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_2回目\"/>
    </mc:Choice>
  </mc:AlternateContent>
  <xr:revisionPtr revIDLastSave="0" documentId="13_ncr:1_{5C3C8BC8-2CE9-43D1-A30A-AF75EBE80345}" xr6:coauthVersionLast="47" xr6:coauthVersionMax="47" xr10:uidLastSave="{00000000-0000-0000-0000-000000000000}"/>
  <bookViews>
    <workbookView xWindow="-28920" yWindow="-120" windowWidth="29040" windowHeight="1572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93" r:id="rId7"/>
    <sheet name="様式B (2)" sheetId="100" r:id="rId8"/>
    <sheet name="様式B (3)" sheetId="99" r:id="rId9"/>
    <sheet name="様式B (4)" sheetId="186" state="hidden" r:id="rId10"/>
    <sheet name="様式C-1-1" sheetId="60" r:id="rId11"/>
    <sheet name="様式C-1-1 (2)" sheetId="193" r:id="rId12"/>
    <sheet name="様式C-1-1 (3)" sheetId="194" r:id="rId13"/>
    <sheet name="様式C-1-1 (4)" sheetId="195" r:id="rId14"/>
    <sheet name="様式C-1-1 (5)" sheetId="196" r:id="rId15"/>
    <sheet name="様式C-1-1 (6)" sheetId="197" r:id="rId16"/>
    <sheet name="様式C-1-1 (7)" sheetId="198" r:id="rId17"/>
    <sheet name="様式C-1-2" sheetId="61" r:id="rId18"/>
    <sheet name="様式C-2" sheetId="63" r:id="rId19"/>
    <sheet name="様式D-1-1 (1)" sheetId="94" r:id="rId20"/>
    <sheet name="様式D-1-1 (2)" sheetId="98" r:id="rId21"/>
    <sheet name="様式D-1-1 (3)" sheetId="97" r:id="rId22"/>
    <sheet name="様式D-1-1 (4)" sheetId="108" r:id="rId23"/>
    <sheet name="様式D-1-1 (5)" sheetId="109" r:id="rId24"/>
    <sheet name="様式D-1-1 (6)" sheetId="110" r:id="rId25"/>
    <sheet name="様式D-1-1 (7)" sheetId="111" r:id="rId26"/>
    <sheet name="様式D-1-1 (8)" sheetId="112" r:id="rId27"/>
    <sheet name="様式D-1-1 (9)" sheetId="113" r:id="rId28"/>
    <sheet name="様式D-1-1 (10)" sheetId="114" r:id="rId29"/>
    <sheet name="様式D-1-1 (11)" sheetId="115" r:id="rId30"/>
    <sheet name="様式D-1-1 (12)" sheetId="116" r:id="rId31"/>
    <sheet name="様式D-1-1 (13)" sheetId="117" r:id="rId32"/>
    <sheet name="様式D-1-1 (14)" sheetId="118" r:id="rId33"/>
    <sheet name="様式D-1-1 (15)" sheetId="119" r:id="rId34"/>
    <sheet name="様式D-1-1 (16)" sheetId="120" r:id="rId35"/>
    <sheet name="様式D-1-1 (17)" sheetId="121" r:id="rId36"/>
    <sheet name="様式D-1-1 (18)" sheetId="122" r:id="rId37"/>
    <sheet name="様式D-1-1 (19)" sheetId="123" r:id="rId38"/>
    <sheet name="様式D-1-1 (20)" sheetId="124" r:id="rId39"/>
    <sheet name="様式D-1-1 (21)" sheetId="125" r:id="rId40"/>
    <sheet name="様式D-1-1 (22)" sheetId="126" r:id="rId41"/>
    <sheet name="様式D-1-1 (23)" sheetId="127" r:id="rId42"/>
    <sheet name="様式D-1-1 (24)" sheetId="128" r:id="rId43"/>
    <sheet name="様式D-1-1 (25)" sheetId="129" r:id="rId44"/>
    <sheet name="様式D-1-1 (26)" sheetId="130" r:id="rId45"/>
    <sheet name="様式D-1-1 (27)" sheetId="131" r:id="rId46"/>
    <sheet name="様式D-1-1 (28)" sheetId="132" r:id="rId47"/>
    <sheet name="様式D-1-1 (29)" sheetId="133" r:id="rId48"/>
    <sheet name="様式D-1-1 (30)" sheetId="134" r:id="rId49"/>
    <sheet name="様式D-1-1 (31)" sheetId="135" r:id="rId50"/>
    <sheet name="様式D-1-1 (32)" sheetId="136" r:id="rId51"/>
    <sheet name="様式D-1-1 (33)" sheetId="137" r:id="rId52"/>
    <sheet name="様式D-1-1 (34)" sheetId="138" r:id="rId53"/>
    <sheet name="様式D-1-1 (35)" sheetId="139" r:id="rId54"/>
    <sheet name="様式D-1-1 (36)" sheetId="140" r:id="rId55"/>
    <sheet name="様式D-1-1 (37)" sheetId="141" r:id="rId56"/>
    <sheet name="様式D-1-1 (38)" sheetId="142" r:id="rId57"/>
    <sheet name="様式D-1-1 (39)" sheetId="143" r:id="rId58"/>
    <sheet name="様式D-1-1 (40)" sheetId="144" r:id="rId59"/>
    <sheet name="様式D-1-1 (41)" sheetId="145" r:id="rId60"/>
    <sheet name="様式D-1-1 (42)" sheetId="146" r:id="rId61"/>
    <sheet name="様式D-1-1 (43)" sheetId="147" r:id="rId62"/>
    <sheet name="様式D-1-1 (44)" sheetId="148" r:id="rId63"/>
    <sheet name="様式D-1-1 (45)" sheetId="149" r:id="rId64"/>
    <sheet name="様式D-1-1 (46)" sheetId="150" r:id="rId65"/>
    <sheet name="様式D-1-1 (47)" sheetId="151" r:id="rId66"/>
    <sheet name="様式D-1-1 (48)" sheetId="152" r:id="rId67"/>
    <sheet name="様式D-1-1 (49)" sheetId="153" r:id="rId68"/>
    <sheet name="様式D-1-1 (50)" sheetId="154" r:id="rId69"/>
    <sheet name="様式D-1-1 (51)" sheetId="155" r:id="rId70"/>
    <sheet name="様式D-1-1 (52)" sheetId="192" state="hidden" r:id="rId71"/>
    <sheet name="様式D-1-2 (1)" sheetId="65" r:id="rId72"/>
    <sheet name="様式D-1-2 (2)" sheetId="107" state="hidden" r:id="rId73"/>
    <sheet name="様式D-2-1 (1)" sheetId="42" r:id="rId74"/>
    <sheet name="様式D-2-1 (2)" sheetId="102" r:id="rId75"/>
    <sheet name="様式D-2-1 (3)" sheetId="101" r:id="rId76"/>
    <sheet name="様式D-2-1 (4)" sheetId="187" r:id="rId77"/>
    <sheet name="様式D-2-1 (5)" sheetId="188" state="hidden" r:id="rId78"/>
    <sheet name="様式D-2-1´ (1)" sheetId="55" r:id="rId79"/>
    <sheet name="様式D-2-1´ (2)" sheetId="104" r:id="rId80"/>
    <sheet name="様式D-2-1´ (3)" sheetId="103" r:id="rId81"/>
    <sheet name="様式D-2-1´ (6)" sheetId="191" state="hidden" r:id="rId82"/>
    <sheet name="様式D-3_PS" sheetId="83" r:id="rId83"/>
    <sheet name="様式D-3_S01" sheetId="105" r:id="rId84"/>
    <sheet name="様式D-3_S02" sheetId="106" r:id="rId85"/>
    <sheet name="様式D-3_S03" sheetId="156" r:id="rId86"/>
    <sheet name="様式D-3_S04" sheetId="157" r:id="rId87"/>
    <sheet name="様式D-3_S05" sheetId="158" r:id="rId88"/>
    <sheet name="様式D-3_S06" sheetId="159" r:id="rId89"/>
    <sheet name="様式D-3_S07" sheetId="160" r:id="rId90"/>
    <sheet name="様式D-3_S08" sheetId="161" r:id="rId91"/>
    <sheet name="様式D-3_S09" sheetId="162" r:id="rId92"/>
    <sheet name="様式D-3_S10" sheetId="163" r:id="rId93"/>
    <sheet name="様式D-3_S11" sheetId="164" r:id="rId94"/>
    <sheet name="様式D-3_S12" sheetId="165" r:id="rId95"/>
    <sheet name="様式D-3_S13" sheetId="166" r:id="rId96"/>
    <sheet name="様式D-3_S14" sheetId="167" r:id="rId97"/>
    <sheet name="様式D-3_S15" sheetId="168" r:id="rId98"/>
    <sheet name="様式D-3_S16" sheetId="169" r:id="rId99"/>
    <sheet name="様式D-3_S17" sheetId="170" r:id="rId100"/>
    <sheet name="様式D-3_S18" sheetId="171" r:id="rId101"/>
    <sheet name="様式D-3_S19" sheetId="172" r:id="rId102"/>
    <sheet name="様式D-3_S20" sheetId="173" r:id="rId103"/>
    <sheet name="様式D-3_S21" sheetId="174" r:id="rId104"/>
    <sheet name="様式D-3_S22" sheetId="175" r:id="rId105"/>
    <sheet name="様式D-3_S23" sheetId="176" r:id="rId106"/>
    <sheet name="様式D-3_S24" sheetId="177" r:id="rId107"/>
    <sheet name="様式D-3_S25" sheetId="178" r:id="rId108"/>
    <sheet name="様式D-3_S26" sheetId="179" r:id="rId109"/>
    <sheet name="様式D-3_S27" sheetId="180" r:id="rId110"/>
    <sheet name="様式D-3_S28" sheetId="181" r:id="rId111"/>
    <sheet name="様式D-3_S29" sheetId="182" r:id="rId112"/>
    <sheet name="様式D-3_S30" sheetId="183" r:id="rId113"/>
    <sheet name="様式D-3_S31" sheetId="184" r:id="rId114"/>
    <sheet name="様式D-3_PE" sheetId="185" r:id="rId115"/>
    <sheet name="様式E" sheetId="64" r:id="rId116"/>
    <sheet name="様式F " sheetId="81" r:id="rId117"/>
    <sheet name="様式G" sheetId="95" r:id="rId118"/>
    <sheet name="(参考)リスト" sheetId="74" r:id="rId119"/>
  </sheets>
  <externalReferences>
    <externalReference r:id="rId120"/>
    <externalReference r:id="rId121"/>
  </externalReferences>
  <definedNames>
    <definedName name="_xlnm._FilterDatabase" localSheetId="10" hidden="1">'様式C-1-1'!$I$7:$L$8</definedName>
    <definedName name="_xlnm._FilterDatabase" localSheetId="11" hidden="1">'様式C-1-1 (2)'!$I$7:$L$8</definedName>
    <definedName name="_xlnm._FilterDatabase" localSheetId="12" hidden="1">'様式C-1-1 (3)'!$I$7:$L$8</definedName>
    <definedName name="_xlnm._FilterDatabase" localSheetId="13" hidden="1">'様式C-1-1 (4)'!$I$7:$L$8</definedName>
    <definedName name="_xlnm._FilterDatabase" localSheetId="14" hidden="1">'様式C-1-1 (5)'!$I$7:$L$8</definedName>
    <definedName name="_xlnm._FilterDatabase" localSheetId="15" hidden="1">'様式C-1-1 (6)'!$I$7:$L$8</definedName>
    <definedName name="_xlnm._FilterDatabase" localSheetId="16" hidden="1">'様式C-1-1 (7)'!$I$7:$L$8</definedName>
    <definedName name="_xlnm.Print_Area" localSheetId="118">'(参考)リスト'!$A$3:$K$84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'様式A-2'!$B$3:$AN$48</definedName>
    <definedName name="_xlnm.Print_Area" localSheetId="5">'様式A-3'!$B$3:$AI$31</definedName>
    <definedName name="_xlnm.Print_Area" localSheetId="6">'様式B (1)'!$B$2:$Z$33</definedName>
    <definedName name="_xlnm.Print_Area" localSheetId="7">'様式B (2)'!$B$2:$Z$33</definedName>
    <definedName name="_xlnm.Print_Area" localSheetId="8">'様式B (3)'!$B$2:$Z$33</definedName>
    <definedName name="_xlnm.Print_Area" localSheetId="9">'様式B (4)'!$B$2:$AA$33</definedName>
    <definedName name="_xlnm.Print_Area" localSheetId="10">'様式C-1-1'!$B$2:$Y$47</definedName>
    <definedName name="_xlnm.Print_Area" localSheetId="11">'様式C-1-1 (2)'!$B$2:$Y$47</definedName>
    <definedName name="_xlnm.Print_Area" localSheetId="12">'様式C-1-1 (3)'!$B$2:$Y$47</definedName>
    <definedName name="_xlnm.Print_Area" localSheetId="13">'様式C-1-1 (4)'!$B$2:$Y$47</definedName>
    <definedName name="_xlnm.Print_Area" localSheetId="14">'様式C-1-1 (5)'!$B$2:$Y$47</definedName>
    <definedName name="_xlnm.Print_Area" localSheetId="15">'様式C-1-1 (6)'!$B$2:$Y$47</definedName>
    <definedName name="_xlnm.Print_Area" localSheetId="16">'様式C-1-1 (7)'!$B$2:$Y$47</definedName>
    <definedName name="_xlnm.Print_Area" localSheetId="17">'様式C-1-2'!$B$2:$X$48</definedName>
    <definedName name="_xlnm.Print_Area" localSheetId="18">'様式C-2'!$B$2:$Z$23</definedName>
    <definedName name="_xlnm.Print_Area" localSheetId="19">'様式D-1-1 (1)'!$B$2:$W$30</definedName>
    <definedName name="_xlnm.Print_Area" localSheetId="28">'様式D-1-1 (10)'!$B$2:$W$30</definedName>
    <definedName name="_xlnm.Print_Area" localSheetId="29">'様式D-1-1 (11)'!$B$2:$W$30</definedName>
    <definedName name="_xlnm.Print_Area" localSheetId="30">'様式D-1-1 (12)'!$B$2:$W$30</definedName>
    <definedName name="_xlnm.Print_Area" localSheetId="31">'様式D-1-1 (13)'!$B$2:$W$30</definedName>
    <definedName name="_xlnm.Print_Area" localSheetId="32">'様式D-1-1 (14)'!$B$2:$W$30</definedName>
    <definedName name="_xlnm.Print_Area" localSheetId="33">'様式D-1-1 (15)'!$B$2:$W$30</definedName>
    <definedName name="_xlnm.Print_Area" localSheetId="34">'様式D-1-1 (16)'!$B$2:$W$30</definedName>
    <definedName name="_xlnm.Print_Area" localSheetId="35">'様式D-1-1 (17)'!$B$2:$W$30</definedName>
    <definedName name="_xlnm.Print_Area" localSheetId="36">'様式D-1-1 (18)'!$B$2:$W$30</definedName>
    <definedName name="_xlnm.Print_Area" localSheetId="37">'様式D-1-1 (19)'!$B$2:$W$30</definedName>
    <definedName name="_xlnm.Print_Area" localSheetId="20">'様式D-1-1 (2)'!$B$2:$W$30</definedName>
    <definedName name="_xlnm.Print_Area" localSheetId="38">'様式D-1-1 (20)'!$B$2:$W$30</definedName>
    <definedName name="_xlnm.Print_Area" localSheetId="39">'様式D-1-1 (21)'!$B$2:$W$30</definedName>
    <definedName name="_xlnm.Print_Area" localSheetId="40">'様式D-1-1 (22)'!$B$2:$W$30</definedName>
    <definedName name="_xlnm.Print_Area" localSheetId="41">'様式D-1-1 (23)'!$B$2:$W$30</definedName>
    <definedName name="_xlnm.Print_Area" localSheetId="42">'様式D-1-1 (24)'!$B$2:$W$30</definedName>
    <definedName name="_xlnm.Print_Area" localSheetId="43">'様式D-1-1 (25)'!$B$2:$W$30</definedName>
    <definedName name="_xlnm.Print_Area" localSheetId="44">'様式D-1-1 (26)'!$B$2:$W$30</definedName>
    <definedName name="_xlnm.Print_Area" localSheetId="45">'様式D-1-1 (27)'!$B$2:$W$30</definedName>
    <definedName name="_xlnm.Print_Area" localSheetId="46">'様式D-1-1 (28)'!$B$2:$W$30</definedName>
    <definedName name="_xlnm.Print_Area" localSheetId="47">'様式D-1-1 (29)'!$B$2:$W$30</definedName>
    <definedName name="_xlnm.Print_Area" localSheetId="21">'様式D-1-1 (3)'!$B$2:$W$30</definedName>
    <definedName name="_xlnm.Print_Area" localSheetId="48">'様式D-1-1 (30)'!$B$2:$W$30</definedName>
    <definedName name="_xlnm.Print_Area" localSheetId="49">'様式D-1-1 (31)'!$B$2:$W$30</definedName>
    <definedName name="_xlnm.Print_Area" localSheetId="50">'様式D-1-1 (32)'!$B$2:$W$30</definedName>
    <definedName name="_xlnm.Print_Area" localSheetId="51">'様式D-1-1 (33)'!$B$2:$W$30</definedName>
    <definedName name="_xlnm.Print_Area" localSheetId="52">'様式D-1-1 (34)'!$B$2:$W$30</definedName>
    <definedName name="_xlnm.Print_Area" localSheetId="53">'様式D-1-1 (35)'!$B$2:$W$30</definedName>
    <definedName name="_xlnm.Print_Area" localSheetId="54">'様式D-1-1 (36)'!$B$2:$W$30</definedName>
    <definedName name="_xlnm.Print_Area" localSheetId="55">'様式D-1-1 (37)'!$B$2:$W$30</definedName>
    <definedName name="_xlnm.Print_Area" localSheetId="56">'様式D-1-1 (38)'!$B$2:$W$30</definedName>
    <definedName name="_xlnm.Print_Area" localSheetId="57">'様式D-1-1 (39)'!$B$2:$W$30</definedName>
    <definedName name="_xlnm.Print_Area" localSheetId="22">'様式D-1-1 (4)'!$B$2:$W$30</definedName>
    <definedName name="_xlnm.Print_Area" localSheetId="58">'様式D-1-1 (40)'!$B$2:$W$30</definedName>
    <definedName name="_xlnm.Print_Area" localSheetId="59">'様式D-1-1 (41)'!$B$2:$W$30</definedName>
    <definedName name="_xlnm.Print_Area" localSheetId="60">'様式D-1-1 (42)'!$B$2:$W$30</definedName>
    <definedName name="_xlnm.Print_Area" localSheetId="61">'様式D-1-1 (43)'!$B$2:$W$30</definedName>
    <definedName name="_xlnm.Print_Area" localSheetId="62">'様式D-1-1 (44)'!$B$2:$W$30</definedName>
    <definedName name="_xlnm.Print_Area" localSheetId="63">'様式D-1-1 (45)'!$B$2:$W$30</definedName>
    <definedName name="_xlnm.Print_Area" localSheetId="64">'様式D-1-1 (46)'!$B$2:$W$30</definedName>
    <definedName name="_xlnm.Print_Area" localSheetId="65">'様式D-1-1 (47)'!$B$2:$W$30</definedName>
    <definedName name="_xlnm.Print_Area" localSheetId="66">'様式D-1-1 (48)'!$B$2:$W$30</definedName>
    <definedName name="_xlnm.Print_Area" localSheetId="67">'様式D-1-1 (49)'!$B$2:$W$30</definedName>
    <definedName name="_xlnm.Print_Area" localSheetId="23">'様式D-1-1 (5)'!$B$2:$W$30</definedName>
    <definedName name="_xlnm.Print_Area" localSheetId="68">'様式D-1-1 (50)'!$B$2:$W$30</definedName>
    <definedName name="_xlnm.Print_Area" localSheetId="69">'様式D-1-1 (51)'!$B$2:$W$30</definedName>
    <definedName name="_xlnm.Print_Area" localSheetId="70">'様式D-1-1 (52)'!$B$2:$W$30</definedName>
    <definedName name="_xlnm.Print_Area" localSheetId="24">'様式D-1-1 (6)'!$B$2:$W$30</definedName>
    <definedName name="_xlnm.Print_Area" localSheetId="25">'様式D-1-1 (7)'!$B$2:$W$30</definedName>
    <definedName name="_xlnm.Print_Area" localSheetId="26">'様式D-1-1 (8)'!$B$2:$W$30</definedName>
    <definedName name="_xlnm.Print_Area" localSheetId="27">'様式D-1-1 (9)'!$B$2:$W$30</definedName>
    <definedName name="_xlnm.Print_Area" localSheetId="71">'様式D-1-2 (1)'!$B$2:$Y$41</definedName>
    <definedName name="_xlnm.Print_Area" localSheetId="72">'様式D-1-2 (2)'!$B$2:$Y$41</definedName>
    <definedName name="_xlnm.Print_Area" localSheetId="73">'様式D-2-1 (1)'!$B$3:$AI$18</definedName>
    <definedName name="_xlnm.Print_Area" localSheetId="74">'様式D-2-1 (2)'!$B$3:$AI$18</definedName>
    <definedName name="_xlnm.Print_Area" localSheetId="75">'様式D-2-1 (3)'!$B$3:$AI$18</definedName>
    <definedName name="_xlnm.Print_Area" localSheetId="76">'様式D-2-1 (4)'!$B$3:$AI$18</definedName>
    <definedName name="_xlnm.Print_Area" localSheetId="77">'様式D-2-1 (5)'!$B$3:$AI$18</definedName>
    <definedName name="_xlnm.Print_Area" localSheetId="78">'様式D-2-1´ (1)'!$B$3:$AI$18</definedName>
    <definedName name="_xlnm.Print_Area" localSheetId="79">'様式D-2-1´ (2)'!$B$3:$AI$18</definedName>
    <definedName name="_xlnm.Print_Area" localSheetId="80">'様式D-2-1´ (3)'!$B$3:$AI$18</definedName>
    <definedName name="_xlnm.Print_Area" localSheetId="81">'様式D-2-1´ (6)'!$B$3:$AI$18</definedName>
    <definedName name="_xlnm.Print_Area" localSheetId="114">'様式D-3_PE'!$A$3:$AO$53</definedName>
    <definedName name="_xlnm.Print_Area" localSheetId="82">'様式D-3_PS'!$A$3:$AO$53</definedName>
    <definedName name="_xlnm.Print_Area" localSheetId="83">'様式D-3_S01'!$A$3:$AO$53</definedName>
    <definedName name="_xlnm.Print_Area" localSheetId="84">'様式D-3_S02'!$A$3:$AO$53</definedName>
    <definedName name="_xlnm.Print_Area" localSheetId="85">'様式D-3_S03'!$A$3:$AO$53</definedName>
    <definedName name="_xlnm.Print_Area" localSheetId="86">'様式D-3_S04'!$A$3:$AO$53</definedName>
    <definedName name="_xlnm.Print_Area" localSheetId="87">'様式D-3_S05'!$A$3:$AO$53</definedName>
    <definedName name="_xlnm.Print_Area" localSheetId="88">'様式D-3_S06'!$A$3:$AO$53</definedName>
    <definedName name="_xlnm.Print_Area" localSheetId="89">'様式D-3_S07'!$A$3:$AO$53</definedName>
    <definedName name="_xlnm.Print_Area" localSheetId="90">'様式D-3_S08'!$A$3:$AO$53</definedName>
    <definedName name="_xlnm.Print_Area" localSheetId="91">'様式D-3_S09'!$A$3:$AO$53</definedName>
    <definedName name="_xlnm.Print_Area" localSheetId="92">'様式D-3_S10'!$A$3:$AO$53</definedName>
    <definedName name="_xlnm.Print_Area" localSheetId="93">'様式D-3_S11'!$A$3:$AO$53</definedName>
    <definedName name="_xlnm.Print_Area" localSheetId="94">'様式D-3_S12'!$A$3:$AO$53</definedName>
    <definedName name="_xlnm.Print_Area" localSheetId="95">'様式D-3_S13'!$A$3:$AO$53</definedName>
    <definedName name="_xlnm.Print_Area" localSheetId="96">'様式D-3_S14'!$A$3:$AO$53</definedName>
    <definedName name="_xlnm.Print_Area" localSheetId="97">'様式D-3_S15'!$A$3:$AO$53</definedName>
    <definedName name="_xlnm.Print_Area" localSheetId="98">'様式D-3_S16'!$A$3:$AO$53</definedName>
    <definedName name="_xlnm.Print_Area" localSheetId="99">'様式D-3_S17'!$A$3:$AO$53</definedName>
    <definedName name="_xlnm.Print_Area" localSheetId="100">'様式D-3_S18'!$A$3:$AO$53</definedName>
    <definedName name="_xlnm.Print_Area" localSheetId="101">'様式D-3_S19'!$A$3:$AO$53</definedName>
    <definedName name="_xlnm.Print_Area" localSheetId="102">'様式D-3_S20'!$A$3:$AO$53</definedName>
    <definedName name="_xlnm.Print_Area" localSheetId="103">'様式D-3_S21'!$A$3:$AO$53</definedName>
    <definedName name="_xlnm.Print_Area" localSheetId="104">'様式D-3_S22'!$A$3:$AO$53</definedName>
    <definedName name="_xlnm.Print_Area" localSheetId="105">'様式D-3_S23'!$A$3:$AO$53</definedName>
    <definedName name="_xlnm.Print_Area" localSheetId="106">'様式D-3_S24'!$A$3:$AO$53</definedName>
    <definedName name="_xlnm.Print_Area" localSheetId="107">'様式D-3_S25'!$A$3:$AO$53</definedName>
    <definedName name="_xlnm.Print_Area" localSheetId="108">'様式D-3_S26'!$A$3:$AO$53</definedName>
    <definedName name="_xlnm.Print_Area" localSheetId="109">'様式D-3_S27'!$A$3:$AO$53</definedName>
    <definedName name="_xlnm.Print_Area" localSheetId="110">'様式D-3_S28'!$A$3:$AO$53</definedName>
    <definedName name="_xlnm.Print_Area" localSheetId="111">'様式D-3_S29'!$A$3:$AO$53</definedName>
    <definedName name="_xlnm.Print_Area" localSheetId="112">'様式D-3_S30'!$A$3:$AO$53</definedName>
    <definedName name="_xlnm.Print_Area" localSheetId="113">'様式D-3_S31'!$A$3:$AO$53</definedName>
    <definedName name="_xlnm.Print_Area" localSheetId="115">様式E!$B$2:$BK$21</definedName>
    <definedName name="_xlnm.Print_Area" localSheetId="116">'様式F '!$B$1:$AB$50</definedName>
    <definedName name="_xlnm.Print_Area" localSheetId="117">様式G!$B$2:$Z$15</definedName>
    <definedName name="_xlnm.Print_Titles" localSheetId="4">'様式A-2'!$3:$9</definedName>
    <definedName name="_xlnm.Print_Titles" localSheetId="5">'様式A-3'!$3:$5</definedName>
    <definedName name="_xlnm.Print_Titles" localSheetId="10">'様式C-1-1'!$2:$8</definedName>
    <definedName name="_xlnm.Print_Titles" localSheetId="11">'様式C-1-1 (2)'!$2:$8</definedName>
    <definedName name="_xlnm.Print_Titles" localSheetId="12">'様式C-1-1 (3)'!$2:$8</definedName>
    <definedName name="_xlnm.Print_Titles" localSheetId="13">'様式C-1-1 (4)'!$2:$8</definedName>
    <definedName name="_xlnm.Print_Titles" localSheetId="14">'様式C-1-1 (5)'!$2:$8</definedName>
    <definedName name="_xlnm.Print_Titles" localSheetId="15">'様式C-1-1 (6)'!$2:$8</definedName>
    <definedName name="_xlnm.Print_Titles" localSheetId="16">'様式C-1-1 (7)'!$2:$8</definedName>
    <definedName name="_xlnm.Print_Titles" localSheetId="19">'様式D-1-1 (1)'!$B:$W,'様式D-1-1 (1)'!$2:$4</definedName>
    <definedName name="_xlnm.Print_Titles" localSheetId="28">'様式D-1-1 (10)'!$B:$W,'様式D-1-1 (10)'!$2:$4</definedName>
    <definedName name="_xlnm.Print_Titles" localSheetId="29">'様式D-1-1 (11)'!$B:$W,'様式D-1-1 (11)'!$2:$4</definedName>
    <definedName name="_xlnm.Print_Titles" localSheetId="30">'様式D-1-1 (12)'!$B:$W,'様式D-1-1 (12)'!$2:$4</definedName>
    <definedName name="_xlnm.Print_Titles" localSheetId="31">'様式D-1-1 (13)'!$B:$W,'様式D-1-1 (13)'!$2:$4</definedName>
    <definedName name="_xlnm.Print_Titles" localSheetId="32">'様式D-1-1 (14)'!$B:$W,'様式D-1-1 (14)'!$2:$4</definedName>
    <definedName name="_xlnm.Print_Titles" localSheetId="33">'様式D-1-1 (15)'!$B:$W,'様式D-1-1 (15)'!$2:$4</definedName>
    <definedName name="_xlnm.Print_Titles" localSheetId="34">'様式D-1-1 (16)'!$B:$W,'様式D-1-1 (16)'!$2:$4</definedName>
    <definedName name="_xlnm.Print_Titles" localSheetId="35">'様式D-1-1 (17)'!$B:$W,'様式D-1-1 (17)'!$2:$4</definedName>
    <definedName name="_xlnm.Print_Titles" localSheetId="36">'様式D-1-1 (18)'!$B:$W,'様式D-1-1 (18)'!$2:$4</definedName>
    <definedName name="_xlnm.Print_Titles" localSheetId="37">'様式D-1-1 (19)'!$B:$W,'様式D-1-1 (19)'!$2:$4</definedName>
    <definedName name="_xlnm.Print_Titles" localSheetId="20">'様式D-1-1 (2)'!$B:$W,'様式D-1-1 (2)'!$2:$4</definedName>
    <definedName name="_xlnm.Print_Titles" localSheetId="38">'様式D-1-1 (20)'!$B:$W,'様式D-1-1 (20)'!$2:$4</definedName>
    <definedName name="_xlnm.Print_Titles" localSheetId="39">'様式D-1-1 (21)'!$B:$W,'様式D-1-1 (21)'!$2:$4</definedName>
    <definedName name="_xlnm.Print_Titles" localSheetId="40">'様式D-1-1 (22)'!$B:$W,'様式D-1-1 (22)'!$2:$4</definedName>
    <definedName name="_xlnm.Print_Titles" localSheetId="41">'様式D-1-1 (23)'!$B:$W,'様式D-1-1 (23)'!$2:$4</definedName>
    <definedName name="_xlnm.Print_Titles" localSheetId="42">'様式D-1-1 (24)'!$B:$W,'様式D-1-1 (24)'!$2:$4</definedName>
    <definedName name="_xlnm.Print_Titles" localSheetId="43">'様式D-1-1 (25)'!$B:$W,'様式D-1-1 (25)'!$2:$4</definedName>
    <definedName name="_xlnm.Print_Titles" localSheetId="44">'様式D-1-1 (26)'!$B:$W,'様式D-1-1 (26)'!$2:$4</definedName>
    <definedName name="_xlnm.Print_Titles" localSheetId="45">'様式D-1-1 (27)'!$B:$W,'様式D-1-1 (27)'!$2:$4</definedName>
    <definedName name="_xlnm.Print_Titles" localSheetId="46">'様式D-1-1 (28)'!$B:$W,'様式D-1-1 (28)'!$2:$4</definedName>
    <definedName name="_xlnm.Print_Titles" localSheetId="47">'様式D-1-1 (29)'!$B:$W,'様式D-1-1 (29)'!$2:$4</definedName>
    <definedName name="_xlnm.Print_Titles" localSheetId="21">'様式D-1-1 (3)'!$B:$W,'様式D-1-1 (3)'!$2:$4</definedName>
    <definedName name="_xlnm.Print_Titles" localSheetId="48">'様式D-1-1 (30)'!$B:$W,'様式D-1-1 (30)'!$2:$4</definedName>
    <definedName name="_xlnm.Print_Titles" localSheetId="49">'様式D-1-1 (31)'!$B:$W,'様式D-1-1 (31)'!$2:$4</definedName>
    <definedName name="_xlnm.Print_Titles" localSheetId="50">'様式D-1-1 (32)'!$B:$W,'様式D-1-1 (32)'!$2:$4</definedName>
    <definedName name="_xlnm.Print_Titles" localSheetId="51">'様式D-1-1 (33)'!$B:$W,'様式D-1-1 (33)'!$2:$4</definedName>
    <definedName name="_xlnm.Print_Titles" localSheetId="52">'様式D-1-1 (34)'!$B:$W,'様式D-1-1 (34)'!$2:$4</definedName>
    <definedName name="_xlnm.Print_Titles" localSheetId="53">'様式D-1-1 (35)'!$B:$W,'様式D-1-1 (35)'!$2:$4</definedName>
    <definedName name="_xlnm.Print_Titles" localSheetId="54">'様式D-1-1 (36)'!$B:$W,'様式D-1-1 (36)'!$2:$4</definedName>
    <definedName name="_xlnm.Print_Titles" localSheetId="55">'様式D-1-1 (37)'!$B:$W,'様式D-1-1 (37)'!$2:$4</definedName>
    <definedName name="_xlnm.Print_Titles" localSheetId="56">'様式D-1-1 (38)'!$B:$W,'様式D-1-1 (38)'!$2:$4</definedName>
    <definedName name="_xlnm.Print_Titles" localSheetId="57">'様式D-1-1 (39)'!$B:$W,'様式D-1-1 (39)'!$2:$4</definedName>
    <definedName name="_xlnm.Print_Titles" localSheetId="22">'様式D-1-1 (4)'!$B:$W,'様式D-1-1 (4)'!$2:$4</definedName>
    <definedName name="_xlnm.Print_Titles" localSheetId="58">'様式D-1-1 (40)'!$B:$W,'様式D-1-1 (40)'!$2:$4</definedName>
    <definedName name="_xlnm.Print_Titles" localSheetId="59">'様式D-1-1 (41)'!$B:$W,'様式D-1-1 (41)'!$2:$4</definedName>
    <definedName name="_xlnm.Print_Titles" localSheetId="60">'様式D-1-1 (42)'!$B:$W,'様式D-1-1 (42)'!$2:$4</definedName>
    <definedName name="_xlnm.Print_Titles" localSheetId="61">'様式D-1-1 (43)'!$B:$W,'様式D-1-1 (43)'!$2:$4</definedName>
    <definedName name="_xlnm.Print_Titles" localSheetId="62">'様式D-1-1 (44)'!$B:$W,'様式D-1-1 (44)'!$2:$4</definedName>
    <definedName name="_xlnm.Print_Titles" localSheetId="63">'様式D-1-1 (45)'!$B:$W,'様式D-1-1 (45)'!$2:$4</definedName>
    <definedName name="_xlnm.Print_Titles" localSheetId="64">'様式D-1-1 (46)'!$B:$W,'様式D-1-1 (46)'!$2:$4</definedName>
    <definedName name="_xlnm.Print_Titles" localSheetId="65">'様式D-1-1 (47)'!$B:$W,'様式D-1-1 (47)'!$2:$4</definedName>
    <definedName name="_xlnm.Print_Titles" localSheetId="66">'様式D-1-1 (48)'!$B:$W,'様式D-1-1 (48)'!$2:$4</definedName>
    <definedName name="_xlnm.Print_Titles" localSheetId="67">'様式D-1-1 (49)'!$B:$W,'様式D-1-1 (49)'!$2:$4</definedName>
    <definedName name="_xlnm.Print_Titles" localSheetId="23">'様式D-1-1 (5)'!$B:$W,'様式D-1-1 (5)'!$2:$4</definedName>
    <definedName name="_xlnm.Print_Titles" localSheetId="68">'様式D-1-1 (50)'!$B:$W,'様式D-1-1 (50)'!$2:$4</definedName>
    <definedName name="_xlnm.Print_Titles" localSheetId="69">'様式D-1-1 (51)'!$B:$W,'様式D-1-1 (51)'!$2:$4</definedName>
    <definedName name="_xlnm.Print_Titles" localSheetId="70">'様式D-1-1 (52)'!$B:$W,'様式D-1-1 (52)'!$2:$4</definedName>
    <definedName name="_xlnm.Print_Titles" localSheetId="24">'様式D-1-1 (6)'!$B:$W,'様式D-1-1 (6)'!$2:$4</definedName>
    <definedName name="_xlnm.Print_Titles" localSheetId="25">'様式D-1-1 (7)'!$B:$W,'様式D-1-1 (7)'!$2:$4</definedName>
    <definedName name="_xlnm.Print_Titles" localSheetId="26">'様式D-1-1 (8)'!$B:$W,'様式D-1-1 (8)'!$2:$4</definedName>
    <definedName name="_xlnm.Print_Titles" localSheetId="27">'様式D-1-1 (9)'!$B:$W,'様式D-1-1 (9)'!$2:$4</definedName>
    <definedName name="_xlnm.Print_Titles" localSheetId="71">'様式D-1-2 (1)'!$B:$Y,'様式D-1-2 (1)'!$2:$8</definedName>
    <definedName name="_xlnm.Print_Titles" localSheetId="72">'様式D-1-2 (2)'!$B:$Y,'様式D-1-2 (2)'!$2:$8</definedName>
    <definedName name="_xlnm.Print_Titles" localSheetId="114">'様式D-3_PE'!$B:$AO,'様式D-3_PE'!$3:$5</definedName>
    <definedName name="_xlnm.Print_Titles" localSheetId="82">'様式D-3_PS'!$B:$AO,'様式D-3_PS'!$3:$5</definedName>
    <definedName name="_xlnm.Print_Titles" localSheetId="83">'様式D-3_S01'!$B:$AO,'様式D-3_S01'!$3:$5</definedName>
    <definedName name="_xlnm.Print_Titles" localSheetId="84">'様式D-3_S02'!$B:$AO,'様式D-3_S02'!$3:$5</definedName>
    <definedName name="_xlnm.Print_Titles" localSheetId="85">'様式D-3_S03'!$B:$AO,'様式D-3_S03'!$3:$5</definedName>
    <definedName name="_xlnm.Print_Titles" localSheetId="86">'様式D-3_S04'!$B:$AO,'様式D-3_S04'!$3:$5</definedName>
    <definedName name="_xlnm.Print_Titles" localSheetId="87">'様式D-3_S05'!$B:$AO,'様式D-3_S05'!$3:$5</definedName>
    <definedName name="_xlnm.Print_Titles" localSheetId="88">'様式D-3_S06'!$B:$AO,'様式D-3_S06'!$3:$5</definedName>
    <definedName name="_xlnm.Print_Titles" localSheetId="89">'様式D-3_S07'!$B:$AO,'様式D-3_S07'!$3:$5</definedName>
    <definedName name="_xlnm.Print_Titles" localSheetId="90">'様式D-3_S08'!$B:$AO,'様式D-3_S08'!$3:$5</definedName>
    <definedName name="_xlnm.Print_Titles" localSheetId="91">'様式D-3_S09'!$B:$AO,'様式D-3_S09'!$3:$5</definedName>
    <definedName name="_xlnm.Print_Titles" localSheetId="92">'様式D-3_S10'!$B:$AO,'様式D-3_S10'!$3:$5</definedName>
    <definedName name="_xlnm.Print_Titles" localSheetId="93">'様式D-3_S11'!$B:$AO,'様式D-3_S11'!$3:$5</definedName>
    <definedName name="_xlnm.Print_Titles" localSheetId="94">'様式D-3_S12'!$B:$AO,'様式D-3_S12'!$3:$5</definedName>
    <definedName name="_xlnm.Print_Titles" localSheetId="95">'様式D-3_S13'!$B:$AO,'様式D-3_S13'!$3:$5</definedName>
    <definedName name="_xlnm.Print_Titles" localSheetId="96">'様式D-3_S14'!$B:$AO,'様式D-3_S14'!$3:$5</definedName>
    <definedName name="_xlnm.Print_Titles" localSheetId="97">'様式D-3_S15'!$B:$AO,'様式D-3_S15'!$3:$5</definedName>
    <definedName name="_xlnm.Print_Titles" localSheetId="98">'様式D-3_S16'!$B:$AO,'様式D-3_S16'!$3:$5</definedName>
    <definedName name="_xlnm.Print_Titles" localSheetId="99">'様式D-3_S17'!$B:$AO,'様式D-3_S17'!$3:$5</definedName>
    <definedName name="_xlnm.Print_Titles" localSheetId="100">'様式D-3_S18'!$B:$AO,'様式D-3_S18'!$3:$5</definedName>
    <definedName name="_xlnm.Print_Titles" localSheetId="101">'様式D-3_S19'!$B:$AO,'様式D-3_S19'!$3:$5</definedName>
    <definedName name="_xlnm.Print_Titles" localSheetId="102">'様式D-3_S20'!$B:$AO,'様式D-3_S20'!$3:$5</definedName>
    <definedName name="_xlnm.Print_Titles" localSheetId="103">'様式D-3_S21'!$B:$AO,'様式D-3_S21'!$3:$5</definedName>
    <definedName name="_xlnm.Print_Titles" localSheetId="104">'様式D-3_S22'!$B:$AO,'様式D-3_S22'!$3:$5</definedName>
    <definedName name="_xlnm.Print_Titles" localSheetId="105">'様式D-3_S23'!$B:$AO,'様式D-3_S23'!$3:$5</definedName>
    <definedName name="_xlnm.Print_Titles" localSheetId="106">'様式D-3_S24'!$B:$AO,'様式D-3_S24'!$3:$5</definedName>
    <definedName name="_xlnm.Print_Titles" localSheetId="107">'様式D-3_S25'!$B:$AO,'様式D-3_S25'!$3:$5</definedName>
    <definedName name="_xlnm.Print_Titles" localSheetId="108">'様式D-3_S26'!$B:$AO,'様式D-3_S26'!$3:$5</definedName>
    <definedName name="_xlnm.Print_Titles" localSheetId="109">'様式D-3_S27'!$B:$AO,'様式D-3_S27'!$3:$5</definedName>
    <definedName name="_xlnm.Print_Titles" localSheetId="110">'様式D-3_S28'!$B:$AO,'様式D-3_S28'!$3:$5</definedName>
    <definedName name="_xlnm.Print_Titles" localSheetId="111">'様式D-3_S29'!$B:$AO,'様式D-3_S29'!$3:$5</definedName>
    <definedName name="_xlnm.Print_Titles" localSheetId="112">'様式D-3_S30'!$B:$AO,'様式D-3_S30'!$3:$5</definedName>
    <definedName name="_xlnm.Print_Titles" localSheetId="113">'様式D-3_S31'!$B:$AO,'様式D-3_S31'!$3:$5</definedName>
    <definedName name="Z_D77EBD73_782E_4A63_AC37_29D349B4D009_.wvu.Cols" localSheetId="10" hidden="1">'様式C-1-1'!#REF!</definedName>
    <definedName name="Z_D77EBD73_782E_4A63_AC37_29D349B4D009_.wvu.Cols" localSheetId="11" hidden="1">'様式C-1-1 (2)'!#REF!</definedName>
    <definedName name="Z_D77EBD73_782E_4A63_AC37_29D349B4D009_.wvu.Cols" localSheetId="12" hidden="1">'様式C-1-1 (3)'!#REF!</definedName>
    <definedName name="Z_D77EBD73_782E_4A63_AC37_29D349B4D009_.wvu.Cols" localSheetId="13" hidden="1">'様式C-1-1 (4)'!#REF!</definedName>
    <definedName name="Z_D77EBD73_782E_4A63_AC37_29D349B4D009_.wvu.Cols" localSheetId="14" hidden="1">'様式C-1-1 (5)'!#REF!</definedName>
    <definedName name="Z_D77EBD73_782E_4A63_AC37_29D349B4D009_.wvu.Cols" localSheetId="15" hidden="1">'様式C-1-1 (6)'!#REF!</definedName>
    <definedName name="Z_D77EBD73_782E_4A63_AC37_29D349B4D009_.wvu.Cols" localSheetId="16" hidden="1">'様式C-1-1 (7)'!#REF!</definedName>
    <definedName name="Z_D77EBD73_782E_4A63_AC37_29D349B4D009_.wvu.Cols" localSheetId="17" hidden="1">'様式C-1-2'!#REF!</definedName>
    <definedName name="Z_D77EBD73_782E_4A63_AC37_29D349B4D009_.wvu.Cols" localSheetId="18" hidden="1">'様式C-2'!$AA:$AA</definedName>
    <definedName name="Z_D77EBD73_782E_4A63_AC37_29D349B4D009_.wvu.PrintArea" localSheetId="3" hidden="1">'様式A-1'!$B$2:$AB$29</definedName>
    <definedName name="Z_D77EBD73_782E_4A63_AC37_29D349B4D009_.wvu.PrintArea" localSheetId="4" hidden="1">'様式A-2'!$B$3:$AN$46</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'様式C-1-1'!$B$2:$X$47</definedName>
    <definedName name="Z_D77EBD73_782E_4A63_AC37_29D349B4D009_.wvu.PrintArea" localSheetId="11" hidden="1">'様式C-1-1 (2)'!$B$2:$X$47</definedName>
    <definedName name="Z_D77EBD73_782E_4A63_AC37_29D349B4D009_.wvu.PrintArea" localSheetId="12" hidden="1">'様式C-1-1 (3)'!$B$2:$X$47</definedName>
    <definedName name="Z_D77EBD73_782E_4A63_AC37_29D349B4D009_.wvu.PrintArea" localSheetId="13" hidden="1">'様式C-1-1 (4)'!$B$2:$X$47</definedName>
    <definedName name="Z_D77EBD73_782E_4A63_AC37_29D349B4D009_.wvu.PrintArea" localSheetId="14" hidden="1">'様式C-1-1 (5)'!$B$2:$X$47</definedName>
    <definedName name="Z_D77EBD73_782E_4A63_AC37_29D349B4D009_.wvu.PrintArea" localSheetId="15" hidden="1">'様式C-1-1 (6)'!$B$2:$X$47</definedName>
    <definedName name="Z_D77EBD73_782E_4A63_AC37_29D349B4D009_.wvu.PrintArea" localSheetId="16" hidden="1">'様式C-1-1 (7)'!$B$2:$X$45</definedName>
    <definedName name="Z_D77EBD73_782E_4A63_AC37_29D349B4D009_.wvu.PrintArea" localSheetId="17" hidden="1">'様式C-1-2'!#REF!</definedName>
    <definedName name="Z_D77EBD73_782E_4A63_AC37_29D349B4D009_.wvu.PrintArea" localSheetId="18" hidden="1">'様式C-2'!$B$2:$Z$21</definedName>
    <definedName name="Z_D77EBD73_782E_4A63_AC37_29D349B4D009_.wvu.PrintArea" localSheetId="73" hidden="1">'様式D-2-1 (1)'!$B$3:$AI$18</definedName>
    <definedName name="Z_D77EBD73_782E_4A63_AC37_29D349B4D009_.wvu.PrintArea" localSheetId="74" hidden="1">'様式D-2-1 (2)'!$B$3:$AI$18</definedName>
    <definedName name="Z_D77EBD73_782E_4A63_AC37_29D349B4D009_.wvu.PrintArea" localSheetId="75" hidden="1">'様式D-2-1 (3)'!$B$3:$AI$18</definedName>
    <definedName name="Z_D77EBD73_782E_4A63_AC37_29D349B4D009_.wvu.PrintArea" localSheetId="76" hidden="1">'様式D-2-1 (4)'!$B$3:$AI$18</definedName>
    <definedName name="Z_D77EBD73_782E_4A63_AC37_29D349B4D009_.wvu.PrintArea" localSheetId="77" hidden="1">'様式D-2-1 (5)'!$B$3:$AI$18</definedName>
    <definedName name="Z_D77EBD73_782E_4A63_AC37_29D349B4D009_.wvu.PrintArea" localSheetId="78" hidden="1">'様式D-2-1´ (1)'!$B$3:$AI$18</definedName>
    <definedName name="Z_D77EBD73_782E_4A63_AC37_29D349B4D009_.wvu.PrintArea" localSheetId="79" hidden="1">'様式D-2-1´ (2)'!$B$3:$AI$18</definedName>
    <definedName name="Z_D77EBD73_782E_4A63_AC37_29D349B4D009_.wvu.PrintArea" localSheetId="80" hidden="1">'様式D-2-1´ (3)'!$B$3:$AI$18</definedName>
    <definedName name="Z_D77EBD73_782E_4A63_AC37_29D349B4D009_.wvu.PrintArea" localSheetId="81" hidden="1">'様式D-2-1´ (6)'!$B$3:$AI$18</definedName>
    <definedName name="Z_D77EBD73_782E_4A63_AC37_29D349B4D009_.wvu.PrintArea" localSheetId="114" hidden="1">'様式D-3_PE'!$B$3:$AO$47</definedName>
    <definedName name="Z_D77EBD73_782E_4A63_AC37_29D349B4D009_.wvu.PrintArea" localSheetId="82" hidden="1">'様式D-3_PS'!$B$3:$AO$47</definedName>
    <definedName name="Z_D77EBD73_782E_4A63_AC37_29D349B4D009_.wvu.PrintArea" localSheetId="83" hidden="1">'様式D-3_S01'!$B$3:$AO$47</definedName>
    <definedName name="Z_D77EBD73_782E_4A63_AC37_29D349B4D009_.wvu.PrintArea" localSheetId="84" hidden="1">'様式D-3_S02'!$B$3:$AO$47</definedName>
    <definedName name="Z_D77EBD73_782E_4A63_AC37_29D349B4D009_.wvu.PrintArea" localSheetId="85" hidden="1">'様式D-3_S03'!$B$3:$AO$47</definedName>
    <definedName name="Z_D77EBD73_782E_4A63_AC37_29D349B4D009_.wvu.PrintArea" localSheetId="86" hidden="1">'様式D-3_S04'!$B$3:$AO$47</definedName>
    <definedName name="Z_D77EBD73_782E_4A63_AC37_29D349B4D009_.wvu.PrintArea" localSheetId="87" hidden="1">'様式D-3_S05'!$B$3:$AO$47</definedName>
    <definedName name="Z_D77EBD73_782E_4A63_AC37_29D349B4D009_.wvu.PrintArea" localSheetId="88" hidden="1">'様式D-3_S06'!$B$3:$AO$47</definedName>
    <definedName name="Z_D77EBD73_782E_4A63_AC37_29D349B4D009_.wvu.PrintArea" localSheetId="89" hidden="1">'様式D-3_S07'!$B$3:$AO$47</definedName>
    <definedName name="Z_D77EBD73_782E_4A63_AC37_29D349B4D009_.wvu.PrintArea" localSheetId="90" hidden="1">'様式D-3_S08'!$B$3:$AO$47</definedName>
    <definedName name="Z_D77EBD73_782E_4A63_AC37_29D349B4D009_.wvu.PrintArea" localSheetId="91" hidden="1">'様式D-3_S09'!$B$3:$AO$47</definedName>
    <definedName name="Z_D77EBD73_782E_4A63_AC37_29D349B4D009_.wvu.PrintArea" localSheetId="92" hidden="1">'様式D-3_S10'!$B$3:$AO$47</definedName>
    <definedName name="Z_D77EBD73_782E_4A63_AC37_29D349B4D009_.wvu.PrintArea" localSheetId="93" hidden="1">'様式D-3_S11'!$B$3:$AO$47</definedName>
    <definedName name="Z_D77EBD73_782E_4A63_AC37_29D349B4D009_.wvu.PrintArea" localSheetId="94" hidden="1">'様式D-3_S12'!$B$3:$AO$47</definedName>
    <definedName name="Z_D77EBD73_782E_4A63_AC37_29D349B4D009_.wvu.PrintArea" localSheetId="95" hidden="1">'様式D-3_S13'!$B$3:$AO$47</definedName>
    <definedName name="Z_D77EBD73_782E_4A63_AC37_29D349B4D009_.wvu.PrintArea" localSheetId="96" hidden="1">'様式D-3_S14'!$B$3:$AO$47</definedName>
    <definedName name="Z_D77EBD73_782E_4A63_AC37_29D349B4D009_.wvu.PrintArea" localSheetId="97" hidden="1">'様式D-3_S15'!$B$3:$AO$47</definedName>
    <definedName name="Z_D77EBD73_782E_4A63_AC37_29D349B4D009_.wvu.PrintArea" localSheetId="98" hidden="1">'様式D-3_S16'!$B$3:$AO$47</definedName>
    <definedName name="Z_D77EBD73_782E_4A63_AC37_29D349B4D009_.wvu.PrintArea" localSheetId="99" hidden="1">'様式D-3_S17'!$B$3:$AO$47</definedName>
    <definedName name="Z_D77EBD73_782E_4A63_AC37_29D349B4D009_.wvu.PrintArea" localSheetId="100" hidden="1">'様式D-3_S18'!$B$3:$AO$47</definedName>
    <definedName name="Z_D77EBD73_782E_4A63_AC37_29D349B4D009_.wvu.PrintArea" localSheetId="101" hidden="1">'様式D-3_S19'!$B$3:$AO$47</definedName>
    <definedName name="Z_D77EBD73_782E_4A63_AC37_29D349B4D009_.wvu.PrintArea" localSheetId="102" hidden="1">'様式D-3_S20'!$B$3:$AO$47</definedName>
    <definedName name="Z_D77EBD73_782E_4A63_AC37_29D349B4D009_.wvu.PrintArea" localSheetId="103" hidden="1">'様式D-3_S21'!$B$3:$AO$47</definedName>
    <definedName name="Z_D77EBD73_782E_4A63_AC37_29D349B4D009_.wvu.PrintArea" localSheetId="104" hidden="1">'様式D-3_S22'!$B$3:$AO$47</definedName>
    <definedName name="Z_D77EBD73_782E_4A63_AC37_29D349B4D009_.wvu.PrintArea" localSheetId="105" hidden="1">'様式D-3_S23'!$B$3:$AO$47</definedName>
    <definedName name="Z_D77EBD73_782E_4A63_AC37_29D349B4D009_.wvu.PrintArea" localSheetId="106" hidden="1">'様式D-3_S24'!$B$3:$AO$47</definedName>
    <definedName name="Z_D77EBD73_782E_4A63_AC37_29D349B4D009_.wvu.PrintArea" localSheetId="107" hidden="1">'様式D-3_S25'!$B$3:$AO$47</definedName>
    <definedName name="Z_D77EBD73_782E_4A63_AC37_29D349B4D009_.wvu.PrintArea" localSheetId="108" hidden="1">'様式D-3_S26'!$B$3:$AO$47</definedName>
    <definedName name="Z_D77EBD73_782E_4A63_AC37_29D349B4D009_.wvu.PrintArea" localSheetId="109" hidden="1">'様式D-3_S27'!$B$3:$AO$47</definedName>
    <definedName name="Z_D77EBD73_782E_4A63_AC37_29D349B4D009_.wvu.PrintArea" localSheetId="110" hidden="1">'様式D-3_S28'!$B$3:$AO$47</definedName>
    <definedName name="Z_D77EBD73_782E_4A63_AC37_29D349B4D009_.wvu.PrintArea" localSheetId="111" hidden="1">'様式D-3_S29'!$B$3:$AO$47</definedName>
    <definedName name="Z_D77EBD73_782E_4A63_AC37_29D349B4D009_.wvu.PrintArea" localSheetId="112" hidden="1">'様式D-3_S30'!$B$3:$AO$47</definedName>
    <definedName name="Z_D77EBD73_782E_4A63_AC37_29D349B4D009_.wvu.PrintArea" localSheetId="113" hidden="1">'様式D-3_S31'!$B$3:$AO$47</definedName>
    <definedName name="Z_D77EBD73_782E_4A63_AC37_29D349B4D009_.wvu.PrintArea" localSheetId="117"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7" i="106" l="1"/>
  <c r="AA37" i="106"/>
  <c r="Z37" i="106"/>
  <c r="Y37" i="106"/>
  <c r="AB37" i="156"/>
  <c r="AA37" i="156"/>
  <c r="Z37" i="156"/>
  <c r="Y37" i="156"/>
  <c r="AB37" i="157"/>
  <c r="AA37" i="157"/>
  <c r="Z37" i="157"/>
  <c r="Y37" i="157"/>
  <c r="AB37" i="158"/>
  <c r="AA37" i="158"/>
  <c r="Z37" i="158"/>
  <c r="Y37" i="158"/>
  <c r="AB37" i="159"/>
  <c r="AA37" i="159"/>
  <c r="Z37" i="159"/>
  <c r="Y37" i="159"/>
  <c r="AB37" i="160"/>
  <c r="AA37" i="160"/>
  <c r="Z37" i="160"/>
  <c r="Y37" i="160"/>
  <c r="AB37" i="161"/>
  <c r="AA37" i="161"/>
  <c r="Z37" i="161"/>
  <c r="Y37" i="161"/>
  <c r="AB37" i="162"/>
  <c r="AA37" i="162"/>
  <c r="Z37" i="162"/>
  <c r="Y37" i="162"/>
  <c r="AB37" i="163"/>
  <c r="AA37" i="163"/>
  <c r="Z37" i="163"/>
  <c r="Y37" i="163"/>
  <c r="AB37" i="164"/>
  <c r="AA37" i="164"/>
  <c r="Z37" i="164"/>
  <c r="Y37" i="164"/>
  <c r="AB37" i="165"/>
  <c r="AA37" i="165"/>
  <c r="Z37" i="165"/>
  <c r="Y37" i="165"/>
  <c r="AB37" i="166"/>
  <c r="AA37" i="166"/>
  <c r="Z37" i="166"/>
  <c r="Y37" i="166"/>
  <c r="AB37" i="167"/>
  <c r="AA37" i="167"/>
  <c r="Z37" i="167"/>
  <c r="Y37" i="167"/>
  <c r="AB37" i="168"/>
  <c r="AA37" i="168"/>
  <c r="Z37" i="168"/>
  <c r="Y37" i="168"/>
  <c r="AB37" i="169"/>
  <c r="AA37" i="169"/>
  <c r="Z37" i="169"/>
  <c r="Y37" i="169"/>
  <c r="AB37" i="170"/>
  <c r="AA37" i="170"/>
  <c r="Z37" i="170"/>
  <c r="Y37" i="170"/>
  <c r="AB37" i="171"/>
  <c r="AA37" i="171"/>
  <c r="Z37" i="171"/>
  <c r="Y37" i="171"/>
  <c r="AB37" i="172"/>
  <c r="AA37" i="172"/>
  <c r="Z37" i="172"/>
  <c r="Y37" i="172"/>
  <c r="AB37" i="173"/>
  <c r="AA37" i="173"/>
  <c r="Z37" i="173"/>
  <c r="Y37" i="173"/>
  <c r="AB37" i="174"/>
  <c r="AA37" i="174"/>
  <c r="Z37" i="174"/>
  <c r="Y37" i="174"/>
  <c r="AB37" i="175"/>
  <c r="AA37" i="175"/>
  <c r="Z37" i="175"/>
  <c r="Y37" i="175"/>
  <c r="AB37" i="176"/>
  <c r="AA37" i="176"/>
  <c r="Z37" i="176"/>
  <c r="Y37" i="176"/>
  <c r="AB37" i="177"/>
  <c r="AA37" i="177"/>
  <c r="Z37" i="177"/>
  <c r="Y37" i="177"/>
  <c r="AB37" i="178"/>
  <c r="AA37" i="178"/>
  <c r="Z37" i="178"/>
  <c r="Y37" i="178"/>
  <c r="AB37" i="179"/>
  <c r="AA37" i="179"/>
  <c r="Z37" i="179"/>
  <c r="Y37" i="179"/>
  <c r="AB37" i="180"/>
  <c r="AA37" i="180"/>
  <c r="Z37" i="180"/>
  <c r="Y37" i="180"/>
  <c r="AB37" i="181"/>
  <c r="AA37" i="181"/>
  <c r="Z37" i="181"/>
  <c r="Y37" i="181"/>
  <c r="AB37" i="182"/>
  <c r="AA37" i="182"/>
  <c r="Z37" i="182"/>
  <c r="Y37" i="182"/>
  <c r="AB37" i="183"/>
  <c r="AA37" i="183"/>
  <c r="Z37" i="183"/>
  <c r="Y37" i="183"/>
  <c r="AB37" i="184"/>
  <c r="AA37" i="184"/>
  <c r="Z37" i="184"/>
  <c r="Y37" i="184"/>
  <c r="AB37" i="185"/>
  <c r="AA37" i="185"/>
  <c r="Z37" i="185"/>
  <c r="Y37" i="185"/>
  <c r="AB37" i="105"/>
  <c r="AA37" i="105"/>
  <c r="Z37" i="105"/>
  <c r="Y37" i="105"/>
  <c r="AB37" i="83"/>
  <c r="AA37" i="83"/>
  <c r="Z37" i="83"/>
  <c r="Y37" i="83"/>
  <c r="P4" i="198" l="1"/>
  <c r="K4" i="198"/>
  <c r="F4" i="198"/>
  <c r="X3" i="198"/>
  <c r="P3" i="198"/>
  <c r="K3" i="198"/>
  <c r="F3" i="198"/>
  <c r="P4" i="197"/>
  <c r="K4" i="197"/>
  <c r="F4" i="197"/>
  <c r="X3" i="197"/>
  <c r="P3" i="197"/>
  <c r="K3" i="197"/>
  <c r="F3" i="197"/>
  <c r="P4" i="196"/>
  <c r="K4" i="196"/>
  <c r="F4" i="196"/>
  <c r="X3" i="196"/>
  <c r="P3" i="196"/>
  <c r="K3" i="196"/>
  <c r="F3" i="196"/>
  <c r="P4" i="195"/>
  <c r="K4" i="195"/>
  <c r="F4" i="195"/>
  <c r="X3" i="195"/>
  <c r="P3" i="195"/>
  <c r="K3" i="195"/>
  <c r="F3" i="195"/>
  <c r="P4" i="194"/>
  <c r="K4" i="194"/>
  <c r="F4" i="194"/>
  <c r="X3" i="194"/>
  <c r="P3" i="194"/>
  <c r="K3" i="194"/>
  <c r="F3" i="194"/>
  <c r="P4" i="193"/>
  <c r="K4" i="193"/>
  <c r="F4" i="193"/>
  <c r="X3" i="193"/>
  <c r="P3" i="193"/>
  <c r="K3" i="193"/>
  <c r="F3" i="193"/>
  <c r="P4" i="192" l="1"/>
  <c r="J4" i="192"/>
  <c r="E4" i="192"/>
  <c r="U3" i="192"/>
  <c r="P3" i="192"/>
  <c r="J3" i="192"/>
  <c r="E3" i="192"/>
  <c r="T2" i="192"/>
  <c r="W5" i="191"/>
  <c r="M5" i="191"/>
  <c r="E5" i="191"/>
  <c r="AF4" i="191"/>
  <c r="W4" i="191"/>
  <c r="M4" i="191"/>
  <c r="E4" i="191"/>
  <c r="W5" i="188"/>
  <c r="M5" i="188"/>
  <c r="E5" i="188"/>
  <c r="AF4" i="188"/>
  <c r="W4" i="188"/>
  <c r="M4" i="188"/>
  <c r="E4" i="188"/>
  <c r="W5" i="187"/>
  <c r="M5" i="187"/>
  <c r="E5" i="187"/>
  <c r="AF4" i="187"/>
  <c r="W4" i="187"/>
  <c r="M4" i="187"/>
  <c r="E4" i="187"/>
  <c r="O6" i="186" l="1"/>
  <c r="I6" i="186"/>
  <c r="D6" i="186"/>
  <c r="O5" i="186"/>
  <c r="D5" i="186"/>
  <c r="C4" i="186"/>
  <c r="L3" i="186"/>
  <c r="H3" i="186"/>
  <c r="C3" i="186"/>
  <c r="V2" i="186"/>
  <c r="P2" i="186"/>
  <c r="AJ37" i="185" l="1"/>
  <c r="BJ5" i="185" s="1"/>
  <c r="P42" i="81" s="1"/>
  <c r="AI37" i="185"/>
  <c r="BI5" i="185" s="1"/>
  <c r="O42" i="81" s="1"/>
  <c r="AH37" i="185"/>
  <c r="BH5" i="185" s="1"/>
  <c r="N42" i="81" s="1"/>
  <c r="AG37" i="185"/>
  <c r="BG5" i="185" s="1"/>
  <c r="M42" i="81" s="1"/>
  <c r="AF37" i="185"/>
  <c r="BF5" i="185" s="1"/>
  <c r="L42" i="81" s="1"/>
  <c r="AE37" i="185"/>
  <c r="BE5" i="185" s="1"/>
  <c r="K42" i="81" s="1"/>
  <c r="AD37" i="185"/>
  <c r="BD5" i="185" s="1"/>
  <c r="J42" i="81" s="1"/>
  <c r="AC37" i="185"/>
  <c r="BC5" i="185" s="1"/>
  <c r="I42" i="81" s="1"/>
  <c r="BB5" i="185"/>
  <c r="H42" i="81" s="1"/>
  <c r="BA5" i="185"/>
  <c r="G42" i="81" s="1"/>
  <c r="AZ5" i="185"/>
  <c r="F42" i="81" s="1"/>
  <c r="AY5" i="185"/>
  <c r="E42" i="81" s="1"/>
  <c r="AJ35" i="185"/>
  <c r="BV5" i="185" s="1"/>
  <c r="AB42" i="81" s="1"/>
  <c r="AI35" i="185"/>
  <c r="BU5" i="185" s="1"/>
  <c r="AA42" i="81" s="1"/>
  <c r="AH35" i="185"/>
  <c r="AG35" i="185"/>
  <c r="BS5" i="185" s="1"/>
  <c r="Y42" i="81" s="1"/>
  <c r="AF35" i="185"/>
  <c r="AE35" i="185"/>
  <c r="BQ5" i="185" s="1"/>
  <c r="W42" i="81" s="1"/>
  <c r="AD35" i="185"/>
  <c r="BP5" i="185" s="1"/>
  <c r="V42" i="81" s="1"/>
  <c r="AC35" i="185"/>
  <c r="BO5" i="185" s="1"/>
  <c r="U42" i="81" s="1"/>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T5" i="185"/>
  <c r="Z42" i="81" s="1"/>
  <c r="BR5" i="185"/>
  <c r="X42" i="81" s="1"/>
  <c r="AX5" i="185"/>
  <c r="D42" i="81" s="1"/>
  <c r="AW5" i="185"/>
  <c r="C42" i="81" s="1"/>
  <c r="AV5" i="185"/>
  <c r="B42" i="81" s="1"/>
  <c r="Y5" i="185"/>
  <c r="N5" i="185"/>
  <c r="E5" i="185"/>
  <c r="AK4" i="185"/>
  <c r="Y4" i="185"/>
  <c r="N4" i="185"/>
  <c r="E4" i="185"/>
  <c r="AJ37" i="184"/>
  <c r="BJ5" i="184" s="1"/>
  <c r="P41" i="81" s="1"/>
  <c r="AI37" i="184"/>
  <c r="BI5" i="184" s="1"/>
  <c r="O41" i="81" s="1"/>
  <c r="AH37" i="184"/>
  <c r="BH5" i="184" s="1"/>
  <c r="N41" i="81" s="1"/>
  <c r="AG37" i="184"/>
  <c r="BG5" i="184" s="1"/>
  <c r="M41" i="81" s="1"/>
  <c r="AF37" i="184"/>
  <c r="BF5" i="184" s="1"/>
  <c r="L41" i="81" s="1"/>
  <c r="AE37" i="184"/>
  <c r="BE5" i="184" s="1"/>
  <c r="K41" i="81" s="1"/>
  <c r="AD37" i="184"/>
  <c r="BD5" i="184" s="1"/>
  <c r="J41" i="81" s="1"/>
  <c r="AC37" i="184"/>
  <c r="BC5" i="184" s="1"/>
  <c r="I41" i="81" s="1"/>
  <c r="BB5" i="184"/>
  <c r="H41" i="81" s="1"/>
  <c r="BA5" i="184"/>
  <c r="G41" i="81" s="1"/>
  <c r="AZ5" i="184"/>
  <c r="F41" i="81" s="1"/>
  <c r="AY5" i="184"/>
  <c r="E41" i="81" s="1"/>
  <c r="AJ35" i="184"/>
  <c r="BV5" i="184" s="1"/>
  <c r="AB41" i="81" s="1"/>
  <c r="AI35" i="184"/>
  <c r="BU5" i="184" s="1"/>
  <c r="AA41" i="81" s="1"/>
  <c r="AH35" i="184"/>
  <c r="BT5" i="184" s="1"/>
  <c r="Z41" i="81" s="1"/>
  <c r="AG35" i="184"/>
  <c r="BS5" i="184" s="1"/>
  <c r="Y41" i="81" s="1"/>
  <c r="AF35" i="184"/>
  <c r="BR5" i="184" s="1"/>
  <c r="X41" i="81" s="1"/>
  <c r="AE35" i="184"/>
  <c r="BQ5" i="184" s="1"/>
  <c r="W41" i="81" s="1"/>
  <c r="AD35" i="184"/>
  <c r="BP5" i="184" s="1"/>
  <c r="V41" i="81" s="1"/>
  <c r="AC35" i="184"/>
  <c r="BO5" i="184" s="1"/>
  <c r="U41" i="81" s="1"/>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AX5" i="184"/>
  <c r="D41" i="81" s="1"/>
  <c r="AW5" i="184"/>
  <c r="C41" i="81" s="1"/>
  <c r="AV5" i="184"/>
  <c r="B41" i="81" s="1"/>
  <c r="Y5" i="184"/>
  <c r="N5" i="184"/>
  <c r="E5" i="184"/>
  <c r="AK4" i="184"/>
  <c r="Y4" i="184"/>
  <c r="N4" i="184"/>
  <c r="E4" i="184"/>
  <c r="AJ37" i="183"/>
  <c r="BJ5" i="183" s="1"/>
  <c r="P40" i="81" s="1"/>
  <c r="AI37" i="183"/>
  <c r="BI5" i="183" s="1"/>
  <c r="O40" i="81" s="1"/>
  <c r="AH37" i="183"/>
  <c r="BH5" i="183" s="1"/>
  <c r="N40" i="81" s="1"/>
  <c r="AG37" i="183"/>
  <c r="BG5" i="183" s="1"/>
  <c r="M40" i="81" s="1"/>
  <c r="AF37" i="183"/>
  <c r="BF5" i="183" s="1"/>
  <c r="L40" i="81" s="1"/>
  <c r="AE37" i="183"/>
  <c r="BE5" i="183" s="1"/>
  <c r="K40" i="81" s="1"/>
  <c r="AD37" i="183"/>
  <c r="BD5" i="183" s="1"/>
  <c r="J40" i="81" s="1"/>
  <c r="AC37" i="183"/>
  <c r="BC5" i="183" s="1"/>
  <c r="I40" i="81" s="1"/>
  <c r="BB5" i="183"/>
  <c r="H40" i="81" s="1"/>
  <c r="BA5" i="183"/>
  <c r="G40" i="81" s="1"/>
  <c r="AZ5" i="183"/>
  <c r="F40" i="81" s="1"/>
  <c r="AY5" i="183"/>
  <c r="E40" i="81" s="1"/>
  <c r="AJ35" i="183"/>
  <c r="BV5" i="183" s="1"/>
  <c r="AB40" i="81" s="1"/>
  <c r="AI35" i="183"/>
  <c r="AH35" i="183"/>
  <c r="BT5" i="183" s="1"/>
  <c r="Z40" i="81" s="1"/>
  <c r="AG35" i="183"/>
  <c r="BS5" i="183" s="1"/>
  <c r="Y40" i="81" s="1"/>
  <c r="AF35" i="183"/>
  <c r="BR5" i="183" s="1"/>
  <c r="X40" i="81" s="1"/>
  <c r="AE35" i="183"/>
  <c r="BQ5" i="183" s="1"/>
  <c r="W40" i="81" s="1"/>
  <c r="AD35" i="183"/>
  <c r="BP5" i="183" s="1"/>
  <c r="V40" i="81" s="1"/>
  <c r="AC35" i="183"/>
  <c r="BO5" i="183" s="1"/>
  <c r="U40" i="81" s="1"/>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U5" i="183"/>
  <c r="AA40" i="81" s="1"/>
  <c r="AX5" i="183"/>
  <c r="D40" i="81" s="1"/>
  <c r="AW5" i="183"/>
  <c r="C40" i="81" s="1"/>
  <c r="AV5" i="183"/>
  <c r="B40" i="81" s="1"/>
  <c r="Y5" i="183"/>
  <c r="N5" i="183"/>
  <c r="E5" i="183"/>
  <c r="AK4" i="183"/>
  <c r="Y4" i="183"/>
  <c r="N4" i="183"/>
  <c r="E4" i="183"/>
  <c r="AJ37" i="182"/>
  <c r="BJ5" i="182" s="1"/>
  <c r="P39" i="81" s="1"/>
  <c r="AI37" i="182"/>
  <c r="BI5" i="182" s="1"/>
  <c r="O39" i="81" s="1"/>
  <c r="AH37" i="182"/>
  <c r="BH5" i="182" s="1"/>
  <c r="N39" i="81" s="1"/>
  <c r="AG37" i="182"/>
  <c r="BG5" i="182" s="1"/>
  <c r="M39" i="81" s="1"/>
  <c r="AF37" i="182"/>
  <c r="BF5" i="182" s="1"/>
  <c r="L39" i="81" s="1"/>
  <c r="AE37" i="182"/>
  <c r="BE5" i="182" s="1"/>
  <c r="K39" i="81" s="1"/>
  <c r="AD37" i="182"/>
  <c r="BD5" i="182" s="1"/>
  <c r="J39" i="81" s="1"/>
  <c r="AC37" i="182"/>
  <c r="BC5" i="182" s="1"/>
  <c r="I39" i="81" s="1"/>
  <c r="BB5" i="182"/>
  <c r="H39" i="81" s="1"/>
  <c r="BA5" i="182"/>
  <c r="G39" i="81" s="1"/>
  <c r="AZ5" i="182"/>
  <c r="F39" i="81" s="1"/>
  <c r="AJ35" i="182"/>
  <c r="BV5" i="182" s="1"/>
  <c r="AB39" i="81" s="1"/>
  <c r="AI35" i="182"/>
  <c r="AH35" i="182"/>
  <c r="AG35" i="182"/>
  <c r="BS5" i="182" s="1"/>
  <c r="Y39" i="81" s="1"/>
  <c r="AF35" i="182"/>
  <c r="BR5" i="182" s="1"/>
  <c r="X39" i="81" s="1"/>
  <c r="AE35" i="182"/>
  <c r="BQ5" i="182" s="1"/>
  <c r="W39" i="81" s="1"/>
  <c r="AD35" i="182"/>
  <c r="BP5" i="182" s="1"/>
  <c r="V39" i="81" s="1"/>
  <c r="AC35" i="182"/>
  <c r="BO5" i="182" s="1"/>
  <c r="U39" i="81" s="1"/>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U5" i="182"/>
  <c r="AA39" i="81" s="1"/>
  <c r="BT5" i="182"/>
  <c r="Z39" i="81" s="1"/>
  <c r="AX5" i="182"/>
  <c r="D39" i="81" s="1"/>
  <c r="AW5" i="182"/>
  <c r="C39" i="81" s="1"/>
  <c r="AV5" i="182"/>
  <c r="B39" i="81" s="1"/>
  <c r="Y5" i="182"/>
  <c r="N5" i="182"/>
  <c r="E5" i="182"/>
  <c r="AK4" i="182"/>
  <c r="Y4" i="182"/>
  <c r="N4" i="182"/>
  <c r="E4" i="182"/>
  <c r="AJ37" i="181"/>
  <c r="BJ5" i="181" s="1"/>
  <c r="P38" i="81" s="1"/>
  <c r="AI37" i="181"/>
  <c r="BI5" i="181" s="1"/>
  <c r="O38" i="81" s="1"/>
  <c r="AH37" i="181"/>
  <c r="BH5" i="181" s="1"/>
  <c r="N38" i="81" s="1"/>
  <c r="AG37" i="181"/>
  <c r="BG5" i="181" s="1"/>
  <c r="M38" i="81" s="1"/>
  <c r="AF37" i="181"/>
  <c r="BF5" i="181" s="1"/>
  <c r="L38" i="81" s="1"/>
  <c r="AE37" i="181"/>
  <c r="BE5" i="181" s="1"/>
  <c r="K38" i="81" s="1"/>
  <c r="AD37" i="181"/>
  <c r="BD5" i="181" s="1"/>
  <c r="J38" i="81" s="1"/>
  <c r="AC37" i="181"/>
  <c r="BC5" i="181" s="1"/>
  <c r="I38" i="81" s="1"/>
  <c r="BB5" i="181"/>
  <c r="H38" i="81" s="1"/>
  <c r="BA5" i="181"/>
  <c r="G38" i="81" s="1"/>
  <c r="AZ5" i="181"/>
  <c r="F38" i="81" s="1"/>
  <c r="AJ35" i="181"/>
  <c r="BV5" i="181" s="1"/>
  <c r="AB38" i="81" s="1"/>
  <c r="AI35" i="181"/>
  <c r="BU5" i="181" s="1"/>
  <c r="AA38" i="81" s="1"/>
  <c r="AH35" i="181"/>
  <c r="BT5" i="181" s="1"/>
  <c r="Z38" i="81" s="1"/>
  <c r="AG35" i="181"/>
  <c r="BS5" i="181" s="1"/>
  <c r="Y38" i="81" s="1"/>
  <c r="AF35" i="181"/>
  <c r="BR5" i="181" s="1"/>
  <c r="X38" i="81" s="1"/>
  <c r="AE35" i="181"/>
  <c r="BQ5" i="181" s="1"/>
  <c r="W38" i="81" s="1"/>
  <c r="AD35" i="181"/>
  <c r="BP5" i="181" s="1"/>
  <c r="V38" i="81" s="1"/>
  <c r="AC35" i="181"/>
  <c r="BO5" i="181" s="1"/>
  <c r="U38" i="81" s="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AX5" i="181"/>
  <c r="D38" i="81" s="1"/>
  <c r="AW5" i="181"/>
  <c r="C38" i="81" s="1"/>
  <c r="AV5" i="181"/>
  <c r="B38" i="81" s="1"/>
  <c r="Y5" i="181"/>
  <c r="N5" i="181"/>
  <c r="E5" i="181"/>
  <c r="AK4" i="181"/>
  <c r="Y4" i="181"/>
  <c r="N4" i="181"/>
  <c r="E4" i="181"/>
  <c r="AJ37" i="180"/>
  <c r="BJ5" i="180" s="1"/>
  <c r="P37" i="81" s="1"/>
  <c r="AI37" i="180"/>
  <c r="BI5" i="180" s="1"/>
  <c r="O37" i="81" s="1"/>
  <c r="AH37" i="180"/>
  <c r="BH5" i="180" s="1"/>
  <c r="N37" i="81" s="1"/>
  <c r="AG37" i="180"/>
  <c r="BG5" i="180" s="1"/>
  <c r="M37" i="81" s="1"/>
  <c r="AF37" i="180"/>
  <c r="BF5" i="180" s="1"/>
  <c r="L37" i="81" s="1"/>
  <c r="AE37" i="180"/>
  <c r="BE5" i="180" s="1"/>
  <c r="K37" i="81" s="1"/>
  <c r="AD37" i="180"/>
  <c r="BD5" i="180" s="1"/>
  <c r="J37" i="81" s="1"/>
  <c r="AC37" i="180"/>
  <c r="BC5" i="180" s="1"/>
  <c r="I37" i="81" s="1"/>
  <c r="BB5" i="180"/>
  <c r="H37" i="81" s="1"/>
  <c r="BA5" i="180"/>
  <c r="G37" i="81" s="1"/>
  <c r="AZ5" i="180"/>
  <c r="F37" i="81" s="1"/>
  <c r="AY5" i="180"/>
  <c r="E37" i="81" s="1"/>
  <c r="AJ35" i="180"/>
  <c r="BV5" i="180" s="1"/>
  <c r="AB37" i="81" s="1"/>
  <c r="AI35" i="180"/>
  <c r="AH35" i="180"/>
  <c r="AG35" i="180"/>
  <c r="BS5" i="180" s="1"/>
  <c r="Y37" i="81" s="1"/>
  <c r="AF35" i="180"/>
  <c r="BR5" i="180" s="1"/>
  <c r="X37" i="81" s="1"/>
  <c r="AE35" i="180"/>
  <c r="BQ5" i="180" s="1"/>
  <c r="W37" i="81" s="1"/>
  <c r="AD35" i="180"/>
  <c r="BP5" i="180" s="1"/>
  <c r="V37" i="81" s="1"/>
  <c r="AC35" i="180"/>
  <c r="BO5" i="180" s="1"/>
  <c r="U37" i="81" s="1"/>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U5" i="180"/>
  <c r="AA37" i="81" s="1"/>
  <c r="BT5" i="180"/>
  <c r="Z37" i="81" s="1"/>
  <c r="AX5" i="180"/>
  <c r="D37" i="81" s="1"/>
  <c r="AW5" i="180"/>
  <c r="C37" i="81" s="1"/>
  <c r="AV5" i="180"/>
  <c r="B37" i="81" s="1"/>
  <c r="Y5" i="180"/>
  <c r="N5" i="180"/>
  <c r="E5" i="180"/>
  <c r="AK4" i="180"/>
  <c r="Y4" i="180"/>
  <c r="N4" i="180"/>
  <c r="E4" i="180"/>
  <c r="AJ37" i="179"/>
  <c r="BJ5" i="179" s="1"/>
  <c r="P36" i="81" s="1"/>
  <c r="AI37" i="179"/>
  <c r="BI5" i="179" s="1"/>
  <c r="O36" i="81" s="1"/>
  <c r="AH37" i="179"/>
  <c r="BH5" i="179" s="1"/>
  <c r="N36" i="81" s="1"/>
  <c r="AG37" i="179"/>
  <c r="BG5" i="179" s="1"/>
  <c r="M36" i="81" s="1"/>
  <c r="AF37" i="179"/>
  <c r="BF5" i="179" s="1"/>
  <c r="L36" i="81" s="1"/>
  <c r="AE37" i="179"/>
  <c r="BE5" i="179" s="1"/>
  <c r="K36" i="81" s="1"/>
  <c r="AD37" i="179"/>
  <c r="BD5" i="179" s="1"/>
  <c r="J36" i="81" s="1"/>
  <c r="AC37" i="179"/>
  <c r="BC5" i="179" s="1"/>
  <c r="I36" i="81" s="1"/>
  <c r="BB5" i="179"/>
  <c r="H36" i="81" s="1"/>
  <c r="BA5" i="179"/>
  <c r="G36" i="81" s="1"/>
  <c r="AZ5" i="179"/>
  <c r="F36" i="81" s="1"/>
  <c r="AY5" i="179"/>
  <c r="E36" i="81" s="1"/>
  <c r="AJ35" i="179"/>
  <c r="BV5" i="179" s="1"/>
  <c r="AB36" i="81" s="1"/>
  <c r="AI35" i="179"/>
  <c r="BU5" i="179" s="1"/>
  <c r="AA36" i="81" s="1"/>
  <c r="AH35" i="179"/>
  <c r="BT5" i="179" s="1"/>
  <c r="Z36" i="81" s="1"/>
  <c r="AG35" i="179"/>
  <c r="BS5" i="179" s="1"/>
  <c r="Y36" i="81" s="1"/>
  <c r="AF35" i="179"/>
  <c r="BR5" i="179" s="1"/>
  <c r="X36" i="81" s="1"/>
  <c r="AE35" i="179"/>
  <c r="BQ5" i="179" s="1"/>
  <c r="W36" i="81" s="1"/>
  <c r="AD35" i="179"/>
  <c r="BP5" i="179" s="1"/>
  <c r="V36" i="81" s="1"/>
  <c r="AC35" i="179"/>
  <c r="BO5" i="179" s="1"/>
  <c r="U36" i="81" s="1"/>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AX5" i="179"/>
  <c r="D36" i="81" s="1"/>
  <c r="AW5" i="179"/>
  <c r="C36" i="81" s="1"/>
  <c r="AV5" i="179"/>
  <c r="B36" i="81" s="1"/>
  <c r="Y5" i="179"/>
  <c r="N5" i="179"/>
  <c r="E5" i="179"/>
  <c r="AK4" i="179"/>
  <c r="Y4" i="179"/>
  <c r="N4" i="179"/>
  <c r="E4" i="179"/>
  <c r="AJ37" i="178"/>
  <c r="BJ5" i="178" s="1"/>
  <c r="P35" i="81" s="1"/>
  <c r="AI37" i="178"/>
  <c r="BI5" i="178" s="1"/>
  <c r="O35" i="81" s="1"/>
  <c r="AH37" i="178"/>
  <c r="BH5" i="178" s="1"/>
  <c r="N35" i="81" s="1"/>
  <c r="AG37" i="178"/>
  <c r="BG5" i="178" s="1"/>
  <c r="M35" i="81" s="1"/>
  <c r="AF37" i="178"/>
  <c r="BF5" i="178" s="1"/>
  <c r="L35" i="81" s="1"/>
  <c r="AE37" i="178"/>
  <c r="BE5" i="178" s="1"/>
  <c r="K35" i="81" s="1"/>
  <c r="AD37" i="178"/>
  <c r="BD5" i="178" s="1"/>
  <c r="J35" i="81" s="1"/>
  <c r="AC37" i="178"/>
  <c r="BC5" i="178" s="1"/>
  <c r="I35" i="81" s="1"/>
  <c r="BB5" i="178"/>
  <c r="H35" i="81" s="1"/>
  <c r="BA5" i="178"/>
  <c r="G35" i="81" s="1"/>
  <c r="AZ5" i="178"/>
  <c r="F35" i="81" s="1"/>
  <c r="AJ35" i="178"/>
  <c r="BV5" i="178" s="1"/>
  <c r="AB35" i="81" s="1"/>
  <c r="AI35" i="178"/>
  <c r="BU5" i="178" s="1"/>
  <c r="AA35" i="81" s="1"/>
  <c r="AH35" i="178"/>
  <c r="BT5" i="178" s="1"/>
  <c r="Z35" i="81" s="1"/>
  <c r="AG35" i="178"/>
  <c r="BS5" i="178" s="1"/>
  <c r="Y35" i="81" s="1"/>
  <c r="AF35" i="178"/>
  <c r="BR5" i="178" s="1"/>
  <c r="X35" i="81" s="1"/>
  <c r="AE35" i="178"/>
  <c r="BQ5" i="178" s="1"/>
  <c r="W35" i="81" s="1"/>
  <c r="AD35" i="178"/>
  <c r="BP5" i="178" s="1"/>
  <c r="V35" i="81" s="1"/>
  <c r="AC35" i="178"/>
  <c r="BO5" i="178" s="1"/>
  <c r="U35" i="81" s="1"/>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AX5" i="178"/>
  <c r="D35" i="81" s="1"/>
  <c r="AW5" i="178"/>
  <c r="C35" i="81" s="1"/>
  <c r="AV5" i="178"/>
  <c r="B35" i="81" s="1"/>
  <c r="Y5" i="178"/>
  <c r="N5" i="178"/>
  <c r="E5" i="178"/>
  <c r="AK4" i="178"/>
  <c r="Y4" i="178"/>
  <c r="N4" i="178"/>
  <c r="E4" i="178"/>
  <c r="AJ37" i="177"/>
  <c r="BJ5" i="177" s="1"/>
  <c r="P34" i="81" s="1"/>
  <c r="AI37" i="177"/>
  <c r="BI5" i="177" s="1"/>
  <c r="O34" i="81" s="1"/>
  <c r="AH37" i="177"/>
  <c r="BH5" i="177" s="1"/>
  <c r="N34" i="81" s="1"/>
  <c r="AG37" i="177"/>
  <c r="BG5" i="177" s="1"/>
  <c r="M34" i="81" s="1"/>
  <c r="AF37" i="177"/>
  <c r="BF5" i="177" s="1"/>
  <c r="L34" i="81" s="1"/>
  <c r="AE37" i="177"/>
  <c r="BE5" i="177" s="1"/>
  <c r="K34" i="81" s="1"/>
  <c r="AD37" i="177"/>
  <c r="BD5" i="177" s="1"/>
  <c r="J34" i="81" s="1"/>
  <c r="AC37" i="177"/>
  <c r="BC5" i="177" s="1"/>
  <c r="I34" i="81" s="1"/>
  <c r="BB5" i="177"/>
  <c r="H34" i="81" s="1"/>
  <c r="BA5" i="177"/>
  <c r="G34" i="81" s="1"/>
  <c r="AZ5" i="177"/>
  <c r="F34" i="81" s="1"/>
  <c r="BK5" i="177"/>
  <c r="Q34" i="81" s="1"/>
  <c r="AJ35" i="177"/>
  <c r="BV5" i="177" s="1"/>
  <c r="AB34" i="81" s="1"/>
  <c r="AI35" i="177"/>
  <c r="BU5" i="177" s="1"/>
  <c r="AA34" i="81" s="1"/>
  <c r="AH35" i="177"/>
  <c r="BT5" i="177" s="1"/>
  <c r="Z34" i="81" s="1"/>
  <c r="AG35" i="177"/>
  <c r="BS5" i="177" s="1"/>
  <c r="Y34" i="81" s="1"/>
  <c r="AF35" i="177"/>
  <c r="BR5" i="177" s="1"/>
  <c r="X34" i="81" s="1"/>
  <c r="AE35" i="177"/>
  <c r="BQ5" i="177" s="1"/>
  <c r="W34" i="81" s="1"/>
  <c r="AD35" i="177"/>
  <c r="BP5" i="177" s="1"/>
  <c r="V34" i="81" s="1"/>
  <c r="AC35" i="177"/>
  <c r="BO5" i="177" s="1"/>
  <c r="U34" i="81" s="1"/>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AX5" i="177"/>
  <c r="D34" i="81" s="1"/>
  <c r="AW5" i="177"/>
  <c r="C34" i="81" s="1"/>
  <c r="AV5" i="177"/>
  <c r="B34" i="81" s="1"/>
  <c r="Y5" i="177"/>
  <c r="N5" i="177"/>
  <c r="E5" i="177"/>
  <c r="AK4" i="177"/>
  <c r="Y4" i="177"/>
  <c r="N4" i="177"/>
  <c r="E4" i="177"/>
  <c r="AJ37" i="176"/>
  <c r="BJ5" i="176" s="1"/>
  <c r="P33" i="81" s="1"/>
  <c r="AI37" i="176"/>
  <c r="BI5" i="176" s="1"/>
  <c r="O33" i="81" s="1"/>
  <c r="AH37" i="176"/>
  <c r="BH5" i="176" s="1"/>
  <c r="N33" i="81" s="1"/>
  <c r="AG37" i="176"/>
  <c r="BG5" i="176" s="1"/>
  <c r="M33" i="81" s="1"/>
  <c r="AF37" i="176"/>
  <c r="BF5" i="176" s="1"/>
  <c r="L33" i="81" s="1"/>
  <c r="AE37" i="176"/>
  <c r="BE5" i="176" s="1"/>
  <c r="K33" i="81" s="1"/>
  <c r="AD37" i="176"/>
  <c r="BD5" i="176" s="1"/>
  <c r="J33" i="81" s="1"/>
  <c r="AC37" i="176"/>
  <c r="BC5" i="176" s="1"/>
  <c r="I33" i="81" s="1"/>
  <c r="BB5" i="176"/>
  <c r="H33" i="81" s="1"/>
  <c r="BA5" i="176"/>
  <c r="G33" i="81" s="1"/>
  <c r="AZ5" i="176"/>
  <c r="F33" i="81" s="1"/>
  <c r="BK5" i="176"/>
  <c r="Q33" i="81" s="1"/>
  <c r="AJ35" i="176"/>
  <c r="BV5" i="176" s="1"/>
  <c r="AB33" i="81" s="1"/>
  <c r="AI35" i="176"/>
  <c r="AH35" i="176"/>
  <c r="AG35" i="176"/>
  <c r="BS5" i="176" s="1"/>
  <c r="Y33" i="81" s="1"/>
  <c r="AF35" i="176"/>
  <c r="BR5" i="176" s="1"/>
  <c r="X33" i="81" s="1"/>
  <c r="AE35" i="176"/>
  <c r="BQ5" i="176" s="1"/>
  <c r="W33" i="81" s="1"/>
  <c r="AD35" i="176"/>
  <c r="BP5" i="176" s="1"/>
  <c r="V33" i="81" s="1"/>
  <c r="AC35" i="176"/>
  <c r="BO5" i="176" s="1"/>
  <c r="U33" i="81" s="1"/>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U5" i="176"/>
  <c r="AA33" i="81" s="1"/>
  <c r="BT5" i="176"/>
  <c r="Z33" i="81" s="1"/>
  <c r="AX5" i="176"/>
  <c r="D33" i="81" s="1"/>
  <c r="AW5" i="176"/>
  <c r="C33" i="81" s="1"/>
  <c r="AV5" i="176"/>
  <c r="B33" i="81" s="1"/>
  <c r="Y5" i="176"/>
  <c r="N5" i="176"/>
  <c r="E5" i="176"/>
  <c r="AK4" i="176"/>
  <c r="Y4" i="176"/>
  <c r="N4" i="176"/>
  <c r="E4" i="176"/>
  <c r="AJ37" i="175"/>
  <c r="BJ5" i="175" s="1"/>
  <c r="P32" i="81" s="1"/>
  <c r="AI37" i="175"/>
  <c r="BI5" i="175" s="1"/>
  <c r="O32" i="81" s="1"/>
  <c r="AH37" i="175"/>
  <c r="BH5" i="175" s="1"/>
  <c r="N32" i="81" s="1"/>
  <c r="AG37" i="175"/>
  <c r="BG5" i="175" s="1"/>
  <c r="M32" i="81" s="1"/>
  <c r="AF37" i="175"/>
  <c r="BF5" i="175" s="1"/>
  <c r="L32" i="81" s="1"/>
  <c r="AE37" i="175"/>
  <c r="BE5" i="175" s="1"/>
  <c r="K32" i="81" s="1"/>
  <c r="AD37" i="175"/>
  <c r="BD5" i="175" s="1"/>
  <c r="J32" i="81" s="1"/>
  <c r="AC37" i="175"/>
  <c r="BC5" i="175" s="1"/>
  <c r="I32" i="81" s="1"/>
  <c r="BB5" i="175"/>
  <c r="H32" i="81" s="1"/>
  <c r="BA5" i="175"/>
  <c r="G32" i="81" s="1"/>
  <c r="AZ5" i="175"/>
  <c r="F32" i="81" s="1"/>
  <c r="AY5" i="175"/>
  <c r="E32" i="81" s="1"/>
  <c r="AJ35" i="175"/>
  <c r="BV5" i="175" s="1"/>
  <c r="AB32" i="81" s="1"/>
  <c r="AI35" i="175"/>
  <c r="BU5" i="175" s="1"/>
  <c r="AA32" i="81" s="1"/>
  <c r="AH35" i="175"/>
  <c r="BT5" i="175" s="1"/>
  <c r="Z32" i="81" s="1"/>
  <c r="AG35" i="175"/>
  <c r="BS5" i="175" s="1"/>
  <c r="Y32" i="81" s="1"/>
  <c r="AF35" i="175"/>
  <c r="BR5" i="175" s="1"/>
  <c r="X32" i="81" s="1"/>
  <c r="AE35" i="175"/>
  <c r="BQ5" i="175" s="1"/>
  <c r="W32" i="81" s="1"/>
  <c r="AD35" i="175"/>
  <c r="BP5" i="175" s="1"/>
  <c r="V32" i="81" s="1"/>
  <c r="AC35" i="175"/>
  <c r="BO5" i="175" s="1"/>
  <c r="U32" i="81" s="1"/>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AX5" i="175"/>
  <c r="D32" i="81" s="1"/>
  <c r="AW5" i="175"/>
  <c r="C32" i="81" s="1"/>
  <c r="AV5" i="175"/>
  <c r="B32" i="81" s="1"/>
  <c r="Y5" i="175"/>
  <c r="N5" i="175"/>
  <c r="E5" i="175"/>
  <c r="AK4" i="175"/>
  <c r="Y4" i="175"/>
  <c r="N4" i="175"/>
  <c r="E4" i="175"/>
  <c r="AJ37" i="174"/>
  <c r="BJ5" i="174" s="1"/>
  <c r="P31" i="81" s="1"/>
  <c r="AI37" i="174"/>
  <c r="BI5" i="174" s="1"/>
  <c r="O31" i="81" s="1"/>
  <c r="AH37" i="174"/>
  <c r="BH5" i="174" s="1"/>
  <c r="N31" i="81" s="1"/>
  <c r="AG37" i="174"/>
  <c r="BG5" i="174" s="1"/>
  <c r="M31" i="81" s="1"/>
  <c r="AF37" i="174"/>
  <c r="BF5" i="174" s="1"/>
  <c r="L31" i="81" s="1"/>
  <c r="AE37" i="174"/>
  <c r="BE5" i="174" s="1"/>
  <c r="K31" i="81" s="1"/>
  <c r="AD37" i="174"/>
  <c r="BD5" i="174" s="1"/>
  <c r="J31" i="81" s="1"/>
  <c r="AC37" i="174"/>
  <c r="BC5" i="174" s="1"/>
  <c r="I31" i="81" s="1"/>
  <c r="BB5" i="174"/>
  <c r="H31" i="81" s="1"/>
  <c r="BA5" i="174"/>
  <c r="G31" i="81" s="1"/>
  <c r="AZ5" i="174"/>
  <c r="F31" i="81" s="1"/>
  <c r="AY5" i="174"/>
  <c r="E31" i="81" s="1"/>
  <c r="AJ35" i="174"/>
  <c r="BV5" i="174" s="1"/>
  <c r="AB31" i="81" s="1"/>
  <c r="AI35" i="174"/>
  <c r="BU5" i="174" s="1"/>
  <c r="AA31" i="81" s="1"/>
  <c r="AH35" i="174"/>
  <c r="BT5" i="174" s="1"/>
  <c r="Z31" i="81" s="1"/>
  <c r="AG35" i="174"/>
  <c r="BS5" i="174" s="1"/>
  <c r="Y31" i="81" s="1"/>
  <c r="AF35" i="174"/>
  <c r="BR5" i="174" s="1"/>
  <c r="X31" i="81" s="1"/>
  <c r="AE35" i="174"/>
  <c r="BQ5" i="174" s="1"/>
  <c r="W31" i="81" s="1"/>
  <c r="AD35" i="174"/>
  <c r="BP5" i="174" s="1"/>
  <c r="V31" i="81" s="1"/>
  <c r="AC35" i="174"/>
  <c r="BO5" i="174" s="1"/>
  <c r="U31" i="81" s="1"/>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AX5" i="174"/>
  <c r="D31" i="81" s="1"/>
  <c r="AW5" i="174"/>
  <c r="C31" i="81" s="1"/>
  <c r="AV5" i="174"/>
  <c r="B31" i="81" s="1"/>
  <c r="Y5" i="174"/>
  <c r="N5" i="174"/>
  <c r="E5" i="174"/>
  <c r="AK4" i="174"/>
  <c r="Y4" i="174"/>
  <c r="N4" i="174"/>
  <c r="E4" i="174"/>
  <c r="AJ37" i="173"/>
  <c r="BJ5" i="173" s="1"/>
  <c r="P30" i="81" s="1"/>
  <c r="AI37" i="173"/>
  <c r="BI5" i="173" s="1"/>
  <c r="O30" i="81" s="1"/>
  <c r="AH37" i="173"/>
  <c r="BH5" i="173" s="1"/>
  <c r="N30" i="81" s="1"/>
  <c r="AG37" i="173"/>
  <c r="BG5" i="173" s="1"/>
  <c r="M30" i="81" s="1"/>
  <c r="AF37" i="173"/>
  <c r="BF5" i="173" s="1"/>
  <c r="L30" i="81" s="1"/>
  <c r="AE37" i="173"/>
  <c r="BE5" i="173" s="1"/>
  <c r="K30" i="81" s="1"/>
  <c r="AD37" i="173"/>
  <c r="BD5" i="173" s="1"/>
  <c r="J30" i="81" s="1"/>
  <c r="AC37" i="173"/>
  <c r="BC5" i="173" s="1"/>
  <c r="I30" i="81" s="1"/>
  <c r="BB5" i="173"/>
  <c r="H30" i="81" s="1"/>
  <c r="BA5" i="173"/>
  <c r="G30" i="81" s="1"/>
  <c r="AZ5" i="173"/>
  <c r="F30" i="81" s="1"/>
  <c r="BK5" i="173"/>
  <c r="Q30" i="81" s="1"/>
  <c r="AJ35" i="173"/>
  <c r="BV5" i="173" s="1"/>
  <c r="AB30" i="81" s="1"/>
  <c r="AI35" i="173"/>
  <c r="BU5" i="173" s="1"/>
  <c r="AA30" i="81" s="1"/>
  <c r="AH35" i="173"/>
  <c r="BT5" i="173" s="1"/>
  <c r="Z30" i="81" s="1"/>
  <c r="AG35" i="173"/>
  <c r="BS5" i="173" s="1"/>
  <c r="Y30" i="81" s="1"/>
  <c r="AF35" i="173"/>
  <c r="BR5" i="173" s="1"/>
  <c r="X30" i="81" s="1"/>
  <c r="AE35" i="173"/>
  <c r="BQ5" i="173" s="1"/>
  <c r="W30" i="81" s="1"/>
  <c r="AD35" i="173"/>
  <c r="BP5" i="173" s="1"/>
  <c r="V30" i="81" s="1"/>
  <c r="AC35" i="173"/>
  <c r="BO5" i="173" s="1"/>
  <c r="U30" i="81" s="1"/>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AX5" i="173"/>
  <c r="D30" i="81" s="1"/>
  <c r="AW5" i="173"/>
  <c r="C30" i="81" s="1"/>
  <c r="AV5" i="173"/>
  <c r="B30" i="81" s="1"/>
  <c r="Y5" i="173"/>
  <c r="N5" i="173"/>
  <c r="E5" i="173"/>
  <c r="AK4" i="173"/>
  <c r="Y4" i="173"/>
  <c r="N4" i="173"/>
  <c r="E4" i="173"/>
  <c r="AJ37" i="172"/>
  <c r="BJ5" i="172" s="1"/>
  <c r="P29" i="81" s="1"/>
  <c r="AI37" i="172"/>
  <c r="BI5" i="172" s="1"/>
  <c r="O29" i="81" s="1"/>
  <c r="AH37" i="172"/>
  <c r="BH5" i="172" s="1"/>
  <c r="N29" i="81" s="1"/>
  <c r="AG37" i="172"/>
  <c r="BG5" i="172" s="1"/>
  <c r="M29" i="81" s="1"/>
  <c r="AF37" i="172"/>
  <c r="BF5" i="172" s="1"/>
  <c r="L29" i="81" s="1"/>
  <c r="AE37" i="172"/>
  <c r="BE5" i="172" s="1"/>
  <c r="K29" i="81" s="1"/>
  <c r="AD37" i="172"/>
  <c r="BD5" i="172" s="1"/>
  <c r="J29" i="81" s="1"/>
  <c r="AC37" i="172"/>
  <c r="BC5" i="172" s="1"/>
  <c r="I29" i="81" s="1"/>
  <c r="BB5" i="172"/>
  <c r="H29" i="81" s="1"/>
  <c r="BA5" i="172"/>
  <c r="G29" i="81" s="1"/>
  <c r="AZ5" i="172"/>
  <c r="F29" i="81" s="1"/>
  <c r="BL5" i="172"/>
  <c r="R29" i="81" s="1"/>
  <c r="AJ35" i="172"/>
  <c r="BV5" i="172" s="1"/>
  <c r="AB29" i="81" s="1"/>
  <c r="AI35" i="172"/>
  <c r="BU5" i="172" s="1"/>
  <c r="AA29" i="81" s="1"/>
  <c r="AH35" i="172"/>
  <c r="BT5" i="172" s="1"/>
  <c r="Z29" i="81" s="1"/>
  <c r="AG35" i="172"/>
  <c r="BS5" i="172" s="1"/>
  <c r="Y29" i="81" s="1"/>
  <c r="AF35" i="172"/>
  <c r="BR5" i="172" s="1"/>
  <c r="X29" i="81" s="1"/>
  <c r="AE35" i="172"/>
  <c r="BQ5" i="172" s="1"/>
  <c r="W29" i="81" s="1"/>
  <c r="AD35" i="172"/>
  <c r="BP5" i="172" s="1"/>
  <c r="V29" i="81" s="1"/>
  <c r="AC35" i="172"/>
  <c r="BO5" i="172" s="1"/>
  <c r="U29" i="81" s="1"/>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AX5" i="172"/>
  <c r="D29" i="81" s="1"/>
  <c r="AW5" i="172"/>
  <c r="C29" i="81" s="1"/>
  <c r="AV5" i="172"/>
  <c r="B29" i="81" s="1"/>
  <c r="Y5" i="172"/>
  <c r="N5" i="172"/>
  <c r="E5" i="172"/>
  <c r="AK4" i="172"/>
  <c r="Y4" i="172"/>
  <c r="N4" i="172"/>
  <c r="E4" i="172"/>
  <c r="AJ37" i="171"/>
  <c r="BJ5" i="171" s="1"/>
  <c r="P28" i="81" s="1"/>
  <c r="AI37" i="171"/>
  <c r="BI5" i="171" s="1"/>
  <c r="O28" i="81" s="1"/>
  <c r="AH37" i="171"/>
  <c r="BH5" i="171" s="1"/>
  <c r="N28" i="81" s="1"/>
  <c r="AG37" i="171"/>
  <c r="BG5" i="171" s="1"/>
  <c r="M28" i="81" s="1"/>
  <c r="AF37" i="171"/>
  <c r="BF5" i="171" s="1"/>
  <c r="L28" i="81" s="1"/>
  <c r="AE37" i="171"/>
  <c r="BE5" i="171" s="1"/>
  <c r="K28" i="81" s="1"/>
  <c r="AD37" i="171"/>
  <c r="BD5" i="171" s="1"/>
  <c r="J28" i="81" s="1"/>
  <c r="AC37" i="171"/>
  <c r="BC5" i="171" s="1"/>
  <c r="I28" i="81" s="1"/>
  <c r="BB5" i="171"/>
  <c r="H28" i="81" s="1"/>
  <c r="BA5" i="171"/>
  <c r="G28" i="81" s="1"/>
  <c r="AZ5" i="171"/>
  <c r="F28" i="81" s="1"/>
  <c r="BK5" i="171"/>
  <c r="Q28" i="81" s="1"/>
  <c r="AJ35" i="171"/>
  <c r="BV5" i="171" s="1"/>
  <c r="AB28" i="81" s="1"/>
  <c r="AI35" i="171"/>
  <c r="BU5" i="171" s="1"/>
  <c r="AA28" i="81" s="1"/>
  <c r="AH35" i="171"/>
  <c r="BT5" i="171" s="1"/>
  <c r="Z28" i="81" s="1"/>
  <c r="AG35" i="171"/>
  <c r="BS5" i="171" s="1"/>
  <c r="Y28" i="81" s="1"/>
  <c r="AF35" i="171"/>
  <c r="BR5" i="171" s="1"/>
  <c r="X28" i="81" s="1"/>
  <c r="AE35" i="171"/>
  <c r="BQ5" i="171" s="1"/>
  <c r="W28" i="81" s="1"/>
  <c r="AD35" i="171"/>
  <c r="BP5" i="171" s="1"/>
  <c r="V28" i="81" s="1"/>
  <c r="AC35" i="171"/>
  <c r="BO5" i="171" s="1"/>
  <c r="U28" i="81" s="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AX5" i="171"/>
  <c r="D28" i="81" s="1"/>
  <c r="AW5" i="171"/>
  <c r="C28" i="81" s="1"/>
  <c r="AV5" i="171"/>
  <c r="B28" i="81" s="1"/>
  <c r="Y5" i="171"/>
  <c r="N5" i="171"/>
  <c r="E5" i="171"/>
  <c r="AK4" i="171"/>
  <c r="Y4" i="171"/>
  <c r="N4" i="171"/>
  <c r="E4" i="171"/>
  <c r="AJ37" i="170"/>
  <c r="BJ5" i="170" s="1"/>
  <c r="P27" i="81" s="1"/>
  <c r="AI37" i="170"/>
  <c r="BI5" i="170" s="1"/>
  <c r="O27" i="81" s="1"/>
  <c r="AH37" i="170"/>
  <c r="BH5" i="170" s="1"/>
  <c r="N27" i="81" s="1"/>
  <c r="AG37" i="170"/>
  <c r="BG5" i="170" s="1"/>
  <c r="M27" i="81" s="1"/>
  <c r="AF37" i="170"/>
  <c r="BF5" i="170" s="1"/>
  <c r="L27" i="81" s="1"/>
  <c r="AE37" i="170"/>
  <c r="BE5" i="170" s="1"/>
  <c r="K27" i="81" s="1"/>
  <c r="AD37" i="170"/>
  <c r="BD5" i="170" s="1"/>
  <c r="J27" i="81" s="1"/>
  <c r="AC37" i="170"/>
  <c r="BC5" i="170" s="1"/>
  <c r="I27" i="81" s="1"/>
  <c r="BB5" i="170"/>
  <c r="H27" i="81" s="1"/>
  <c r="BA5" i="170"/>
  <c r="G27" i="81" s="1"/>
  <c r="AZ5" i="170"/>
  <c r="F27" i="81" s="1"/>
  <c r="AY5" i="170"/>
  <c r="E27" i="81" s="1"/>
  <c r="AJ35" i="170"/>
  <c r="BV5" i="170" s="1"/>
  <c r="AB27" i="81" s="1"/>
  <c r="AI35" i="170"/>
  <c r="AH35" i="170"/>
  <c r="BT5" i="170" s="1"/>
  <c r="Z27" i="81" s="1"/>
  <c r="AG35" i="170"/>
  <c r="BS5" i="170" s="1"/>
  <c r="Y27" i="81" s="1"/>
  <c r="AF35" i="170"/>
  <c r="BR5" i="170" s="1"/>
  <c r="X27" i="81" s="1"/>
  <c r="AE35" i="170"/>
  <c r="BQ5" i="170" s="1"/>
  <c r="W27" i="81" s="1"/>
  <c r="AD35" i="170"/>
  <c r="BP5" i="170" s="1"/>
  <c r="V27" i="81" s="1"/>
  <c r="AC35" i="170"/>
  <c r="BO5" i="170" s="1"/>
  <c r="U27" i="81" s="1"/>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U5" i="170"/>
  <c r="AA27" i="81" s="1"/>
  <c r="AX5" i="170"/>
  <c r="D27" i="81" s="1"/>
  <c r="AW5" i="170"/>
  <c r="C27" i="81" s="1"/>
  <c r="AV5" i="170"/>
  <c r="B27" i="81" s="1"/>
  <c r="Y5" i="170"/>
  <c r="N5" i="170"/>
  <c r="E5" i="170"/>
  <c r="AK4" i="170"/>
  <c r="Y4" i="170"/>
  <c r="N4" i="170"/>
  <c r="E4" i="170"/>
  <c r="AJ37" i="169"/>
  <c r="BJ5" i="169" s="1"/>
  <c r="P26" i="81" s="1"/>
  <c r="AI37" i="169"/>
  <c r="BI5" i="169" s="1"/>
  <c r="O26" i="81" s="1"/>
  <c r="AH37" i="169"/>
  <c r="BH5" i="169" s="1"/>
  <c r="N26" i="81" s="1"/>
  <c r="AG37" i="169"/>
  <c r="BG5" i="169" s="1"/>
  <c r="M26" i="81" s="1"/>
  <c r="AF37" i="169"/>
  <c r="BF5" i="169" s="1"/>
  <c r="L26" i="81" s="1"/>
  <c r="AE37" i="169"/>
  <c r="BE5" i="169" s="1"/>
  <c r="K26" i="81" s="1"/>
  <c r="AD37" i="169"/>
  <c r="BD5" i="169" s="1"/>
  <c r="J26" i="81" s="1"/>
  <c r="AC37" i="169"/>
  <c r="BC5" i="169" s="1"/>
  <c r="I26" i="81" s="1"/>
  <c r="BB5" i="169"/>
  <c r="H26" i="81" s="1"/>
  <c r="BA5" i="169"/>
  <c r="G26" i="81" s="1"/>
  <c r="AZ5" i="169"/>
  <c r="F26" i="81" s="1"/>
  <c r="AY5" i="169"/>
  <c r="E26" i="81" s="1"/>
  <c r="AJ35" i="169"/>
  <c r="BV5" i="169" s="1"/>
  <c r="AB26" i="81" s="1"/>
  <c r="AI35" i="169"/>
  <c r="BU5" i="169" s="1"/>
  <c r="AA26" i="81" s="1"/>
  <c r="AH35" i="169"/>
  <c r="BT5" i="169" s="1"/>
  <c r="Z26" i="81" s="1"/>
  <c r="AG35" i="169"/>
  <c r="BS5" i="169" s="1"/>
  <c r="Y26" i="81" s="1"/>
  <c r="AF35" i="169"/>
  <c r="BR5" i="169" s="1"/>
  <c r="X26" i="81" s="1"/>
  <c r="AE35" i="169"/>
  <c r="BQ5" i="169" s="1"/>
  <c r="W26" i="81" s="1"/>
  <c r="AD35" i="169"/>
  <c r="BP5" i="169" s="1"/>
  <c r="V26" i="81" s="1"/>
  <c r="AC35" i="169"/>
  <c r="BO5" i="169" s="1"/>
  <c r="U26" i="81" s="1"/>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AX5" i="169"/>
  <c r="D26" i="81" s="1"/>
  <c r="AW5" i="169"/>
  <c r="C26" i="81" s="1"/>
  <c r="AV5" i="169"/>
  <c r="B26" i="81" s="1"/>
  <c r="Y5" i="169"/>
  <c r="N5" i="169"/>
  <c r="E5" i="169"/>
  <c r="AK4" i="169"/>
  <c r="Y4" i="169"/>
  <c r="N4" i="169"/>
  <c r="E4" i="169"/>
  <c r="AJ37" i="168"/>
  <c r="BJ5" i="168" s="1"/>
  <c r="P25" i="81" s="1"/>
  <c r="AI37" i="168"/>
  <c r="BI5" i="168" s="1"/>
  <c r="O25" i="81" s="1"/>
  <c r="AH37" i="168"/>
  <c r="BH5" i="168" s="1"/>
  <c r="N25" i="81" s="1"/>
  <c r="AG37" i="168"/>
  <c r="BG5" i="168" s="1"/>
  <c r="M25" i="81" s="1"/>
  <c r="AF37" i="168"/>
  <c r="BF5" i="168" s="1"/>
  <c r="L25" i="81" s="1"/>
  <c r="AE37" i="168"/>
  <c r="BE5" i="168" s="1"/>
  <c r="K25" i="81" s="1"/>
  <c r="AD37" i="168"/>
  <c r="BD5" i="168" s="1"/>
  <c r="J25" i="81" s="1"/>
  <c r="AC37" i="168"/>
  <c r="BC5" i="168" s="1"/>
  <c r="I25" i="81" s="1"/>
  <c r="BB5" i="168"/>
  <c r="H25" i="81" s="1"/>
  <c r="BA5" i="168"/>
  <c r="G25" i="81" s="1"/>
  <c r="AZ5" i="168"/>
  <c r="F25" i="81" s="1"/>
  <c r="BK5" i="168"/>
  <c r="Q25" i="81" s="1"/>
  <c r="AJ35" i="168"/>
  <c r="BV5" i="168" s="1"/>
  <c r="AB25" i="81" s="1"/>
  <c r="AI35" i="168"/>
  <c r="BU5" i="168" s="1"/>
  <c r="AA25" i="81" s="1"/>
  <c r="AH35" i="168"/>
  <c r="BT5" i="168" s="1"/>
  <c r="Z25" i="81" s="1"/>
  <c r="AG35" i="168"/>
  <c r="BS5" i="168" s="1"/>
  <c r="Y25" i="81" s="1"/>
  <c r="AF35" i="168"/>
  <c r="BR5" i="168" s="1"/>
  <c r="X25" i="81" s="1"/>
  <c r="AE35" i="168"/>
  <c r="BQ5" i="168" s="1"/>
  <c r="W25" i="81" s="1"/>
  <c r="AD35" i="168"/>
  <c r="BP5" i="168" s="1"/>
  <c r="V25" i="81" s="1"/>
  <c r="AC35" i="168"/>
  <c r="BO5" i="168" s="1"/>
  <c r="U25" i="81" s="1"/>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AX5" i="168"/>
  <c r="D25" i="81" s="1"/>
  <c r="AW5" i="168"/>
  <c r="C25" i="81" s="1"/>
  <c r="AV5" i="168"/>
  <c r="B25" i="81" s="1"/>
  <c r="Y5" i="168"/>
  <c r="N5" i="168"/>
  <c r="E5" i="168"/>
  <c r="AK4" i="168"/>
  <c r="Y4" i="168"/>
  <c r="N4" i="168"/>
  <c r="E4" i="168"/>
  <c r="AJ37" i="167"/>
  <c r="BJ5" i="167" s="1"/>
  <c r="P24" i="81" s="1"/>
  <c r="AI37" i="167"/>
  <c r="BI5" i="167" s="1"/>
  <c r="O24" i="81" s="1"/>
  <c r="AH37" i="167"/>
  <c r="BH5" i="167" s="1"/>
  <c r="N24" i="81" s="1"/>
  <c r="AG37" i="167"/>
  <c r="BG5" i="167" s="1"/>
  <c r="M24" i="81" s="1"/>
  <c r="AF37" i="167"/>
  <c r="BF5" i="167" s="1"/>
  <c r="L24" i="81" s="1"/>
  <c r="AE37" i="167"/>
  <c r="BE5" i="167" s="1"/>
  <c r="K24" i="81" s="1"/>
  <c r="AD37" i="167"/>
  <c r="BD5" i="167" s="1"/>
  <c r="J24" i="81" s="1"/>
  <c r="AC37" i="167"/>
  <c r="BC5" i="167" s="1"/>
  <c r="I24" i="81" s="1"/>
  <c r="BB5" i="167"/>
  <c r="H24" i="81" s="1"/>
  <c r="BA5" i="167"/>
  <c r="G24" i="81" s="1"/>
  <c r="AZ5" i="167"/>
  <c r="F24" i="81" s="1"/>
  <c r="BL5" i="167"/>
  <c r="R24" i="81" s="1"/>
  <c r="AJ35" i="167"/>
  <c r="BV5" i="167" s="1"/>
  <c r="AB24" i="81" s="1"/>
  <c r="AI35" i="167"/>
  <c r="BU5" i="167" s="1"/>
  <c r="AA24" i="81" s="1"/>
  <c r="AH35" i="167"/>
  <c r="BT5" i="167" s="1"/>
  <c r="Z24" i="81" s="1"/>
  <c r="AG35" i="167"/>
  <c r="BS5" i="167" s="1"/>
  <c r="Y24" i="81" s="1"/>
  <c r="AF35" i="167"/>
  <c r="BR5" i="167" s="1"/>
  <c r="X24" i="81" s="1"/>
  <c r="AE35" i="167"/>
  <c r="BQ5" i="167" s="1"/>
  <c r="W24" i="81" s="1"/>
  <c r="AD35" i="167"/>
  <c r="BP5" i="167" s="1"/>
  <c r="V24" i="81" s="1"/>
  <c r="AC35" i="167"/>
  <c r="BO5" i="167" s="1"/>
  <c r="U24" i="81" s="1"/>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AX5" i="167"/>
  <c r="D24" i="81" s="1"/>
  <c r="AW5" i="167"/>
  <c r="C24" i="81" s="1"/>
  <c r="AV5" i="167"/>
  <c r="B24" i="81" s="1"/>
  <c r="Y5" i="167"/>
  <c r="N5" i="167"/>
  <c r="E5" i="167"/>
  <c r="AK4" i="167"/>
  <c r="Y4" i="167"/>
  <c r="N4" i="167"/>
  <c r="E4" i="167"/>
  <c r="AJ37" i="166"/>
  <c r="BJ5" i="166" s="1"/>
  <c r="P23" i="81" s="1"/>
  <c r="AI37" i="166"/>
  <c r="BI5" i="166" s="1"/>
  <c r="O23" i="81" s="1"/>
  <c r="AH37" i="166"/>
  <c r="BH5" i="166" s="1"/>
  <c r="N23" i="81" s="1"/>
  <c r="AG37" i="166"/>
  <c r="BG5" i="166" s="1"/>
  <c r="M23" i="81" s="1"/>
  <c r="AF37" i="166"/>
  <c r="BF5" i="166" s="1"/>
  <c r="L23" i="81" s="1"/>
  <c r="AE37" i="166"/>
  <c r="BE5" i="166" s="1"/>
  <c r="K23" i="81" s="1"/>
  <c r="AD37" i="166"/>
  <c r="BD5" i="166" s="1"/>
  <c r="J23" i="81" s="1"/>
  <c r="AC37" i="166"/>
  <c r="BC5" i="166" s="1"/>
  <c r="I23" i="81" s="1"/>
  <c r="BB5" i="166"/>
  <c r="H23" i="81" s="1"/>
  <c r="BA5" i="166"/>
  <c r="G23" i="81" s="1"/>
  <c r="AZ5" i="166"/>
  <c r="F23" i="81" s="1"/>
  <c r="BK5" i="166"/>
  <c r="Q23" i="81" s="1"/>
  <c r="AJ35" i="166"/>
  <c r="BV5" i="166" s="1"/>
  <c r="AB23" i="81" s="1"/>
  <c r="AI35" i="166"/>
  <c r="BU5" i="166" s="1"/>
  <c r="AA23" i="81" s="1"/>
  <c r="AH35" i="166"/>
  <c r="BT5" i="166" s="1"/>
  <c r="Z23" i="81" s="1"/>
  <c r="AG35" i="166"/>
  <c r="BS5" i="166" s="1"/>
  <c r="Y23" i="81" s="1"/>
  <c r="AF35" i="166"/>
  <c r="BR5" i="166" s="1"/>
  <c r="X23" i="81" s="1"/>
  <c r="AE35" i="166"/>
  <c r="BQ5" i="166" s="1"/>
  <c r="W23" i="81" s="1"/>
  <c r="AD35" i="166"/>
  <c r="BP5" i="166" s="1"/>
  <c r="V23" i="81" s="1"/>
  <c r="AC35" i="166"/>
  <c r="BO5" i="166" s="1"/>
  <c r="U23" i="81" s="1"/>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AX5" i="166"/>
  <c r="D23" i="81" s="1"/>
  <c r="AW5" i="166"/>
  <c r="C23" i="81" s="1"/>
  <c r="AV5" i="166"/>
  <c r="B23" i="81" s="1"/>
  <c r="Y5" i="166"/>
  <c r="N5" i="166"/>
  <c r="E5" i="166"/>
  <c r="AK4" i="166"/>
  <c r="Y4" i="166"/>
  <c r="N4" i="166"/>
  <c r="E4" i="166"/>
  <c r="AJ37" i="165"/>
  <c r="BJ5" i="165" s="1"/>
  <c r="P22" i="81" s="1"/>
  <c r="AI37" i="165"/>
  <c r="BI5" i="165" s="1"/>
  <c r="O22" i="81" s="1"/>
  <c r="AH37" i="165"/>
  <c r="BH5" i="165" s="1"/>
  <c r="N22" i="81" s="1"/>
  <c r="AG37" i="165"/>
  <c r="BG5" i="165" s="1"/>
  <c r="M22" i="81" s="1"/>
  <c r="AF37" i="165"/>
  <c r="BF5" i="165" s="1"/>
  <c r="L22" i="81" s="1"/>
  <c r="AE37" i="165"/>
  <c r="BE5" i="165" s="1"/>
  <c r="K22" i="81" s="1"/>
  <c r="AD37" i="165"/>
  <c r="BD5" i="165" s="1"/>
  <c r="J22" i="81" s="1"/>
  <c r="AC37" i="165"/>
  <c r="BC5" i="165" s="1"/>
  <c r="I22" i="81" s="1"/>
  <c r="BB5" i="165"/>
  <c r="H22" i="81" s="1"/>
  <c r="BA5" i="165"/>
  <c r="G22" i="81" s="1"/>
  <c r="AZ5" i="165"/>
  <c r="F22" i="81" s="1"/>
  <c r="BL5" i="165"/>
  <c r="R22" i="81" s="1"/>
  <c r="AJ35" i="165"/>
  <c r="BV5" i="165" s="1"/>
  <c r="AB22" i="81" s="1"/>
  <c r="AI35" i="165"/>
  <c r="BU5" i="165" s="1"/>
  <c r="AA22" i="81" s="1"/>
  <c r="AH35" i="165"/>
  <c r="BT5" i="165" s="1"/>
  <c r="Z22" i="81" s="1"/>
  <c r="AG35" i="165"/>
  <c r="BS5" i="165" s="1"/>
  <c r="Y22" i="81" s="1"/>
  <c r="AF35" i="165"/>
  <c r="BR5" i="165" s="1"/>
  <c r="X22" i="81" s="1"/>
  <c r="AE35" i="165"/>
  <c r="BQ5" i="165" s="1"/>
  <c r="W22" i="81" s="1"/>
  <c r="AD35" i="165"/>
  <c r="BP5" i="165" s="1"/>
  <c r="V22" i="81" s="1"/>
  <c r="AC35" i="165"/>
  <c r="BO5" i="165" s="1"/>
  <c r="U22" i="81" s="1"/>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AX5" i="165"/>
  <c r="D22" i="81" s="1"/>
  <c r="AW5" i="165"/>
  <c r="C22" i="81" s="1"/>
  <c r="AV5" i="165"/>
  <c r="B22" i="81" s="1"/>
  <c r="Y5" i="165"/>
  <c r="N5" i="165"/>
  <c r="E5" i="165"/>
  <c r="AK4" i="165"/>
  <c r="Y4" i="165"/>
  <c r="N4" i="165"/>
  <c r="E4" i="165"/>
  <c r="AJ37" i="164"/>
  <c r="BJ5" i="164" s="1"/>
  <c r="P21" i="81" s="1"/>
  <c r="AI37" i="164"/>
  <c r="BI5" i="164" s="1"/>
  <c r="O21" i="81" s="1"/>
  <c r="AH37" i="164"/>
  <c r="BH5" i="164" s="1"/>
  <c r="N21" i="81" s="1"/>
  <c r="AG37" i="164"/>
  <c r="BG5" i="164" s="1"/>
  <c r="M21" i="81" s="1"/>
  <c r="AF37" i="164"/>
  <c r="BF5" i="164" s="1"/>
  <c r="L21" i="81" s="1"/>
  <c r="AE37" i="164"/>
  <c r="BE5" i="164" s="1"/>
  <c r="K21" i="81" s="1"/>
  <c r="AD37" i="164"/>
  <c r="BD5" i="164" s="1"/>
  <c r="J21" i="81" s="1"/>
  <c r="AC37" i="164"/>
  <c r="BC5" i="164" s="1"/>
  <c r="I21" i="81" s="1"/>
  <c r="BB5" i="164"/>
  <c r="H21" i="81" s="1"/>
  <c r="BA5" i="164"/>
  <c r="G21" i="81" s="1"/>
  <c r="AZ5" i="164"/>
  <c r="F21" i="81" s="1"/>
  <c r="BK5" i="164"/>
  <c r="Q21" i="81" s="1"/>
  <c r="AJ35" i="164"/>
  <c r="BV5" i="164" s="1"/>
  <c r="AB21" i="81" s="1"/>
  <c r="AI35" i="164"/>
  <c r="BU5" i="164" s="1"/>
  <c r="AA21" i="81" s="1"/>
  <c r="AH35" i="164"/>
  <c r="BT5" i="164" s="1"/>
  <c r="Z21" i="81" s="1"/>
  <c r="AG35" i="164"/>
  <c r="BS5" i="164" s="1"/>
  <c r="Y21" i="81" s="1"/>
  <c r="AF35" i="164"/>
  <c r="BR5" i="164" s="1"/>
  <c r="X21" i="81" s="1"/>
  <c r="AE35" i="164"/>
  <c r="BQ5" i="164" s="1"/>
  <c r="W21" i="81" s="1"/>
  <c r="AD35" i="164"/>
  <c r="BP5" i="164" s="1"/>
  <c r="V21" i="81" s="1"/>
  <c r="AC35" i="164"/>
  <c r="BO5" i="164" s="1"/>
  <c r="U21" i="81" s="1"/>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AX5" i="164"/>
  <c r="D21" i="81" s="1"/>
  <c r="AW5" i="164"/>
  <c r="C21" i="81" s="1"/>
  <c r="AV5" i="164"/>
  <c r="B21" i="81" s="1"/>
  <c r="Y5" i="164"/>
  <c r="N5" i="164"/>
  <c r="E5" i="164"/>
  <c r="AK4" i="164"/>
  <c r="Y4" i="164"/>
  <c r="N4" i="164"/>
  <c r="E4" i="164"/>
  <c r="AJ37" i="163"/>
  <c r="BJ5" i="163" s="1"/>
  <c r="P20" i="81" s="1"/>
  <c r="AI37" i="163"/>
  <c r="BI5" i="163" s="1"/>
  <c r="O20" i="81" s="1"/>
  <c r="AH37" i="163"/>
  <c r="BH5" i="163" s="1"/>
  <c r="N20" i="81" s="1"/>
  <c r="AG37" i="163"/>
  <c r="BG5" i="163" s="1"/>
  <c r="M20" i="81" s="1"/>
  <c r="AF37" i="163"/>
  <c r="BF5" i="163" s="1"/>
  <c r="L20" i="81" s="1"/>
  <c r="AE37" i="163"/>
  <c r="BE5" i="163" s="1"/>
  <c r="K20" i="81" s="1"/>
  <c r="AD37" i="163"/>
  <c r="BD5" i="163" s="1"/>
  <c r="J20" i="81" s="1"/>
  <c r="AC37" i="163"/>
  <c r="BC5" i="163" s="1"/>
  <c r="I20" i="81" s="1"/>
  <c r="BB5" i="163"/>
  <c r="H20" i="81" s="1"/>
  <c r="BA5" i="163"/>
  <c r="G20" i="81" s="1"/>
  <c r="AZ5" i="163"/>
  <c r="F20" i="81" s="1"/>
  <c r="AY5" i="163"/>
  <c r="E20" i="81" s="1"/>
  <c r="AJ35" i="163"/>
  <c r="BV5" i="163" s="1"/>
  <c r="AB20" i="81" s="1"/>
  <c r="AI35" i="163"/>
  <c r="BU5" i="163" s="1"/>
  <c r="AA20" i="81" s="1"/>
  <c r="AH35" i="163"/>
  <c r="BT5" i="163" s="1"/>
  <c r="Z20" i="81" s="1"/>
  <c r="AG35" i="163"/>
  <c r="BS5" i="163" s="1"/>
  <c r="Y20" i="81" s="1"/>
  <c r="AF35" i="163"/>
  <c r="BR5" i="163" s="1"/>
  <c r="X20" i="81" s="1"/>
  <c r="AE35" i="163"/>
  <c r="BQ5" i="163" s="1"/>
  <c r="W20" i="81" s="1"/>
  <c r="AD35" i="163"/>
  <c r="BP5" i="163" s="1"/>
  <c r="V20" i="81" s="1"/>
  <c r="AC35" i="163"/>
  <c r="BO5" i="163" s="1"/>
  <c r="U20" i="81" s="1"/>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AX5" i="163"/>
  <c r="D20" i="81" s="1"/>
  <c r="AW5" i="163"/>
  <c r="C20" i="81" s="1"/>
  <c r="AV5" i="163"/>
  <c r="B20" i="81" s="1"/>
  <c r="Y5" i="163"/>
  <c r="N5" i="163"/>
  <c r="E5" i="163"/>
  <c r="AK4" i="163"/>
  <c r="Y4" i="163"/>
  <c r="N4" i="163"/>
  <c r="E4" i="163"/>
  <c r="AJ37" i="162"/>
  <c r="BJ5" i="162" s="1"/>
  <c r="P19" i="81" s="1"/>
  <c r="AI37" i="162"/>
  <c r="BI5" i="162" s="1"/>
  <c r="O19" i="81" s="1"/>
  <c r="AH37" i="162"/>
  <c r="BH5" i="162" s="1"/>
  <c r="N19" i="81" s="1"/>
  <c r="AG37" i="162"/>
  <c r="BG5" i="162" s="1"/>
  <c r="M19" i="81" s="1"/>
  <c r="AF37" i="162"/>
  <c r="BF5" i="162" s="1"/>
  <c r="L19" i="81" s="1"/>
  <c r="AE37" i="162"/>
  <c r="BE5" i="162" s="1"/>
  <c r="K19" i="81" s="1"/>
  <c r="AD37" i="162"/>
  <c r="BD5" i="162" s="1"/>
  <c r="J19" i="81" s="1"/>
  <c r="AC37" i="162"/>
  <c r="BC5" i="162" s="1"/>
  <c r="I19" i="81" s="1"/>
  <c r="BB5" i="162"/>
  <c r="H19" i="81" s="1"/>
  <c r="BA5" i="162"/>
  <c r="G19" i="81" s="1"/>
  <c r="AZ5" i="162"/>
  <c r="F19" i="81" s="1"/>
  <c r="AJ35" i="162"/>
  <c r="BV5" i="162" s="1"/>
  <c r="AB19" i="81" s="1"/>
  <c r="AI35" i="162"/>
  <c r="BU5" i="162" s="1"/>
  <c r="AA19" i="81" s="1"/>
  <c r="AH35" i="162"/>
  <c r="BT5" i="162" s="1"/>
  <c r="Z19" i="81" s="1"/>
  <c r="AG35" i="162"/>
  <c r="BS5" i="162" s="1"/>
  <c r="Y19" i="81" s="1"/>
  <c r="AF35" i="162"/>
  <c r="BR5" i="162" s="1"/>
  <c r="X19" i="81" s="1"/>
  <c r="AE35" i="162"/>
  <c r="BQ5" i="162" s="1"/>
  <c r="W19" i="81" s="1"/>
  <c r="AD35" i="162"/>
  <c r="BP5" i="162" s="1"/>
  <c r="V19" i="81" s="1"/>
  <c r="AC35" i="162"/>
  <c r="BO5" i="162" s="1"/>
  <c r="U19" i="81" s="1"/>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S11" i="162"/>
  <c r="AQ11" i="162"/>
  <c r="AX5" i="162"/>
  <c r="D19" i="81" s="1"/>
  <c r="AW5" i="162"/>
  <c r="C19" i="81" s="1"/>
  <c r="AV5" i="162"/>
  <c r="B19" i="81" s="1"/>
  <c r="Y5" i="162"/>
  <c r="N5" i="162"/>
  <c r="E5" i="162"/>
  <c r="AK4" i="162"/>
  <c r="Y4" i="162"/>
  <c r="N4" i="162"/>
  <c r="E4" i="162"/>
  <c r="AJ37" i="161"/>
  <c r="BJ5" i="161" s="1"/>
  <c r="P18" i="81" s="1"/>
  <c r="AI37" i="161"/>
  <c r="BI5" i="161" s="1"/>
  <c r="O18" i="81" s="1"/>
  <c r="AH37" i="161"/>
  <c r="BH5" i="161" s="1"/>
  <c r="N18" i="81" s="1"/>
  <c r="AG37" i="161"/>
  <c r="BG5" i="161" s="1"/>
  <c r="M18" i="81" s="1"/>
  <c r="AF37" i="161"/>
  <c r="BF5" i="161" s="1"/>
  <c r="L18" i="81" s="1"/>
  <c r="AE37" i="161"/>
  <c r="BE5" i="161" s="1"/>
  <c r="K18" i="81" s="1"/>
  <c r="AD37" i="161"/>
  <c r="BD5" i="161" s="1"/>
  <c r="J18" i="81" s="1"/>
  <c r="AC37" i="161"/>
  <c r="BC5" i="161" s="1"/>
  <c r="I18" i="81" s="1"/>
  <c r="BB5" i="161"/>
  <c r="H18" i="81" s="1"/>
  <c r="BA5" i="161"/>
  <c r="G18" i="81" s="1"/>
  <c r="AZ5" i="161"/>
  <c r="F18" i="81" s="1"/>
  <c r="BK5" i="161"/>
  <c r="Q18" i="81" s="1"/>
  <c r="AJ35" i="161"/>
  <c r="BV5" i="161" s="1"/>
  <c r="AB18" i="81" s="1"/>
  <c r="AI35" i="161"/>
  <c r="BU5" i="161" s="1"/>
  <c r="AA18" i="81" s="1"/>
  <c r="AH35" i="161"/>
  <c r="BT5" i="161" s="1"/>
  <c r="Z18" i="81" s="1"/>
  <c r="AG35" i="161"/>
  <c r="BS5" i="161" s="1"/>
  <c r="Y18" i="81" s="1"/>
  <c r="AF35" i="161"/>
  <c r="BR5" i="161" s="1"/>
  <c r="X18" i="81" s="1"/>
  <c r="AE35" i="161"/>
  <c r="BQ5" i="161" s="1"/>
  <c r="W18" i="81" s="1"/>
  <c r="AD35" i="161"/>
  <c r="BP5" i="161" s="1"/>
  <c r="V18" i="81" s="1"/>
  <c r="AC35" i="161"/>
  <c r="BO5" i="161" s="1"/>
  <c r="U18" i="81" s="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S11" i="161"/>
  <c r="AQ11" i="161"/>
  <c r="AX5" i="161"/>
  <c r="D18" i="81" s="1"/>
  <c r="AW5" i="161"/>
  <c r="C18" i="81" s="1"/>
  <c r="AV5" i="161"/>
  <c r="B18" i="81" s="1"/>
  <c r="Y5" i="161"/>
  <c r="N5" i="161"/>
  <c r="E5" i="161"/>
  <c r="AK4" i="161"/>
  <c r="Y4" i="161"/>
  <c r="N4" i="161"/>
  <c r="E4" i="161"/>
  <c r="AJ37" i="160"/>
  <c r="BJ5" i="160" s="1"/>
  <c r="P17" i="81" s="1"/>
  <c r="AI37" i="160"/>
  <c r="BI5" i="160" s="1"/>
  <c r="O17" i="81" s="1"/>
  <c r="AH37" i="160"/>
  <c r="BH5" i="160" s="1"/>
  <c r="N17" i="81" s="1"/>
  <c r="AG37" i="160"/>
  <c r="BG5" i="160" s="1"/>
  <c r="M17" i="81" s="1"/>
  <c r="AF37" i="160"/>
  <c r="BF5" i="160" s="1"/>
  <c r="L17" i="81" s="1"/>
  <c r="AE37" i="160"/>
  <c r="BE5" i="160" s="1"/>
  <c r="K17" i="81" s="1"/>
  <c r="AD37" i="160"/>
  <c r="BD5" i="160" s="1"/>
  <c r="J17" i="81" s="1"/>
  <c r="AC37" i="160"/>
  <c r="BC5" i="160" s="1"/>
  <c r="I17" i="81" s="1"/>
  <c r="BB5" i="160"/>
  <c r="H17" i="81" s="1"/>
  <c r="BA5" i="160"/>
  <c r="G17" i="81" s="1"/>
  <c r="AZ5" i="160"/>
  <c r="F17" i="81" s="1"/>
  <c r="BK5" i="160"/>
  <c r="Q17" i="81" s="1"/>
  <c r="AJ35" i="160"/>
  <c r="BV5" i="160" s="1"/>
  <c r="AB17" i="81" s="1"/>
  <c r="AI35" i="160"/>
  <c r="BU5" i="160" s="1"/>
  <c r="AA17" i="81" s="1"/>
  <c r="AH35" i="160"/>
  <c r="BT5" i="160" s="1"/>
  <c r="Z17" i="81" s="1"/>
  <c r="AG35" i="160"/>
  <c r="BS5" i="160" s="1"/>
  <c r="Y17" i="81" s="1"/>
  <c r="AF35" i="160"/>
  <c r="BR5" i="160" s="1"/>
  <c r="X17" i="81" s="1"/>
  <c r="AE35" i="160"/>
  <c r="BQ5" i="160" s="1"/>
  <c r="W17" i="81" s="1"/>
  <c r="AD35" i="160"/>
  <c r="BP5" i="160" s="1"/>
  <c r="V17" i="81" s="1"/>
  <c r="AC35" i="160"/>
  <c r="BO5" i="160" s="1"/>
  <c r="U17" i="81"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AX5" i="160"/>
  <c r="D17" i="81" s="1"/>
  <c r="AW5" i="160"/>
  <c r="C17" i="81" s="1"/>
  <c r="AV5" i="160"/>
  <c r="B17" i="81" s="1"/>
  <c r="Y5" i="160"/>
  <c r="N5" i="160"/>
  <c r="E5" i="160"/>
  <c r="AK4" i="160"/>
  <c r="Y4" i="160"/>
  <c r="N4" i="160"/>
  <c r="E4" i="160"/>
  <c r="AJ37" i="159"/>
  <c r="BJ5" i="159" s="1"/>
  <c r="P16" i="81" s="1"/>
  <c r="AI37" i="159"/>
  <c r="BI5" i="159" s="1"/>
  <c r="O16" i="81" s="1"/>
  <c r="AH37" i="159"/>
  <c r="BH5" i="159" s="1"/>
  <c r="N16" i="81" s="1"/>
  <c r="AG37" i="159"/>
  <c r="BG5" i="159" s="1"/>
  <c r="M16" i="81" s="1"/>
  <c r="AF37" i="159"/>
  <c r="BF5" i="159" s="1"/>
  <c r="L16" i="81" s="1"/>
  <c r="AE37" i="159"/>
  <c r="BE5" i="159" s="1"/>
  <c r="K16" i="81" s="1"/>
  <c r="AD37" i="159"/>
  <c r="BD5" i="159" s="1"/>
  <c r="J16" i="81" s="1"/>
  <c r="AC37" i="159"/>
  <c r="BC5" i="159" s="1"/>
  <c r="I16" i="81" s="1"/>
  <c r="BB5" i="159"/>
  <c r="H16" i="81" s="1"/>
  <c r="BA5" i="159"/>
  <c r="G16" i="81" s="1"/>
  <c r="AZ5" i="159"/>
  <c r="F16" i="81" s="1"/>
  <c r="AY5" i="159"/>
  <c r="E16" i="81" s="1"/>
  <c r="AJ35" i="159"/>
  <c r="BV5" i="159" s="1"/>
  <c r="AB16" i="81" s="1"/>
  <c r="AI35" i="159"/>
  <c r="BU5" i="159" s="1"/>
  <c r="AA16" i="81" s="1"/>
  <c r="AH35" i="159"/>
  <c r="BT5" i="159" s="1"/>
  <c r="Z16" i="81" s="1"/>
  <c r="AG35" i="159"/>
  <c r="BS5" i="159" s="1"/>
  <c r="Y16" i="81" s="1"/>
  <c r="AF35" i="159"/>
  <c r="BR5" i="159" s="1"/>
  <c r="X16" i="81" s="1"/>
  <c r="AE35" i="159"/>
  <c r="BQ5" i="159" s="1"/>
  <c r="W16" i="81" s="1"/>
  <c r="AD35" i="159"/>
  <c r="BP5" i="159" s="1"/>
  <c r="V16" i="81" s="1"/>
  <c r="AC35" i="159"/>
  <c r="BO5" i="159" s="1"/>
  <c r="U16" i="81"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AX5" i="159"/>
  <c r="D16" i="81" s="1"/>
  <c r="AW5" i="159"/>
  <c r="C16" i="81" s="1"/>
  <c r="AV5" i="159"/>
  <c r="B16" i="81" s="1"/>
  <c r="Y5" i="159"/>
  <c r="N5" i="159"/>
  <c r="E5" i="159"/>
  <c r="AK4" i="159"/>
  <c r="Y4" i="159"/>
  <c r="N4" i="159"/>
  <c r="E4" i="159"/>
  <c r="AJ37" i="158"/>
  <c r="BJ5" i="158" s="1"/>
  <c r="P15" i="81" s="1"/>
  <c r="AI37" i="158"/>
  <c r="BI5" i="158" s="1"/>
  <c r="O15" i="81" s="1"/>
  <c r="AH37" i="158"/>
  <c r="BH5" i="158" s="1"/>
  <c r="N15" i="81" s="1"/>
  <c r="AG37" i="158"/>
  <c r="BG5" i="158" s="1"/>
  <c r="M15" i="81" s="1"/>
  <c r="AF37" i="158"/>
  <c r="BF5" i="158" s="1"/>
  <c r="L15" i="81" s="1"/>
  <c r="AE37" i="158"/>
  <c r="BE5" i="158" s="1"/>
  <c r="K15" i="81" s="1"/>
  <c r="AD37" i="158"/>
  <c r="BD5" i="158" s="1"/>
  <c r="J15" i="81" s="1"/>
  <c r="AC37" i="158"/>
  <c r="BC5" i="158" s="1"/>
  <c r="I15" i="81" s="1"/>
  <c r="BB5" i="158"/>
  <c r="H15" i="81" s="1"/>
  <c r="BA5" i="158"/>
  <c r="G15" i="81" s="1"/>
  <c r="AZ5" i="158"/>
  <c r="F15" i="81" s="1"/>
  <c r="BK5" i="158"/>
  <c r="Q15" i="81" s="1"/>
  <c r="AJ35" i="158"/>
  <c r="BV5" i="158" s="1"/>
  <c r="AB15" i="81" s="1"/>
  <c r="AI35" i="158"/>
  <c r="BU5" i="158" s="1"/>
  <c r="AA15" i="81" s="1"/>
  <c r="AH35" i="158"/>
  <c r="BT5" i="158" s="1"/>
  <c r="Z15" i="81" s="1"/>
  <c r="AG35" i="158"/>
  <c r="BS5" i="158" s="1"/>
  <c r="Y15" i="81" s="1"/>
  <c r="AF35" i="158"/>
  <c r="BR5" i="158" s="1"/>
  <c r="X15" i="81" s="1"/>
  <c r="AE35" i="158"/>
  <c r="BQ5" i="158" s="1"/>
  <c r="W15" i="81" s="1"/>
  <c r="AD35" i="158"/>
  <c r="BP5" i="158" s="1"/>
  <c r="V15" i="81" s="1"/>
  <c r="AC35" i="158"/>
  <c r="BO5" i="158" s="1"/>
  <c r="U15" i="81" s="1"/>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AX5" i="158"/>
  <c r="D15" i="81" s="1"/>
  <c r="AW5" i="158"/>
  <c r="C15" i="81" s="1"/>
  <c r="AV5" i="158"/>
  <c r="B15" i="81" s="1"/>
  <c r="Y5" i="158"/>
  <c r="N5" i="158"/>
  <c r="E5" i="158"/>
  <c r="AK4" i="158"/>
  <c r="Y4" i="158"/>
  <c r="N4" i="158"/>
  <c r="E4" i="158"/>
  <c r="AJ37" i="157"/>
  <c r="BJ5" i="157" s="1"/>
  <c r="P14" i="81" s="1"/>
  <c r="AI37" i="157"/>
  <c r="BI5" i="157" s="1"/>
  <c r="O14" i="81" s="1"/>
  <c r="AH37" i="157"/>
  <c r="BH5" i="157" s="1"/>
  <c r="N14" i="81" s="1"/>
  <c r="AG37" i="157"/>
  <c r="BG5" i="157" s="1"/>
  <c r="M14" i="81" s="1"/>
  <c r="AF37" i="157"/>
  <c r="BF5" i="157" s="1"/>
  <c r="L14" i="81" s="1"/>
  <c r="AE37" i="157"/>
  <c r="BE5" i="157" s="1"/>
  <c r="K14" i="81" s="1"/>
  <c r="AD37" i="157"/>
  <c r="BD5" i="157" s="1"/>
  <c r="J14" i="81" s="1"/>
  <c r="AC37" i="157"/>
  <c r="BC5" i="157" s="1"/>
  <c r="I14" i="81" s="1"/>
  <c r="BB5" i="157"/>
  <c r="H14" i="81" s="1"/>
  <c r="BA5" i="157"/>
  <c r="G14" i="81" s="1"/>
  <c r="AZ5" i="157"/>
  <c r="F14" i="81" s="1"/>
  <c r="AY5" i="157"/>
  <c r="E14" i="81" s="1"/>
  <c r="AJ35" i="157"/>
  <c r="BV5" i="157" s="1"/>
  <c r="AB14" i="81" s="1"/>
  <c r="AI35" i="157"/>
  <c r="BU5" i="157" s="1"/>
  <c r="AA14" i="81" s="1"/>
  <c r="AH35" i="157"/>
  <c r="BT5" i="157" s="1"/>
  <c r="Z14" i="81" s="1"/>
  <c r="AG35" i="157"/>
  <c r="BS5" i="157" s="1"/>
  <c r="Y14" i="81" s="1"/>
  <c r="AF35" i="157"/>
  <c r="BR5" i="157" s="1"/>
  <c r="X14" i="81" s="1"/>
  <c r="AE35" i="157"/>
  <c r="BQ5" i="157" s="1"/>
  <c r="W14" i="81" s="1"/>
  <c r="AD35" i="157"/>
  <c r="BP5" i="157" s="1"/>
  <c r="V14" i="81" s="1"/>
  <c r="AC35" i="157"/>
  <c r="BO5" i="157" s="1"/>
  <c r="U14" i="81" s="1"/>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AX5" i="157"/>
  <c r="D14" i="81" s="1"/>
  <c r="AW5" i="157"/>
  <c r="C14" i="81" s="1"/>
  <c r="AV5" i="157"/>
  <c r="B14" i="81" s="1"/>
  <c r="Y5" i="157"/>
  <c r="N5" i="157"/>
  <c r="E5" i="157"/>
  <c r="AK4" i="157"/>
  <c r="Y4" i="157"/>
  <c r="N4" i="157"/>
  <c r="E4" i="157"/>
  <c r="AJ37" i="156"/>
  <c r="BJ5" i="156" s="1"/>
  <c r="P13" i="81" s="1"/>
  <c r="AI37" i="156"/>
  <c r="BI5" i="156" s="1"/>
  <c r="O13" i="81" s="1"/>
  <c r="AH37" i="156"/>
  <c r="BH5" i="156" s="1"/>
  <c r="N13" i="81" s="1"/>
  <c r="AG37" i="156"/>
  <c r="BG5" i="156" s="1"/>
  <c r="M13" i="81" s="1"/>
  <c r="AF37" i="156"/>
  <c r="BF5" i="156" s="1"/>
  <c r="L13" i="81" s="1"/>
  <c r="AE37" i="156"/>
  <c r="BE5" i="156" s="1"/>
  <c r="K13" i="81" s="1"/>
  <c r="AD37" i="156"/>
  <c r="BD5" i="156" s="1"/>
  <c r="J13" i="81" s="1"/>
  <c r="AC37" i="156"/>
  <c r="BC5" i="156" s="1"/>
  <c r="I13" i="81" s="1"/>
  <c r="BB5" i="156"/>
  <c r="H13" i="81" s="1"/>
  <c r="BA5" i="156"/>
  <c r="G13" i="81" s="1"/>
  <c r="AZ5" i="156"/>
  <c r="F13" i="81" s="1"/>
  <c r="AJ35" i="156"/>
  <c r="BV5" i="156" s="1"/>
  <c r="AB13" i="81" s="1"/>
  <c r="AI35" i="156"/>
  <c r="BU5" i="156" s="1"/>
  <c r="AA13" i="81" s="1"/>
  <c r="AH35" i="156"/>
  <c r="BT5" i="156" s="1"/>
  <c r="Z13" i="81" s="1"/>
  <c r="AG35" i="156"/>
  <c r="BS5" i="156" s="1"/>
  <c r="Y13" i="81" s="1"/>
  <c r="AF35" i="156"/>
  <c r="BR5" i="156" s="1"/>
  <c r="X13" i="81" s="1"/>
  <c r="AE35" i="156"/>
  <c r="BQ5" i="156" s="1"/>
  <c r="W13" i="81" s="1"/>
  <c r="AD35" i="156"/>
  <c r="BP5" i="156" s="1"/>
  <c r="V13" i="81" s="1"/>
  <c r="AC35" i="156"/>
  <c r="BO5" i="156" s="1"/>
  <c r="U13" i="81" s="1"/>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AX5" i="156"/>
  <c r="D13" i="81" s="1"/>
  <c r="AW5" i="156"/>
  <c r="C13" i="81" s="1"/>
  <c r="AV5" i="156"/>
  <c r="B13" i="81" s="1"/>
  <c r="Y5" i="156"/>
  <c r="N5" i="156"/>
  <c r="E5" i="156"/>
  <c r="AK4" i="156"/>
  <c r="Y4" i="156"/>
  <c r="N4" i="156"/>
  <c r="E4" i="156"/>
  <c r="BK5" i="157" l="1"/>
  <c r="Q14" i="81" s="1"/>
  <c r="BN5" i="178"/>
  <c r="T35" i="81" s="1"/>
  <c r="BN5" i="162"/>
  <c r="T19" i="81" s="1"/>
  <c r="BN5" i="156"/>
  <c r="T13" i="81" s="1"/>
  <c r="BN5" i="181"/>
  <c r="T38" i="81" s="1"/>
  <c r="BN5" i="182"/>
  <c r="T39" i="81" s="1"/>
  <c r="BL5" i="185"/>
  <c r="R42" i="81" s="1"/>
  <c r="BM5" i="185"/>
  <c r="S42" i="81" s="1"/>
  <c r="BK5" i="185"/>
  <c r="Q42" i="81" s="1"/>
  <c r="BN5" i="185"/>
  <c r="T42" i="81" s="1"/>
  <c r="BL5" i="184"/>
  <c r="R41" i="81" s="1"/>
  <c r="BM5" i="184"/>
  <c r="S41" i="81" s="1"/>
  <c r="BK5" i="184"/>
  <c r="Q41" i="81" s="1"/>
  <c r="BN5" i="184"/>
  <c r="T41" i="81" s="1"/>
  <c r="BK5" i="183"/>
  <c r="Q40" i="81" s="1"/>
  <c r="BL5" i="183"/>
  <c r="R40" i="81" s="1"/>
  <c r="BM5" i="183"/>
  <c r="S40" i="81" s="1"/>
  <c r="BN5" i="183"/>
  <c r="T40" i="81" s="1"/>
  <c r="BL5" i="182"/>
  <c r="R39" i="81" s="1"/>
  <c r="BK5" i="182"/>
  <c r="Q39" i="81" s="1"/>
  <c r="BM5" i="182"/>
  <c r="S39" i="81" s="1"/>
  <c r="AY5" i="182"/>
  <c r="E39" i="81" s="1"/>
  <c r="BK5" i="181"/>
  <c r="Q38" i="81" s="1"/>
  <c r="BL5" i="181"/>
  <c r="R38" i="81" s="1"/>
  <c r="BM5" i="181"/>
  <c r="S38" i="81" s="1"/>
  <c r="AY5" i="181"/>
  <c r="E38" i="81" s="1"/>
  <c r="BM5" i="180"/>
  <c r="S37" i="81" s="1"/>
  <c r="BK5" i="180"/>
  <c r="Q37" i="81" s="1"/>
  <c r="BL5" i="180"/>
  <c r="R37" i="81" s="1"/>
  <c r="BN5" i="180"/>
  <c r="T37" i="81" s="1"/>
  <c r="BL5" i="179"/>
  <c r="R36" i="81" s="1"/>
  <c r="BM5" i="179"/>
  <c r="S36" i="81" s="1"/>
  <c r="BN5" i="179"/>
  <c r="T36" i="81" s="1"/>
  <c r="BK5" i="179"/>
  <c r="Q36" i="81" s="1"/>
  <c r="BL5" i="178"/>
  <c r="R35" i="81" s="1"/>
  <c r="BM5" i="178"/>
  <c r="S35" i="81" s="1"/>
  <c r="AY5" i="178"/>
  <c r="E35" i="81" s="1"/>
  <c r="BK5" i="178"/>
  <c r="Q35" i="81" s="1"/>
  <c r="BL5" i="177"/>
  <c r="R34" i="81" s="1"/>
  <c r="BM5" i="177"/>
  <c r="S34" i="81" s="1"/>
  <c r="BN5" i="177"/>
  <c r="T34" i="81" s="1"/>
  <c r="AY5" i="177"/>
  <c r="E34" i="81" s="1"/>
  <c r="BL5" i="176"/>
  <c r="R33" i="81" s="1"/>
  <c r="BM5" i="176"/>
  <c r="S33" i="81" s="1"/>
  <c r="BN5" i="176"/>
  <c r="T33" i="81" s="1"/>
  <c r="AY5" i="176"/>
  <c r="E33" i="81" s="1"/>
  <c r="BK5" i="175"/>
  <c r="Q32" i="81" s="1"/>
  <c r="BL5" i="175"/>
  <c r="R32" i="81" s="1"/>
  <c r="BM5" i="175"/>
  <c r="S32" i="81" s="1"/>
  <c r="BN5" i="175"/>
  <c r="T32" i="81" s="1"/>
  <c r="BL5" i="174"/>
  <c r="R31" i="81" s="1"/>
  <c r="BM5" i="174"/>
  <c r="S31" i="81" s="1"/>
  <c r="BN5" i="174"/>
  <c r="T31" i="81" s="1"/>
  <c r="BK5" i="174"/>
  <c r="Q31" i="81" s="1"/>
  <c r="BL5" i="173"/>
  <c r="R30" i="81" s="1"/>
  <c r="BM5" i="173"/>
  <c r="S30" i="81" s="1"/>
  <c r="BN5" i="173"/>
  <c r="T30" i="81" s="1"/>
  <c r="AY5" i="173"/>
  <c r="E30" i="81" s="1"/>
  <c r="BM5" i="172"/>
  <c r="S29" i="81" s="1"/>
  <c r="BK5" i="172"/>
  <c r="Q29" i="81" s="1"/>
  <c r="BN5" i="172"/>
  <c r="T29" i="81" s="1"/>
  <c r="AY5" i="172"/>
  <c r="E29" i="81" s="1"/>
  <c r="BL5" i="171"/>
  <c r="R28" i="81" s="1"/>
  <c r="BM5" i="171"/>
  <c r="S28" i="81" s="1"/>
  <c r="BN5" i="171"/>
  <c r="T28" i="81" s="1"/>
  <c r="AY5" i="171"/>
  <c r="E28" i="81" s="1"/>
  <c r="BL5" i="170"/>
  <c r="R27" i="81" s="1"/>
  <c r="BK5" i="170"/>
  <c r="Q27" i="81" s="1"/>
  <c r="BM5" i="170"/>
  <c r="S27" i="81" s="1"/>
  <c r="BN5" i="170"/>
  <c r="T27" i="81" s="1"/>
  <c r="BL5" i="169"/>
  <c r="R26" i="81" s="1"/>
  <c r="BK5" i="169"/>
  <c r="Q26" i="81" s="1"/>
  <c r="BM5" i="169"/>
  <c r="S26" i="81" s="1"/>
  <c r="BN5" i="169"/>
  <c r="T26" i="81" s="1"/>
  <c r="BL5" i="168"/>
  <c r="R25" i="81" s="1"/>
  <c r="BM5" i="168"/>
  <c r="S25" i="81" s="1"/>
  <c r="BN5" i="168"/>
  <c r="T25" i="81" s="1"/>
  <c r="AY5" i="168"/>
  <c r="E25" i="81" s="1"/>
  <c r="BM5" i="167"/>
  <c r="S24" i="81" s="1"/>
  <c r="BN5" i="167"/>
  <c r="T24" i="81" s="1"/>
  <c r="AY5" i="167"/>
  <c r="E24" i="81" s="1"/>
  <c r="BK5" i="167"/>
  <c r="Q24" i="81" s="1"/>
  <c r="BM5" i="166"/>
  <c r="S23" i="81" s="1"/>
  <c r="BN5" i="166"/>
  <c r="T23" i="81" s="1"/>
  <c r="BL5" i="166"/>
  <c r="R23" i="81" s="1"/>
  <c r="AY5" i="166"/>
  <c r="E23" i="81" s="1"/>
  <c r="BM5" i="165"/>
  <c r="S22" i="81" s="1"/>
  <c r="BN5" i="165"/>
  <c r="T22" i="81" s="1"/>
  <c r="BK5" i="165"/>
  <c r="Q22" i="81" s="1"/>
  <c r="AY5" i="165"/>
  <c r="E22" i="81" s="1"/>
  <c r="BL5" i="164"/>
  <c r="R21" i="81" s="1"/>
  <c r="BM5" i="164"/>
  <c r="S21" i="81" s="1"/>
  <c r="BN5" i="164"/>
  <c r="T21" i="81" s="1"/>
  <c r="AY5" i="164"/>
  <c r="E21" i="81" s="1"/>
  <c r="BL5" i="163"/>
  <c r="R20" i="81" s="1"/>
  <c r="BM5" i="163"/>
  <c r="S20" i="81" s="1"/>
  <c r="BK5" i="163"/>
  <c r="Q20" i="81" s="1"/>
  <c r="BN5" i="163"/>
  <c r="T20" i="81" s="1"/>
  <c r="BK5" i="162"/>
  <c r="Q19" i="81" s="1"/>
  <c r="BL5" i="162"/>
  <c r="R19" i="81" s="1"/>
  <c r="BM5" i="162"/>
  <c r="S19" i="81" s="1"/>
  <c r="AY5" i="162"/>
  <c r="E19" i="81" s="1"/>
  <c r="BL5" i="161"/>
  <c r="R18" i="81" s="1"/>
  <c r="BM5" i="161"/>
  <c r="S18" i="81" s="1"/>
  <c r="BN5" i="161"/>
  <c r="T18" i="81" s="1"/>
  <c r="AY5" i="161"/>
  <c r="E18" i="81" s="1"/>
  <c r="BL5" i="160"/>
  <c r="R17" i="81" s="1"/>
  <c r="BM5" i="160"/>
  <c r="S17" i="81" s="1"/>
  <c r="BN5" i="160"/>
  <c r="T17" i="81" s="1"/>
  <c r="AY5" i="160"/>
  <c r="E17" i="81" s="1"/>
  <c r="BL5" i="159"/>
  <c r="R16" i="81" s="1"/>
  <c r="BM5" i="159"/>
  <c r="S16" i="81" s="1"/>
  <c r="BK5" i="159"/>
  <c r="Q16" i="81" s="1"/>
  <c r="BN5" i="159"/>
  <c r="T16" i="81" s="1"/>
  <c r="BL5" i="158"/>
  <c r="R15" i="81" s="1"/>
  <c r="BM5" i="158"/>
  <c r="S15" i="81" s="1"/>
  <c r="BN5" i="158"/>
  <c r="T15" i="81" s="1"/>
  <c r="AY5" i="158"/>
  <c r="E15" i="81" s="1"/>
  <c r="BL5" i="157"/>
  <c r="R14" i="81" s="1"/>
  <c r="BM5" i="157"/>
  <c r="S14" i="81" s="1"/>
  <c r="BN5" i="157"/>
  <c r="T14" i="81" s="1"/>
  <c r="BK5" i="156"/>
  <c r="Q13" i="81" s="1"/>
  <c r="BL5" i="156"/>
  <c r="R13" i="81" s="1"/>
  <c r="AY5" i="156"/>
  <c r="E13" i="81" s="1"/>
  <c r="BM5" i="156"/>
  <c r="S13" i="81" s="1"/>
  <c r="P4" i="155" l="1"/>
  <c r="J4" i="155"/>
  <c r="E4" i="155"/>
  <c r="U3" i="155"/>
  <c r="P3" i="155"/>
  <c r="J3" i="155"/>
  <c r="E3" i="155"/>
  <c r="T2" i="155"/>
  <c r="P4" i="154"/>
  <c r="J4" i="154"/>
  <c r="E4" i="154"/>
  <c r="U3" i="154"/>
  <c r="P3" i="154"/>
  <c r="J3" i="154"/>
  <c r="E3" i="154"/>
  <c r="T2" i="154"/>
  <c r="P4" i="153"/>
  <c r="J4" i="153"/>
  <c r="E4" i="153"/>
  <c r="U3" i="153"/>
  <c r="P3" i="153"/>
  <c r="J3" i="153"/>
  <c r="E3" i="153"/>
  <c r="T2" i="153"/>
  <c r="P4" i="152"/>
  <c r="J4" i="152"/>
  <c r="E4" i="152"/>
  <c r="U3" i="152"/>
  <c r="P3" i="152"/>
  <c r="J3" i="152"/>
  <c r="E3" i="152"/>
  <c r="T2" i="152"/>
  <c r="P4" i="151"/>
  <c r="J4" i="151"/>
  <c r="E4" i="151"/>
  <c r="U3" i="151"/>
  <c r="P3" i="151"/>
  <c r="J3" i="151"/>
  <c r="E3" i="151"/>
  <c r="T2" i="151"/>
  <c r="P4" i="150"/>
  <c r="J4" i="150"/>
  <c r="E4" i="150"/>
  <c r="U3" i="150"/>
  <c r="P3" i="150"/>
  <c r="J3" i="150"/>
  <c r="E3" i="150"/>
  <c r="T2" i="150"/>
  <c r="P4" i="149"/>
  <c r="J4" i="149"/>
  <c r="E4" i="149"/>
  <c r="U3" i="149"/>
  <c r="P3" i="149"/>
  <c r="J3" i="149"/>
  <c r="E3" i="149"/>
  <c r="T2" i="149"/>
  <c r="P4" i="148"/>
  <c r="J4" i="148"/>
  <c r="E4" i="148"/>
  <c r="U3" i="148"/>
  <c r="P3" i="148"/>
  <c r="J3" i="148"/>
  <c r="E3" i="148"/>
  <c r="T2" i="148"/>
  <c r="P4" i="147"/>
  <c r="J4" i="147"/>
  <c r="E4" i="147"/>
  <c r="U3" i="147"/>
  <c r="P3" i="147"/>
  <c r="J3" i="147"/>
  <c r="E3" i="147"/>
  <c r="T2" i="147"/>
  <c r="P4" i="146"/>
  <c r="J4" i="146"/>
  <c r="E4" i="146"/>
  <c r="U3" i="146"/>
  <c r="P3" i="146"/>
  <c r="J3" i="146"/>
  <c r="E3" i="146"/>
  <c r="T2" i="146"/>
  <c r="P4" i="145"/>
  <c r="J4" i="145"/>
  <c r="E4" i="145"/>
  <c r="U3" i="145"/>
  <c r="P3" i="145"/>
  <c r="J3" i="145"/>
  <c r="E3" i="145"/>
  <c r="T2" i="145"/>
  <c r="P4" i="144"/>
  <c r="J4" i="144"/>
  <c r="E4" i="144"/>
  <c r="U3" i="144"/>
  <c r="P3" i="144"/>
  <c r="J3" i="144"/>
  <c r="E3" i="144"/>
  <c r="T2" i="144"/>
  <c r="P4" i="143"/>
  <c r="J4" i="143"/>
  <c r="E4" i="143"/>
  <c r="U3" i="143"/>
  <c r="P3" i="143"/>
  <c r="J3" i="143"/>
  <c r="E3" i="143"/>
  <c r="T2" i="143"/>
  <c r="P4" i="142"/>
  <c r="J4" i="142"/>
  <c r="E4" i="142"/>
  <c r="U3" i="142"/>
  <c r="P3" i="142"/>
  <c r="J3" i="142"/>
  <c r="E3" i="142"/>
  <c r="T2" i="142"/>
  <c r="P4" i="141"/>
  <c r="J4" i="141"/>
  <c r="E4" i="141"/>
  <c r="U3" i="141"/>
  <c r="P3" i="141"/>
  <c r="J3" i="141"/>
  <c r="E3" i="141"/>
  <c r="T2" i="141"/>
  <c r="P4" i="140"/>
  <c r="J4" i="140"/>
  <c r="E4" i="140"/>
  <c r="U3" i="140"/>
  <c r="P3" i="140"/>
  <c r="J3" i="140"/>
  <c r="E3" i="140"/>
  <c r="T2" i="140"/>
  <c r="P4" i="139" l="1"/>
  <c r="J4" i="139"/>
  <c r="E4" i="139"/>
  <c r="U3" i="139"/>
  <c r="P3" i="139"/>
  <c r="J3" i="139"/>
  <c r="E3" i="139"/>
  <c r="T2" i="139"/>
  <c r="P4" i="138"/>
  <c r="J4" i="138"/>
  <c r="E4" i="138"/>
  <c r="U3" i="138"/>
  <c r="P3" i="138"/>
  <c r="J3" i="138"/>
  <c r="E3" i="138"/>
  <c r="T2" i="138"/>
  <c r="P4" i="137"/>
  <c r="J4" i="137"/>
  <c r="E4" i="137"/>
  <c r="U3" i="137"/>
  <c r="P3" i="137"/>
  <c r="J3" i="137"/>
  <c r="E3" i="137"/>
  <c r="T2" i="137"/>
  <c r="P4" i="136"/>
  <c r="J4" i="136"/>
  <c r="E4" i="136"/>
  <c r="U3" i="136"/>
  <c r="P3" i="136"/>
  <c r="J3" i="136"/>
  <c r="E3" i="136"/>
  <c r="T2" i="136"/>
  <c r="P4" i="135" l="1"/>
  <c r="J4" i="135"/>
  <c r="E4" i="135"/>
  <c r="U3" i="135"/>
  <c r="P3" i="135"/>
  <c r="J3" i="135"/>
  <c r="E3" i="135"/>
  <c r="T2" i="135"/>
  <c r="P4" i="134"/>
  <c r="J4" i="134"/>
  <c r="E4" i="134"/>
  <c r="U3" i="134"/>
  <c r="P3" i="134"/>
  <c r="J3" i="134"/>
  <c r="E3" i="134"/>
  <c r="T2" i="134"/>
  <c r="P4" i="133"/>
  <c r="J4" i="133"/>
  <c r="E4" i="133"/>
  <c r="U3" i="133"/>
  <c r="P3" i="133"/>
  <c r="J3" i="133"/>
  <c r="E3" i="133"/>
  <c r="T2" i="133"/>
  <c r="P4" i="132"/>
  <c r="J4" i="132"/>
  <c r="E4" i="132"/>
  <c r="U3" i="132"/>
  <c r="P3" i="132"/>
  <c r="J3" i="132"/>
  <c r="E3" i="132"/>
  <c r="T2" i="132"/>
  <c r="P4" i="131"/>
  <c r="J4" i="131"/>
  <c r="E4" i="131"/>
  <c r="U3" i="131"/>
  <c r="P3" i="131"/>
  <c r="J3" i="131"/>
  <c r="E3" i="131"/>
  <c r="T2" i="131"/>
  <c r="P4" i="130"/>
  <c r="J4" i="130"/>
  <c r="E4" i="130"/>
  <c r="U3" i="130"/>
  <c r="P3" i="130"/>
  <c r="J3" i="130"/>
  <c r="E3" i="130"/>
  <c r="T2" i="130"/>
  <c r="P4" i="129"/>
  <c r="J4" i="129"/>
  <c r="E4" i="129"/>
  <c r="U3" i="129"/>
  <c r="P3" i="129"/>
  <c r="J3" i="129"/>
  <c r="E3" i="129"/>
  <c r="T2" i="129"/>
  <c r="P4" i="128"/>
  <c r="J4" i="128"/>
  <c r="E4" i="128"/>
  <c r="U3" i="128"/>
  <c r="P3" i="128"/>
  <c r="J3" i="128"/>
  <c r="E3" i="128"/>
  <c r="T2" i="128"/>
  <c r="P4" i="127"/>
  <c r="J4" i="127"/>
  <c r="E4" i="127"/>
  <c r="U3" i="127"/>
  <c r="P3" i="127"/>
  <c r="J3" i="127"/>
  <c r="E3" i="127"/>
  <c r="T2" i="127"/>
  <c r="P4" i="126"/>
  <c r="J4" i="126"/>
  <c r="E4" i="126"/>
  <c r="U3" i="126"/>
  <c r="P3" i="126"/>
  <c r="J3" i="126"/>
  <c r="E3" i="126"/>
  <c r="T2" i="126"/>
  <c r="P4" i="125"/>
  <c r="J4" i="125"/>
  <c r="E4" i="125"/>
  <c r="U3" i="125"/>
  <c r="P3" i="125"/>
  <c r="J3" i="125"/>
  <c r="E3" i="125"/>
  <c r="T2" i="125"/>
  <c r="P4" i="124"/>
  <c r="J4" i="124"/>
  <c r="E4" i="124"/>
  <c r="U3" i="124"/>
  <c r="P3" i="124"/>
  <c r="J3" i="124"/>
  <c r="E3" i="124"/>
  <c r="T2" i="124"/>
  <c r="P4" i="123"/>
  <c r="J4" i="123"/>
  <c r="E4" i="123"/>
  <c r="U3" i="123"/>
  <c r="P3" i="123"/>
  <c r="J3" i="123"/>
  <c r="E3" i="123"/>
  <c r="T2" i="123"/>
  <c r="P4" i="122"/>
  <c r="J4" i="122"/>
  <c r="E4" i="122"/>
  <c r="U3" i="122"/>
  <c r="P3" i="122"/>
  <c r="J3" i="122"/>
  <c r="E3" i="122"/>
  <c r="T2" i="122"/>
  <c r="P4" i="121"/>
  <c r="J4" i="121"/>
  <c r="E4" i="121"/>
  <c r="U3" i="121"/>
  <c r="P3" i="121"/>
  <c r="J3" i="121"/>
  <c r="E3" i="121"/>
  <c r="T2" i="121"/>
  <c r="P4" i="120"/>
  <c r="J4" i="120"/>
  <c r="E4" i="120"/>
  <c r="U3" i="120"/>
  <c r="P3" i="120"/>
  <c r="J3" i="120"/>
  <c r="E3" i="120"/>
  <c r="T2" i="120"/>
  <c r="P4" i="119" l="1"/>
  <c r="J4" i="119"/>
  <c r="E4" i="119"/>
  <c r="U3" i="119"/>
  <c r="P3" i="119"/>
  <c r="J3" i="119"/>
  <c r="E3" i="119"/>
  <c r="T2" i="119"/>
  <c r="P4" i="118"/>
  <c r="J4" i="118"/>
  <c r="E4" i="118"/>
  <c r="U3" i="118"/>
  <c r="P3" i="118"/>
  <c r="J3" i="118"/>
  <c r="E3" i="118"/>
  <c r="T2" i="118"/>
  <c r="P4" i="117"/>
  <c r="J4" i="117"/>
  <c r="E4" i="117"/>
  <c r="U3" i="117"/>
  <c r="P3" i="117"/>
  <c r="J3" i="117"/>
  <c r="E3" i="117"/>
  <c r="T2" i="117"/>
  <c r="P4" i="116"/>
  <c r="J4" i="116"/>
  <c r="E4" i="116"/>
  <c r="U3" i="116"/>
  <c r="P3" i="116"/>
  <c r="J3" i="116"/>
  <c r="E3" i="116"/>
  <c r="T2" i="116"/>
  <c r="P4" i="115"/>
  <c r="J4" i="115"/>
  <c r="E4" i="115"/>
  <c r="U3" i="115"/>
  <c r="P3" i="115"/>
  <c r="J3" i="115"/>
  <c r="E3" i="115"/>
  <c r="T2" i="115"/>
  <c r="P4" i="114"/>
  <c r="J4" i="114"/>
  <c r="E4" i="114"/>
  <c r="U3" i="114"/>
  <c r="P3" i="114"/>
  <c r="J3" i="114"/>
  <c r="E3" i="114"/>
  <c r="T2" i="114"/>
  <c r="P4" i="113"/>
  <c r="J4" i="113"/>
  <c r="E4" i="113"/>
  <c r="U3" i="113"/>
  <c r="P3" i="113"/>
  <c r="J3" i="113"/>
  <c r="E3" i="113"/>
  <c r="T2" i="113"/>
  <c r="P4" i="112"/>
  <c r="J4" i="112"/>
  <c r="E4" i="112"/>
  <c r="U3" i="112"/>
  <c r="P3" i="112"/>
  <c r="J3" i="112"/>
  <c r="E3" i="112"/>
  <c r="T2" i="112"/>
  <c r="P4" i="111"/>
  <c r="J4" i="111"/>
  <c r="E4" i="111"/>
  <c r="U3" i="111"/>
  <c r="P3" i="111"/>
  <c r="J3" i="111"/>
  <c r="E3" i="111"/>
  <c r="T2" i="111"/>
  <c r="P4" i="110"/>
  <c r="J4" i="110"/>
  <c r="E4" i="110"/>
  <c r="U3" i="110"/>
  <c r="P3" i="110"/>
  <c r="J3" i="110"/>
  <c r="E3" i="110"/>
  <c r="T2" i="110"/>
  <c r="P4" i="109"/>
  <c r="J4" i="109"/>
  <c r="E4" i="109"/>
  <c r="U3" i="109"/>
  <c r="P3" i="109"/>
  <c r="J3" i="109"/>
  <c r="E3" i="109"/>
  <c r="T2" i="109"/>
  <c r="P4" i="108" l="1"/>
  <c r="J4" i="108"/>
  <c r="E4" i="108"/>
  <c r="U3" i="108"/>
  <c r="P3" i="108"/>
  <c r="J3" i="108"/>
  <c r="E3" i="108"/>
  <c r="T2" i="108"/>
  <c r="R4" i="107" l="1"/>
  <c r="L4" i="107"/>
  <c r="E4" i="107"/>
  <c r="W3" i="107"/>
  <c r="R3" i="107"/>
  <c r="L3" i="107"/>
  <c r="E3" i="107"/>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P2" i="100" l="1"/>
  <c r="P2" i="99"/>
  <c r="X5" i="186" l="1"/>
  <c r="X3" i="95"/>
  <c r="R4" i="95"/>
  <c r="R3" i="95"/>
  <c r="L4" i="95"/>
  <c r="L3" i="95"/>
  <c r="E4" i="95"/>
  <c r="E3" i="95"/>
  <c r="Z2" i="81"/>
  <c r="V2" i="81"/>
  <c r="O3" i="81"/>
  <c r="O2" i="81"/>
  <c r="F3" i="81"/>
  <c r="F2" i="81"/>
  <c r="BC3" i="64"/>
  <c r="AO4" i="64"/>
  <c r="AO3" i="64"/>
  <c r="Z4" i="64"/>
  <c r="Z3" i="64"/>
  <c r="F4" i="64"/>
  <c r="F3" i="64"/>
  <c r="Y5" i="106"/>
  <c r="N5" i="106"/>
  <c r="E5" i="106"/>
  <c r="AK4" i="106"/>
  <c r="Y4" i="106"/>
  <c r="N4" i="106"/>
  <c r="E4" i="106"/>
  <c r="Y5" i="105"/>
  <c r="N5" i="105"/>
  <c r="E5" i="105"/>
  <c r="AK4" i="105"/>
  <c r="Y4" i="105"/>
  <c r="N4" i="105"/>
  <c r="E4" i="105"/>
  <c r="AK4" i="83"/>
  <c r="Y5" i="83"/>
  <c r="Y4" i="83"/>
  <c r="N5" i="83"/>
  <c r="N4" i="83"/>
  <c r="E5" i="83"/>
  <c r="E4" i="83"/>
  <c r="W5" i="104"/>
  <c r="M5" i="104"/>
  <c r="E5" i="104"/>
  <c r="AF4" i="104"/>
  <c r="W4" i="104"/>
  <c r="M4" i="104"/>
  <c r="E4" i="104"/>
  <c r="W5" i="103"/>
  <c r="M5" i="103"/>
  <c r="E5" i="103"/>
  <c r="AF4" i="103"/>
  <c r="W4" i="103"/>
  <c r="M4" i="103"/>
  <c r="E4" i="103"/>
  <c r="W5" i="55"/>
  <c r="M5" i="55"/>
  <c r="E5" i="55"/>
  <c r="AF4" i="55"/>
  <c r="W4" i="55"/>
  <c r="M4" i="55"/>
  <c r="E4" i="55"/>
  <c r="W5" i="102"/>
  <c r="M5" i="102"/>
  <c r="E5" i="102"/>
  <c r="AF4" i="102"/>
  <c r="W4" i="102"/>
  <c r="M4" i="102"/>
  <c r="E4" i="102"/>
  <c r="AF4" i="101"/>
  <c r="W5" i="101"/>
  <c r="W4" i="101"/>
  <c r="M5" i="101"/>
  <c r="M4" i="101"/>
  <c r="E5" i="101"/>
  <c r="E4" i="101"/>
  <c r="AF4" i="42"/>
  <c r="W5" i="42"/>
  <c r="W4" i="42"/>
  <c r="M5" i="42"/>
  <c r="M4" i="42"/>
  <c r="E5" i="42"/>
  <c r="E4" i="42"/>
  <c r="W3" i="65"/>
  <c r="R4" i="65"/>
  <c r="R3" i="65"/>
  <c r="L4" i="65"/>
  <c r="L3" i="65"/>
  <c r="E4" i="65"/>
  <c r="E3" i="65"/>
  <c r="P4" i="98"/>
  <c r="J4" i="98"/>
  <c r="E4" i="98"/>
  <c r="U3" i="98"/>
  <c r="P3" i="98"/>
  <c r="J3" i="98"/>
  <c r="E3" i="98"/>
  <c r="T2" i="98"/>
  <c r="P4" i="97"/>
  <c r="J4" i="97"/>
  <c r="E4" i="97"/>
  <c r="U3" i="97"/>
  <c r="P3" i="97"/>
  <c r="J3" i="97"/>
  <c r="E3" i="97"/>
  <c r="T2" i="97"/>
  <c r="T2" i="94"/>
  <c r="U3" i="94"/>
  <c r="P4" i="94"/>
  <c r="P3" i="94"/>
  <c r="J4" i="94"/>
  <c r="J3" i="94"/>
  <c r="E4" i="94"/>
  <c r="E3" i="94"/>
  <c r="X3" i="63"/>
  <c r="Q4" i="63"/>
  <c r="Q3" i="63"/>
  <c r="J4" i="63"/>
  <c r="J3" i="63"/>
  <c r="E4" i="63"/>
  <c r="E3" i="63"/>
  <c r="W3" i="61"/>
  <c r="O4" i="61"/>
  <c r="O3" i="61"/>
  <c r="K4" i="61"/>
  <c r="K3" i="61"/>
  <c r="F4" i="61"/>
  <c r="F3" i="61"/>
  <c r="X3" i="60"/>
  <c r="P4" i="60"/>
  <c r="P3" i="60"/>
  <c r="K4" i="60"/>
  <c r="K3" i="60"/>
  <c r="F4" i="60"/>
  <c r="F3" i="60"/>
  <c r="O6" i="100"/>
  <c r="I6" i="100"/>
  <c r="D6" i="100"/>
  <c r="O5" i="100"/>
  <c r="D5" i="100"/>
  <c r="C4" i="100"/>
  <c r="L3" i="100"/>
  <c r="H3" i="100"/>
  <c r="C3" i="100"/>
  <c r="O6" i="99"/>
  <c r="I6" i="99"/>
  <c r="D6" i="99"/>
  <c r="O5" i="99"/>
  <c r="D5" i="99"/>
  <c r="C4" i="99"/>
  <c r="L3" i="99"/>
  <c r="H3" i="99"/>
  <c r="C3" i="99"/>
  <c r="O6" i="93"/>
  <c r="O5" i="93"/>
  <c r="I6" i="93"/>
  <c r="D6" i="93"/>
  <c r="D5" i="93"/>
  <c r="L3" i="93"/>
  <c r="H3" i="93"/>
  <c r="C4" i="93"/>
  <c r="C3" i="93"/>
  <c r="AJ37" i="106"/>
  <c r="BJ5" i="106" s="1"/>
  <c r="P12" i="81" s="1"/>
  <c r="AI37" i="106"/>
  <c r="BI5" i="106" s="1"/>
  <c r="O12" i="81" s="1"/>
  <c r="AH37" i="106"/>
  <c r="BH5" i="106" s="1"/>
  <c r="N12" i="81" s="1"/>
  <c r="AG37" i="106"/>
  <c r="BG5" i="106" s="1"/>
  <c r="M12" i="81" s="1"/>
  <c r="AF37" i="106"/>
  <c r="BF5" i="106" s="1"/>
  <c r="L12" i="81" s="1"/>
  <c r="AE37" i="106"/>
  <c r="AD37" i="106"/>
  <c r="AC37" i="106"/>
  <c r="BC5" i="106" s="1"/>
  <c r="I12" i="81" s="1"/>
  <c r="BB5" i="106"/>
  <c r="H12" i="81" s="1"/>
  <c r="BA5" i="106"/>
  <c r="G12" i="81" s="1"/>
  <c r="AZ5" i="106"/>
  <c r="F12" i="81" s="1"/>
  <c r="AY5" i="106"/>
  <c r="E12" i="81" s="1"/>
  <c r="AJ35" i="106"/>
  <c r="BV5" i="106" s="1"/>
  <c r="AB12" i="81" s="1"/>
  <c r="AI35" i="106"/>
  <c r="BU5" i="106" s="1"/>
  <c r="AA12" i="81" s="1"/>
  <c r="AH35" i="106"/>
  <c r="BT5" i="106" s="1"/>
  <c r="Z12" i="81" s="1"/>
  <c r="AG35" i="106"/>
  <c r="BS5" i="106" s="1"/>
  <c r="Y12" i="81" s="1"/>
  <c r="AF35" i="106"/>
  <c r="BR5" i="106" s="1"/>
  <c r="X12" i="81" s="1"/>
  <c r="AE35" i="106"/>
  <c r="BQ5" i="106" s="1"/>
  <c r="W12" i="81" s="1"/>
  <c r="AD35" i="106"/>
  <c r="BP5" i="106" s="1"/>
  <c r="V12" i="81" s="1"/>
  <c r="AC35" i="106"/>
  <c r="BO5" i="106" s="1"/>
  <c r="U12" i="81" s="1"/>
  <c r="AQ34" i="106"/>
  <c r="AQ33" i="106"/>
  <c r="AQ32" i="106"/>
  <c r="AQ31" i="106"/>
  <c r="AQ30" i="106"/>
  <c r="AQ29" i="106"/>
  <c r="AQ28" i="106"/>
  <c r="AQ27" i="106"/>
  <c r="AQ26" i="106"/>
  <c r="AQ25" i="106"/>
  <c r="AQ24" i="106"/>
  <c r="AQ23" i="106"/>
  <c r="AQ22" i="106"/>
  <c r="AQ21" i="106"/>
  <c r="AQ20" i="106"/>
  <c r="AQ19" i="106"/>
  <c r="AQ18" i="106"/>
  <c r="AQ17" i="106"/>
  <c r="AQ16" i="106"/>
  <c r="AQ15" i="106"/>
  <c r="AQ14" i="106"/>
  <c r="AQ13" i="106"/>
  <c r="AQ12" i="106"/>
  <c r="AS11" i="106"/>
  <c r="AQ11" i="106"/>
  <c r="BE5" i="106"/>
  <c r="K12" i="81" s="1"/>
  <c r="BD5" i="106"/>
  <c r="J12" i="81" s="1"/>
  <c r="AX5" i="106"/>
  <c r="D12" i="81" s="1"/>
  <c r="AW5" i="106"/>
  <c r="C12" i="81" s="1"/>
  <c r="AV5" i="106"/>
  <c r="B12" i="81" s="1"/>
  <c r="AJ37" i="105"/>
  <c r="BJ5" i="105" s="1"/>
  <c r="P11" i="81" s="1"/>
  <c r="AI37" i="105"/>
  <c r="BI5" i="105" s="1"/>
  <c r="O11" i="81" s="1"/>
  <c r="AH37" i="105"/>
  <c r="BH5" i="105" s="1"/>
  <c r="N11" i="81" s="1"/>
  <c r="AG37" i="105"/>
  <c r="BG5" i="105" s="1"/>
  <c r="M11" i="81" s="1"/>
  <c r="AF37" i="105"/>
  <c r="BF5" i="105" s="1"/>
  <c r="L11" i="81" s="1"/>
  <c r="AE37" i="105"/>
  <c r="BE5" i="105" s="1"/>
  <c r="K11" i="81" s="1"/>
  <c r="AD37" i="105"/>
  <c r="BD5" i="105" s="1"/>
  <c r="J11" i="81" s="1"/>
  <c r="AC37" i="105"/>
  <c r="BC5" i="105" s="1"/>
  <c r="I11" i="81" s="1"/>
  <c r="BB5" i="105"/>
  <c r="H11" i="81" s="1"/>
  <c r="BA5" i="105"/>
  <c r="G11" i="81" s="1"/>
  <c r="AZ5" i="105"/>
  <c r="F11" i="81" s="1"/>
  <c r="BK5" i="105"/>
  <c r="Q11" i="81" s="1"/>
  <c r="AJ35" i="105"/>
  <c r="BV5" i="105" s="1"/>
  <c r="AB11" i="81" s="1"/>
  <c r="AI35" i="105"/>
  <c r="BU5" i="105" s="1"/>
  <c r="AA11" i="81" s="1"/>
  <c r="AH35" i="105"/>
  <c r="BT5" i="105" s="1"/>
  <c r="Z11" i="81" s="1"/>
  <c r="AG35" i="105"/>
  <c r="BS5" i="105" s="1"/>
  <c r="Y11" i="81" s="1"/>
  <c r="AF35" i="105"/>
  <c r="BR5" i="105" s="1"/>
  <c r="X11" i="81" s="1"/>
  <c r="AE35" i="105"/>
  <c r="BQ5" i="105" s="1"/>
  <c r="W11" i="81" s="1"/>
  <c r="AD35" i="105"/>
  <c r="BP5" i="105" s="1"/>
  <c r="V11" i="81" s="1"/>
  <c r="AC35" i="105"/>
  <c r="BO5" i="105" s="1"/>
  <c r="U11" i="81" s="1"/>
  <c r="AQ34" i="105"/>
  <c r="AQ33" i="105"/>
  <c r="AQ32" i="105"/>
  <c r="AQ31" i="105"/>
  <c r="AQ30" i="105"/>
  <c r="AQ29" i="105"/>
  <c r="AQ28" i="105"/>
  <c r="AQ27" i="105"/>
  <c r="AQ26" i="105"/>
  <c r="AQ25" i="105"/>
  <c r="AQ24" i="105"/>
  <c r="AQ23" i="105"/>
  <c r="AQ22" i="105"/>
  <c r="AQ21" i="105"/>
  <c r="AQ20" i="105"/>
  <c r="AQ19" i="105"/>
  <c r="AQ18" i="105"/>
  <c r="AQ17" i="105"/>
  <c r="AQ16" i="105"/>
  <c r="AQ15" i="105"/>
  <c r="AQ14" i="105"/>
  <c r="AQ13" i="105"/>
  <c r="AQ12" i="105"/>
  <c r="AS11" i="105"/>
  <c r="AQ11" i="105"/>
  <c r="AX5" i="105"/>
  <c r="D11" i="81" s="1"/>
  <c r="AW5" i="105"/>
  <c r="C11" i="81" s="1"/>
  <c r="AV5" i="105"/>
  <c r="B11" i="81" s="1"/>
  <c r="X6" i="186" l="1"/>
  <c r="BK5" i="106"/>
  <c r="Q12" i="81" s="1"/>
  <c r="BL5" i="106"/>
  <c r="R12" i="81" s="1"/>
  <c r="BM5" i="106"/>
  <c r="S12" i="81" s="1"/>
  <c r="BN5" i="106"/>
  <c r="T12" i="81" s="1"/>
  <c r="AY5" i="105"/>
  <c r="E11" i="81" s="1"/>
  <c r="BL5" i="105"/>
  <c r="R11" i="81" s="1"/>
  <c r="BM5" i="105"/>
  <c r="S11" i="81" s="1"/>
  <c r="BN5" i="105"/>
  <c r="T11" i="81" s="1"/>
  <c r="AS11" i="83"/>
  <c r="AI4" i="58" l="1"/>
  <c r="AF4" i="59"/>
  <c r="AQ30" i="83" l="1"/>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D10" i="81" s="1"/>
  <c r="AW5" i="83"/>
  <c r="C10" i="81" s="1"/>
  <c r="AV5" i="83"/>
  <c r="B10" i="81" s="1"/>
  <c r="AJ37" i="83"/>
  <c r="BJ5" i="83" s="1"/>
  <c r="P10" i="81" s="1"/>
  <c r="AE35" i="83"/>
  <c r="BQ5" i="83" s="1"/>
  <c r="W10" i="81" s="1"/>
  <c r="AY5" i="83" l="1"/>
  <c r="BK5" i="83"/>
  <c r="Q10" i="81" s="1"/>
  <c r="Q44" i="81" s="1"/>
  <c r="E4" i="58"/>
  <c r="E5" i="58"/>
  <c r="P44" i="81"/>
  <c r="E10" i="81" l="1"/>
  <c r="E44" i="81" s="1"/>
  <c r="AD37" i="83"/>
  <c r="BD5" i="83" s="1"/>
  <c r="J10" i="81" s="1"/>
  <c r="J44" i="81" s="1"/>
  <c r="AE37" i="83"/>
  <c r="BE5" i="83" s="1"/>
  <c r="K10" i="81" s="1"/>
  <c r="AF37" i="83"/>
  <c r="BF5" i="83" s="1"/>
  <c r="L10" i="81" s="1"/>
  <c r="AG37" i="83"/>
  <c r="BG5" i="83" s="1"/>
  <c r="M10" i="81" s="1"/>
  <c r="M44" i="81" s="1"/>
  <c r="AH37" i="83"/>
  <c r="BH5" i="83" s="1"/>
  <c r="N10" i="81" s="1"/>
  <c r="AI37" i="83"/>
  <c r="BI5" i="83" s="1"/>
  <c r="O10" i="81" s="1"/>
  <c r="AC37" i="83"/>
  <c r="BC5" i="83" s="1"/>
  <c r="I10" i="81" s="1"/>
  <c r="X3" i="186" l="1"/>
  <c r="BA5" i="83"/>
  <c r="AJ35" i="83"/>
  <c r="BV5" i="83" s="1"/>
  <c r="AB10" i="81" s="1"/>
  <c r="AI35" i="83"/>
  <c r="BU5" i="83" s="1"/>
  <c r="AA10" i="81" s="1"/>
  <c r="AH35" i="83"/>
  <c r="BT5" i="83" s="1"/>
  <c r="Z10" i="81" s="1"/>
  <c r="Z44" i="81" s="1"/>
  <c r="AG35" i="83"/>
  <c r="BS5" i="83" s="1"/>
  <c r="Y10" i="81" s="1"/>
  <c r="Y44" i="81" s="1"/>
  <c r="AF35" i="83"/>
  <c r="BR5" i="83" s="1"/>
  <c r="X10" i="81" s="1"/>
  <c r="AD35" i="83"/>
  <c r="BP5" i="83" s="1"/>
  <c r="V10" i="81" s="1"/>
  <c r="AC35" i="83"/>
  <c r="BO5" i="83" s="1"/>
  <c r="U10" i="81" s="1"/>
  <c r="U44" i="81" s="1"/>
  <c r="AB44" i="81"/>
  <c r="AA44" i="81"/>
  <c r="G10" i="81" l="1"/>
  <c r="G44" i="81" s="1"/>
  <c r="AZ5" i="83"/>
  <c r="BL5" i="83"/>
  <c r="R10" i="81" s="1"/>
  <c r="R44" i="81" s="1"/>
  <c r="BM5" i="83"/>
  <c r="S10" i="81" s="1"/>
  <c r="S44" i="81" s="1"/>
  <c r="BN5" i="83"/>
  <c r="T10" i="81" s="1"/>
  <c r="T44" i="81" s="1"/>
  <c r="BB5" i="83"/>
  <c r="X44" i="81"/>
  <c r="W44" i="81"/>
  <c r="V44" i="81"/>
  <c r="O44" i="81"/>
  <c r="N44" i="81"/>
  <c r="L44" i="81"/>
  <c r="K44" i="81"/>
  <c r="I44" i="81"/>
  <c r="E5" i="59"/>
  <c r="H10" i="81" l="1"/>
  <c r="H44" i="81" s="1"/>
  <c r="G45" i="81" s="1"/>
  <c r="F10" i="81"/>
  <c r="F44" i="81" s="1"/>
  <c r="K45" i="81"/>
  <c r="O45" i="81"/>
  <c r="X4" i="186" l="1"/>
  <c r="M5" i="59"/>
  <c r="W4" i="59"/>
  <c r="M4" i="59"/>
  <c r="E4" i="59"/>
  <c r="M5" i="58"/>
  <c r="Y4" i="58"/>
  <c r="M4" i="58"/>
</calcChain>
</file>

<file path=xl/sharedStrings.xml><?xml version="1.0" encoding="utf-8"?>
<sst xmlns="http://schemas.openxmlformats.org/spreadsheetml/2006/main" count="15524" uniqueCount="946">
  <si>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</si>
  <si>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</si>
  <si>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</si>
  <si>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</si>
  <si>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</si>
  <si>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</si>
  <si>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</si>
  <si>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</si>
  <si>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</si>
  <si>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</si>
  <si>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</si>
  <si>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</si>
  <si>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</si>
  <si>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</si>
  <si>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</si>
  <si>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</si>
  <si>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</si>
  <si>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</si>
  <si>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</si>
  <si>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</si>
  <si>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</si>
  <si>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</si>
  <si>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</si>
  <si>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</si>
  <si>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</si>
  <si>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</si>
  <si>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</si>
  <si>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</si>
  <si>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</si>
  <si>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</si>
  <si>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</si>
  <si>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</si>
  <si>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</si>
  <si>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</si>
  <si>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</si>
  <si>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</si>
  <si>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</si>
  <si>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</si>
  <si>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</si>
  <si>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</si>
  <si>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</si>
  <si>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</si>
  <si>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</si>
  <si>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</si>
  <si>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</si>
  <si>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</si>
  <si>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</si>
  <si>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</si>
  <si>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</si>
  <si>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</si>
  <si>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</si>
  <si>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</si>
  <si>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</si>
  <si>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</si>
  <si>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</si>
  <si>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</si>
  <si>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</si>
  <si>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</si>
  <si>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</si>
  <si>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</si>
  <si>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</si>
  <si>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</si>
  <si>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</si>
  <si>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</si>
  <si>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</si>
  <si>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</si>
  <si>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</si>
  <si>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</si>
  <si>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</si>
  <si>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</si>
  <si>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</si>
  <si>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</si>
  <si>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</si>
  <si>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</si>
  <si>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</si>
  <si>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</si>
  <si>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</si>
  <si>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</si>
  <si>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</si>
  <si>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</si>
  <si>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</si>
  <si>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</si>
  <si>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</si>
  <si>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</si>
  <si>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</si>
  <si>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</si>
  <si>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</si>
  <si>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</si>
  <si>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</si>
  <si>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</si>
  <si>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</si>
  <si>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</si>
  <si>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</si>
  <si>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</si>
  <si>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</si>
  <si>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</si>
  <si>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</si>
  <si>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</si>
  <si>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</si>
  <si>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</si>
  <si>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</si>
  <si>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</si>
  <si>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</si>
  <si>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</si>
  <si>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</si>
  <si>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</si>
  <si>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</si>
  <si>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</si>
  <si>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</si>
  <si>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</si>
  <si>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</si>
  <si>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</si>
  <si>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</si>
  <si>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</si>
  <si>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</si>
  <si>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</si>
  <si>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</si>
  <si>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</si>
  <si>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</si>
  <si>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</si>
  <si>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</si>
  <si>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</si>
  <si>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</si>
  <si>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</si>
  <si>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</si>
  <si>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</si>
  <si>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</si>
  <si>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</si>
  <si>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</si>
  <si>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</si>
  <si>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</si>
  <si>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</si>
  <si>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</si>
  <si>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</si>
  <si>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</si>
  <si>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</si>
  <si>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</si>
  <si>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</si>
  <si>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</si>
  <si>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</si>
  <si>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</si>
  <si>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</si>
  <si>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</si>
  <si>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</si>
  <si>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</si>
  <si>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</si>
  <si>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</si>
  <si>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</si>
  <si>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</si>
  <si>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</si>
  <si>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</si>
  <si>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</si>
  <si>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</si>
  <si>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</si>
  <si>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</si>
  <si>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</si>
  <si>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</si>
  <si>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</si>
  <si>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</si>
  <si>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</si>
  <si>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</si>
  <si>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</si>
  <si>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</si>
  <si>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</si>
  <si>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</si>
  <si>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</si>
  <si>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</si>
  <si>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</si>
  <si>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</si>
  <si>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</si>
  <si>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</si>
  <si>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</si>
  <si>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</si>
  <si>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</si>
  <si>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</si>
  <si>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</si>
  <si>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</si>
  <si>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</si>
  <si>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</si>
  <si>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</si>
  <si>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</si>
  <si>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</si>
  <si>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</si>
  <si>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</si>
  <si>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</si>
  <si>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</si>
  <si>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</si>
  <si>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</si>
  <si>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</si>
  <si>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</si>
  <si>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</si>
  <si>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</si>
  <si>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</si>
  <si>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</si>
  <si>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</si>
  <si>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</si>
  <si>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</si>
  <si>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</si>
  <si>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</si>
  <si>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</si>
  <si>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</si>
  <si>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</si>
  <si>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</si>
  <si>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</si>
  <si>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</si>
  <si>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</si>
  <si>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</si>
  <si>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</si>
  <si>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</si>
  <si>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</si>
  <si>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</si>
  <si>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</si>
  <si>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</si>
  <si>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</si>
  <si>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</si>
  <si>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</si>
  <si>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</si>
  <si>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</si>
  <si>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</si>
  <si>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</si>
  <si>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</si>
  <si>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</si>
  <si>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</si>
  <si>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</si>
  <si>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</si>
  <si>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</si>
  <si>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</si>
  <si>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</si>
  <si>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</si>
  <si>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</si>
  <si>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</si>
  <si>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</si>
  <si>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</si>
  <si>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</si>
  <si>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</si>
  <si>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</si>
  <si>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</si>
  <si>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</si>
  <si>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</si>
  <si>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</si>
  <si>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</si>
  <si>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</si>
  <si>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</si>
  <si>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</si>
  <si>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</si>
  <si>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</si>
  <si>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</si>
  <si>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</si>
  <si>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</si>
  <si>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</si>
  <si>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</si>
  <si>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</si>
  <si>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</si>
  <si>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</si>
  <si>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</si>
  <si>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</si>
  <si>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</si>
  <si>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</si>
  <si>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</si>
  <si>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</si>
  <si>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</si>
  <si>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</si>
  <si>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</si>
  <si>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</si>
  <si>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</si>
  <si>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</si>
  <si>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</si>
  <si>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</si>
  <si>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</si>
  <si>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</si>
  <si>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</si>
  <si>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</si>
  <si>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</si>
  <si>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</si>
  <si>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</si>
  <si>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</si>
  <si>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</si>
  <si>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</si>
  <si>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</si>
  <si>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</si>
  <si>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</si>
  <si>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</si>
  <si>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</si>
  <si>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</si>
  <si>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</si>
  <si>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</si>
  <si>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</si>
  <si>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</si>
  <si>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</si>
  <si>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</si>
  <si>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</si>
  <si>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</si>
  <si>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</si>
  <si>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</si>
  <si>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</si>
  <si>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</si>
  <si>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</si>
  <si>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</si>
  <si>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</si>
  <si>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</si>
  <si>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</si>
  <si>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</si>
  <si>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</si>
  <si>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</si>
  <si>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</si>
  <si>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</si>
  <si>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</si>
  <si>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</si>
  <si>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</si>
  <si>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</si>
  <si>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</si>
  <si>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</si>
  <si>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</si>
  <si>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</si>
  <si>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</si>
  <si>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</si>
  <si>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</si>
  <si>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</si>
  <si>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</si>
  <si>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</si>
  <si>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</si>
  <si>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</si>
  <si>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</si>
  <si>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</si>
  <si>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</si>
  <si>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</si>
  <si>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</si>
  <si>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</si>
  <si>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</si>
  <si>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</si>
  <si>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</si>
  <si>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</si>
  <si>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</si>
  <si>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</si>
  <si>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</si>
  <si>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</si>
  <si>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</si>
  <si>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</si>
  <si>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</si>
  <si>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</si>
  <si>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</si>
  <si>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</si>
  <si>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</si>
  <si>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</si>
  <si>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</si>
  <si>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</si>
  <si>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</si>
  <si>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</si>
  <si>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</si>
  <si>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</si>
  <si>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</si>
  <si>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</si>
  <si>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</si>
  <si>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</si>
  <si>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</si>
  <si>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</si>
  <si>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</si>
  <si>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</si>
  <si>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</si>
  <si>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</si>
  <si>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</si>
  <si>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</si>
  <si>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</si>
  <si>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</si>
  <si>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</si>
  <si>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</si>
  <si>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</si>
  <si>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</si>
  <si>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</si>
  <si>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</si>
  <si>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</si>
  <si>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</si>
  <si>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</si>
  <si>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</si>
  <si>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</si>
  <si>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</si>
  <si>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</si>
  <si>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</si>
  <si>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</si>
  <si>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</si>
  <si>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</si>
  <si>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</si>
  <si>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</si>
  <si>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</si>
  <si>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</si>
  <si>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</si>
  <si>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</si>
  <si>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</si>
  <si>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</si>
  <si>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</si>
  <si>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</si>
  <si>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</si>
  <si>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</si>
  <si>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</si>
  <si>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</si>
  <si>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</si>
  <si>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</si>
  <si>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</si>
  <si>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</si>
  <si>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</si>
  <si>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</si>
  <si>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</si>
  <si>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</si>
  <si>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</si>
  <si>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</si>
  <si>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</si>
  <si>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</si>
  <si>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</si>
  <si>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</si>
  <si>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</si>
  <si>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</si>
  <si>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</si>
  <si>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</si>
  <si>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</si>
  <si>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</si>
  <si>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</si>
  <si>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</si>
  <si>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</si>
  <si>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</si>
  <si>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</si>
  <si>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</si>
  <si>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</si>
  <si>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</si>
  <si>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</si>
  <si>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</si>
  <si>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</si>
  <si>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</si>
  <si>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</si>
  <si>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</si>
  <si>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</si>
  <si>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</si>
  <si>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</si>
  <si>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</si>
  <si>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</si>
  <si>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</si>
  <si>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</si>
  <si>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</si>
  <si>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</si>
  <si>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</si>
  <si>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</si>
  <si>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</si>
  <si>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</si>
  <si>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</si>
  <si>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</si>
  <si>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</si>
  <si>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</si>
  <si>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</si>
  <si>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</si>
  <si>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</si>
  <si>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</si>
  <si>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</si>
  <si>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</si>
  <si>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</si>
  <si>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</si>
  <si>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</si>
  <si>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</si>
  <si>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</si>
  <si>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</si>
  <si>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</si>
  <si>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</si>
  <si>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</si>
  <si>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</si>
  <si>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</si>
  <si>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</si>
  <si>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</si>
  <si>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</si>
  <si>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</si>
  <si>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</si>
  <si>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</si>
  <si>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</si>
  <si>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</si>
  <si>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</si>
  <si>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</si>
  <si>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</si>
  <si>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</si>
  <si>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</si>
  <si>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</si>
  <si>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</si>
  <si>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</si>
  <si>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</si>
  <si>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</si>
  <si>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</si>
  <si>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</si>
  <si>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</si>
  <si>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</si>
  <si>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</si>
  <si>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</si>
  <si>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</si>
  <si>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</si>
  <si>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</si>
  <si>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</si>
  <si>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</si>
  <si>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</si>
  <si>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</si>
  <si>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</si>
  <si>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</si>
  <si>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</si>
  <si>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</si>
  <si>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</si>
  <si>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</si>
  <si>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</si>
  <si>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</si>
  <si>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</si>
  <si>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</si>
  <si>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</si>
  <si>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</si>
  <si>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</si>
  <si>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</si>
  <si>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</si>
  <si>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</si>
  <si>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</si>
  <si>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</si>
  <si>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</si>
  <si>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</si>
  <si>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</si>
  <si>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</si>
  <si>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</si>
  <si>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</si>
  <si>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</si>
  <si>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</si>
  <si>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</si>
  <si>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</si>
  <si>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</si>
  <si>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</si>
  <si>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</si>
  <si>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</si>
  <si>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</si>
  <si>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</si>
  <si>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</si>
  <si>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</si>
  <si>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</si>
  <si>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</si>
  <si>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</si>
  <si>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</si>
  <si>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</si>
  <si>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</si>
  <si>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</si>
  <si>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</si>
  <si>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</si>
  <si>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</si>
  <si>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</si>
  <si>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</si>
  <si>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</si>
  <si>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</si>
  <si>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</si>
  <si>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</si>
  <si>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</si>
  <si>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</si>
  <si>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</si>
  <si>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</si>
  <si>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</si>
  <si>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</si>
  <si>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山口県
下関土木建築事務所</t>
    <rPh sb="0" eb="2">
      <t>ヤマグチ</t>
    </rPh>
    <rPh sb="2" eb="3">
      <t>ケン</t>
    </rPh>
    <phoneticPr fontId="6"/>
  </si>
  <si>
    <t>アジア航測株式会社</t>
    <rPh sb="3" eb="9">
      <t>コウソクカブシキガイシャ</t>
    </rPh>
    <phoneticPr fontId="11"/>
  </si>
  <si>
    <t>下線(本線)</t>
    <rPh sb="0" eb="2">
      <t>カセン</t>
    </rPh>
    <rPh sb="3" eb="5">
      <t>ホンセン</t>
    </rPh>
    <phoneticPr fontId="6"/>
  </si>
  <si>
    <t>内装なし覆工</t>
  </si>
  <si>
    <t>面壁型</t>
  </si>
  <si>
    <t>セメント系</t>
  </si>
  <si>
    <t>LED</t>
    <phoneticPr fontId="11"/>
  </si>
  <si>
    <t>飯田　琢巳</t>
    <rPh sb="0" eb="2">
      <t>イイダ</t>
    </rPh>
    <rPh sb="3" eb="5">
      <t>タクミ</t>
    </rPh>
    <phoneticPr fontId="11"/>
  </si>
  <si>
    <t>一般道</t>
  </si>
  <si>
    <t>コンピラトンネル</t>
    <phoneticPr fontId="6"/>
  </si>
  <si>
    <t>金比羅トンネル</t>
    <rPh sb="0" eb="3">
      <t>コンピラ</t>
    </rPh>
    <phoneticPr fontId="6"/>
  </si>
  <si>
    <t>福浦港金比羅線</t>
    <phoneticPr fontId="11"/>
  </si>
  <si>
    <t>下関市金比羅町</t>
  </si>
  <si>
    <t>一般（無料）</t>
    <phoneticPr fontId="11"/>
  </si>
  <si>
    <t>-</t>
    <phoneticPr fontId="11"/>
  </si>
  <si>
    <t>パネル式</t>
    <rPh sb="3" eb="4">
      <t>シキ</t>
    </rPh>
    <phoneticPr fontId="6"/>
  </si>
  <si>
    <t>60～70</t>
  </si>
  <si>
    <t>自然換気</t>
    <rPh sb="0" eb="4">
      <t>シゼンカンキ</t>
    </rPh>
    <phoneticPr fontId="11"/>
  </si>
  <si>
    <t>1975年</t>
    <rPh sb="4" eb="5">
      <t>ネン</t>
    </rPh>
    <phoneticPr fontId="11"/>
  </si>
  <si>
    <t>PS</t>
  </si>
  <si>
    <t>PE</t>
  </si>
  <si>
    <t>○</t>
  </si>
  <si>
    <t>坑門（面壁型）</t>
    <phoneticPr fontId="11"/>
  </si>
  <si>
    <t>PS</t>
    <phoneticPr fontId="11"/>
  </si>
  <si>
    <t>－</t>
  </si>
  <si>
    <t>Ⅱb</t>
  </si>
  <si>
    <t>1.8m×1.6m</t>
    <phoneticPr fontId="11"/>
  </si>
  <si>
    <t>0.15m×0.05m</t>
    <phoneticPr fontId="11"/>
  </si>
  <si>
    <t>0.1m×0.2m</t>
    <phoneticPr fontId="11"/>
  </si>
  <si>
    <t>Ⅰ</t>
  </si>
  <si>
    <t>幅0.6㎜　長さ0.6m</t>
    <rPh sb="0" eb="1">
      <t>ハバ</t>
    </rPh>
    <rPh sb="6" eb="7">
      <t>ナガ</t>
    </rPh>
    <phoneticPr fontId="11"/>
  </si>
  <si>
    <t>幅0.8㎜　長さ1.6m</t>
    <rPh sb="0" eb="1">
      <t>ハバ</t>
    </rPh>
    <rPh sb="6" eb="7">
      <t>ナガ</t>
    </rPh>
    <phoneticPr fontId="11"/>
  </si>
  <si>
    <t>幅0.8㎜　長さ2.6m</t>
    <rPh sb="0" eb="1">
      <t>ハバ</t>
    </rPh>
    <rPh sb="6" eb="7">
      <t>ナガ</t>
    </rPh>
    <phoneticPr fontId="11"/>
  </si>
  <si>
    <t>今回新規変状</t>
    <rPh sb="0" eb="2">
      <t>コンカイ</t>
    </rPh>
    <rPh sb="2" eb="4">
      <t>シンキ</t>
    </rPh>
    <rPh sb="4" eb="6">
      <t>ヘンジョウ</t>
    </rPh>
    <phoneticPr fontId="11"/>
  </si>
  <si>
    <t>0.15m×0.4m</t>
    <phoneticPr fontId="11"/>
  </si>
  <si>
    <t>S1</t>
    <phoneticPr fontId="11"/>
  </si>
  <si>
    <t>幅1.0㎜　長さ5.0m</t>
    <rPh sb="0" eb="1">
      <t>ハバ</t>
    </rPh>
    <rPh sb="6" eb="7">
      <t>ナガ</t>
    </rPh>
    <phoneticPr fontId="11"/>
  </si>
  <si>
    <t>0.1m×0.5m</t>
    <phoneticPr fontId="11"/>
  </si>
  <si>
    <t>うきは補修されているため、判定を見直し</t>
    <rPh sb="3" eb="5">
      <t>ホシュウ</t>
    </rPh>
    <rPh sb="13" eb="15">
      <t>ハンテイ</t>
    </rPh>
    <rPh sb="16" eb="18">
      <t>ミナオ</t>
    </rPh>
    <phoneticPr fontId="11"/>
  </si>
  <si>
    <t>幅1.0㎜　長さ3.6m</t>
    <rPh sb="0" eb="1">
      <t>ハバ</t>
    </rPh>
    <rPh sb="6" eb="7">
      <t>ナガ</t>
    </rPh>
    <phoneticPr fontId="11"/>
  </si>
  <si>
    <t>幅1.0㎜　長さ3.8m</t>
    <rPh sb="0" eb="1">
      <t>ハバ</t>
    </rPh>
    <rPh sb="6" eb="7">
      <t>ナガ</t>
    </rPh>
    <phoneticPr fontId="11"/>
  </si>
  <si>
    <t>0.2m×0.05m</t>
    <phoneticPr fontId="11"/>
  </si>
  <si>
    <t>S2</t>
    <phoneticPr fontId="11"/>
  </si>
  <si>
    <t>幅4.0㎜　長さ5.8m</t>
    <rPh sb="0" eb="1">
      <t>ハバ</t>
    </rPh>
    <rPh sb="6" eb="7">
      <t>ナガ</t>
    </rPh>
    <phoneticPr fontId="11"/>
  </si>
  <si>
    <t>幅4.0㎜　長さ6.0m</t>
    <rPh sb="0" eb="1">
      <t>ハバ</t>
    </rPh>
    <rPh sb="6" eb="7">
      <t>ナガ</t>
    </rPh>
    <phoneticPr fontId="11"/>
  </si>
  <si>
    <t>2.5m×0.15m</t>
    <phoneticPr fontId="11"/>
  </si>
  <si>
    <t>Ⅲ</t>
  </si>
  <si>
    <t>0.05m×0.15m</t>
    <phoneticPr fontId="11"/>
  </si>
  <si>
    <t>0.05m×0.1m</t>
    <phoneticPr fontId="11"/>
  </si>
  <si>
    <t>Ｓ2</t>
    <phoneticPr fontId="11"/>
  </si>
  <si>
    <t>0.07m×0.33m</t>
    <phoneticPr fontId="11"/>
  </si>
  <si>
    <t>0.05m×0.3m</t>
    <phoneticPr fontId="11"/>
  </si>
  <si>
    <t>0.05m×0.2m</t>
    <phoneticPr fontId="11"/>
  </si>
  <si>
    <t>0.9m×0.15m</t>
    <phoneticPr fontId="11"/>
  </si>
  <si>
    <t>0.9m×0.1m</t>
    <phoneticPr fontId="11"/>
  </si>
  <si>
    <t>14mm</t>
    <phoneticPr fontId="11"/>
  </si>
  <si>
    <t xml:space="preserve">KARA </t>
    <phoneticPr fontId="11"/>
  </si>
  <si>
    <t>10～20mm</t>
    <phoneticPr fontId="11"/>
  </si>
  <si>
    <t>2.4m×0.05m</t>
    <phoneticPr fontId="11"/>
  </si>
  <si>
    <t>0.3m×0.1m</t>
    <phoneticPr fontId="11"/>
  </si>
  <si>
    <t>0.1m×0.8m</t>
    <phoneticPr fontId="11"/>
  </si>
  <si>
    <t>1.9m×0.1m</t>
    <phoneticPr fontId="11"/>
  </si>
  <si>
    <t>2.1m×0.1m</t>
    <phoneticPr fontId="11"/>
  </si>
  <si>
    <t>S3</t>
    <phoneticPr fontId="11"/>
  </si>
  <si>
    <t>幅1.0㎜　長さ3.4m</t>
    <rPh sb="0" eb="1">
      <t>ハバ</t>
    </rPh>
    <rPh sb="6" eb="7">
      <t>ナガ</t>
    </rPh>
    <phoneticPr fontId="11"/>
  </si>
  <si>
    <t>0.42m×0.06m</t>
    <phoneticPr fontId="11"/>
  </si>
  <si>
    <t>0.1m×0.6m</t>
    <phoneticPr fontId="11"/>
  </si>
  <si>
    <t>0.4m×0.05m</t>
    <phoneticPr fontId="11"/>
  </si>
  <si>
    <t>8.4m×0.5m</t>
    <phoneticPr fontId="11"/>
  </si>
  <si>
    <t>1.6m×0.2m</t>
    <phoneticPr fontId="11"/>
  </si>
  <si>
    <t>0.1m×0.1m</t>
    <phoneticPr fontId="11"/>
  </si>
  <si>
    <t>幅1.0㎜　長さ4.8m</t>
    <rPh sb="0" eb="1">
      <t>ハバ</t>
    </rPh>
    <rPh sb="6" eb="7">
      <t>ナガ</t>
    </rPh>
    <phoneticPr fontId="11"/>
  </si>
  <si>
    <t>幅0.9㎜　長さ5.7m</t>
    <rPh sb="0" eb="1">
      <t>ハバ</t>
    </rPh>
    <rPh sb="6" eb="7">
      <t>ナガ</t>
    </rPh>
    <phoneticPr fontId="11"/>
  </si>
  <si>
    <t>6.7m×0.5m</t>
    <phoneticPr fontId="11"/>
  </si>
  <si>
    <t>S4</t>
    <phoneticPr fontId="11"/>
  </si>
  <si>
    <t>幅0.8㎜　長さ6.4m</t>
    <rPh sb="0" eb="1">
      <t>ハバ</t>
    </rPh>
    <rPh sb="6" eb="7">
      <t>ナガ</t>
    </rPh>
    <phoneticPr fontId="11"/>
  </si>
  <si>
    <t>幅0.8㎜　長さ6.2m</t>
    <rPh sb="0" eb="1">
      <t>ハバ</t>
    </rPh>
    <rPh sb="6" eb="7">
      <t>ナガ</t>
    </rPh>
    <phoneticPr fontId="11"/>
  </si>
  <si>
    <t>26mm</t>
    <phoneticPr fontId="11"/>
  </si>
  <si>
    <t>10～15mm</t>
    <phoneticPr fontId="11"/>
  </si>
  <si>
    <t>漏水は補修されているため、判定を見直し</t>
    <rPh sb="0" eb="2">
      <t>ロウスイ</t>
    </rPh>
    <rPh sb="3" eb="5">
      <t>ホシュウ</t>
    </rPh>
    <rPh sb="13" eb="15">
      <t>ハンテイ</t>
    </rPh>
    <rPh sb="16" eb="18">
      <t>ミナオ</t>
    </rPh>
    <phoneticPr fontId="11"/>
  </si>
  <si>
    <t>0.4m×0.2m</t>
    <phoneticPr fontId="11"/>
  </si>
  <si>
    <t>幅0.6㎜　長さ1.3m</t>
    <rPh sb="0" eb="1">
      <t>ハバ</t>
    </rPh>
    <rPh sb="6" eb="7">
      <t>ナガ</t>
    </rPh>
    <phoneticPr fontId="11"/>
  </si>
  <si>
    <t>幅0.6㎜　長さ1.2m</t>
    <rPh sb="0" eb="1">
      <t>ハバ</t>
    </rPh>
    <rPh sb="6" eb="7">
      <t>ナガ</t>
    </rPh>
    <phoneticPr fontId="11"/>
  </si>
  <si>
    <t>6.6m×0.5m</t>
    <phoneticPr fontId="11"/>
  </si>
  <si>
    <t>S5</t>
    <phoneticPr fontId="11"/>
  </si>
  <si>
    <t>3.9m×1.2m</t>
    <phoneticPr fontId="11"/>
  </si>
  <si>
    <t>0.12m×0.12m</t>
    <phoneticPr fontId="11"/>
  </si>
  <si>
    <t>幅0.7㎜　長さ5.4m</t>
    <rPh sb="0" eb="1">
      <t>ハバ</t>
    </rPh>
    <rPh sb="6" eb="7">
      <t>ナガ</t>
    </rPh>
    <phoneticPr fontId="11"/>
  </si>
  <si>
    <t>幅0.7㎜　長さ5.2m</t>
    <rPh sb="0" eb="1">
      <t>ハバ</t>
    </rPh>
    <rPh sb="6" eb="7">
      <t>ナガ</t>
    </rPh>
    <phoneticPr fontId="11"/>
  </si>
  <si>
    <t>S6</t>
    <phoneticPr fontId="11"/>
  </si>
  <si>
    <t>幅2.0㎜　長さ6.6m</t>
    <rPh sb="0" eb="1">
      <t>ハバ</t>
    </rPh>
    <rPh sb="6" eb="7">
      <t>ナガ</t>
    </rPh>
    <phoneticPr fontId="11"/>
  </si>
  <si>
    <t>幅2.0㎜　長さ6.0m</t>
    <rPh sb="0" eb="1">
      <t>ハバ</t>
    </rPh>
    <rPh sb="6" eb="7">
      <t>ナガ</t>
    </rPh>
    <phoneticPr fontId="11"/>
  </si>
  <si>
    <t>7.1m×0.5m</t>
    <phoneticPr fontId="11"/>
  </si>
  <si>
    <t>0.12m×0.17m</t>
    <phoneticPr fontId="11"/>
  </si>
  <si>
    <t>0.1m×0.15m</t>
    <phoneticPr fontId="11"/>
  </si>
  <si>
    <t>8.6m×0.5m</t>
    <phoneticPr fontId="11"/>
  </si>
  <si>
    <t>5.1m×0.5m</t>
    <phoneticPr fontId="11"/>
  </si>
  <si>
    <t>3.7m×1.3m</t>
    <phoneticPr fontId="11"/>
  </si>
  <si>
    <t>S7</t>
    <phoneticPr fontId="11"/>
  </si>
  <si>
    <t>0.35m×0.2m</t>
    <phoneticPr fontId="11"/>
  </si>
  <si>
    <t>0.35m×0.2mの鋼材腐食</t>
    <rPh sb="11" eb="15">
      <t>コウザイフショク</t>
    </rPh>
    <phoneticPr fontId="11"/>
  </si>
  <si>
    <t>ひび割れは補修されているため、判定を見直し</t>
    <rPh sb="2" eb="3">
      <t>ワ</t>
    </rPh>
    <rPh sb="5" eb="7">
      <t>ホシュウ</t>
    </rPh>
    <rPh sb="15" eb="17">
      <t>ハンテイ</t>
    </rPh>
    <rPh sb="18" eb="20">
      <t>ミナオ</t>
    </rPh>
    <phoneticPr fontId="11"/>
  </si>
  <si>
    <t>幅1.0㎜　長さ3.2m</t>
    <rPh sb="0" eb="1">
      <t>ハバ</t>
    </rPh>
    <rPh sb="6" eb="7">
      <t>ナガ</t>
    </rPh>
    <phoneticPr fontId="11"/>
  </si>
  <si>
    <t>0.05m×0.05m</t>
    <phoneticPr fontId="11"/>
  </si>
  <si>
    <t>0.05m×0.05mの鋼材腐食</t>
    <rPh sb="12" eb="16">
      <t>コウザイフショク</t>
    </rPh>
    <phoneticPr fontId="11"/>
  </si>
  <si>
    <t>幅0.7㎜　長さ6.0m</t>
    <rPh sb="0" eb="1">
      <t>ハバ</t>
    </rPh>
    <rPh sb="6" eb="7">
      <t>ナガ</t>
    </rPh>
    <phoneticPr fontId="11"/>
  </si>
  <si>
    <t>幅0.7㎜　長さ6.6m</t>
    <rPh sb="0" eb="1">
      <t>ハバ</t>
    </rPh>
    <rPh sb="6" eb="7">
      <t>ナガ</t>
    </rPh>
    <phoneticPr fontId="11"/>
  </si>
  <si>
    <t>0.15m×0.1m</t>
    <phoneticPr fontId="11"/>
  </si>
  <si>
    <t>S8</t>
    <phoneticPr fontId="11"/>
  </si>
  <si>
    <t>6.2m×0.5m</t>
    <phoneticPr fontId="11"/>
  </si>
  <si>
    <t>幅1.5㎜　長さ4.3m</t>
    <rPh sb="0" eb="1">
      <t>ハバ</t>
    </rPh>
    <rPh sb="6" eb="7">
      <t>ナガ</t>
    </rPh>
    <phoneticPr fontId="11"/>
  </si>
  <si>
    <t>幅1.5㎜　長さ4.2m</t>
    <rPh sb="0" eb="1">
      <t>ハバ</t>
    </rPh>
    <rPh sb="6" eb="7">
      <t>ナガ</t>
    </rPh>
    <phoneticPr fontId="11"/>
  </si>
  <si>
    <t>1.8m×0.2m</t>
    <phoneticPr fontId="11"/>
  </si>
  <si>
    <t>Ⅱa</t>
  </si>
  <si>
    <t>S9</t>
    <phoneticPr fontId="11"/>
  </si>
  <si>
    <t>0.2m×0.25m</t>
    <phoneticPr fontId="11"/>
  </si>
  <si>
    <t>うきは補修されているため、判定を見直し（スパン全体を補修済）</t>
    <rPh sb="3" eb="5">
      <t>ホシュウ</t>
    </rPh>
    <rPh sb="13" eb="15">
      <t>ハンテイ</t>
    </rPh>
    <rPh sb="16" eb="18">
      <t>ミナオ</t>
    </rPh>
    <rPh sb="23" eb="25">
      <t>ゼンタイ</t>
    </rPh>
    <rPh sb="26" eb="28">
      <t>ホシュウ</t>
    </rPh>
    <rPh sb="28" eb="29">
      <t>スミ</t>
    </rPh>
    <phoneticPr fontId="11"/>
  </si>
  <si>
    <t>幅0.5㎜　長さ6.8m他</t>
    <rPh sb="0" eb="1">
      <t>ハバ</t>
    </rPh>
    <rPh sb="6" eb="7">
      <t>ナガ</t>
    </rPh>
    <rPh sb="12" eb="13">
      <t>ホカ</t>
    </rPh>
    <phoneticPr fontId="11"/>
  </si>
  <si>
    <t>ひび割れは補修されているため、判定を見直し（スパン全体を補修済）</t>
    <rPh sb="2" eb="3">
      <t>ワ</t>
    </rPh>
    <rPh sb="5" eb="7">
      <t>ホシュウ</t>
    </rPh>
    <rPh sb="15" eb="17">
      <t>ハンテイ</t>
    </rPh>
    <rPh sb="18" eb="20">
      <t>ミナオ</t>
    </rPh>
    <rPh sb="25" eb="27">
      <t>ゼンタイ</t>
    </rPh>
    <rPh sb="28" eb="30">
      <t>ホシュウ</t>
    </rPh>
    <rPh sb="30" eb="31">
      <t>スミ</t>
    </rPh>
    <phoneticPr fontId="11"/>
  </si>
  <si>
    <t>0.15m×0.7m</t>
    <phoneticPr fontId="11"/>
  </si>
  <si>
    <t>0.6m×0.1m</t>
    <phoneticPr fontId="11"/>
  </si>
  <si>
    <t>0.2m×0.1m</t>
    <phoneticPr fontId="11"/>
  </si>
  <si>
    <t>S10</t>
    <phoneticPr fontId="11"/>
  </si>
  <si>
    <t>0.7m×0.1m</t>
    <phoneticPr fontId="11"/>
  </si>
  <si>
    <t>0.1m×0.1m×2箇所</t>
    <rPh sb="11" eb="13">
      <t>カショ</t>
    </rPh>
    <phoneticPr fontId="11"/>
  </si>
  <si>
    <t>幅0.3㎜　長さ3.3m</t>
    <rPh sb="0" eb="1">
      <t>ハバ</t>
    </rPh>
    <rPh sb="6" eb="7">
      <t>ナガ</t>
    </rPh>
    <phoneticPr fontId="11"/>
  </si>
  <si>
    <t>幅0.4㎜　長さ2.8m</t>
    <rPh sb="0" eb="1">
      <t>ハバ</t>
    </rPh>
    <rPh sb="6" eb="7">
      <t>ナガ</t>
    </rPh>
    <phoneticPr fontId="11"/>
  </si>
  <si>
    <t>1.8m×0.15m</t>
    <phoneticPr fontId="11"/>
  </si>
  <si>
    <t>0.5m×0.15m</t>
    <phoneticPr fontId="11"/>
  </si>
  <si>
    <t>S11</t>
    <phoneticPr fontId="11"/>
  </si>
  <si>
    <t>5.2m×0.5m</t>
    <phoneticPr fontId="11"/>
  </si>
  <si>
    <t>0.62m×0.3m</t>
    <phoneticPr fontId="11"/>
  </si>
  <si>
    <t>0.6m×0.3m</t>
    <phoneticPr fontId="11"/>
  </si>
  <si>
    <t>幅0.3㎜　長さ2.8m</t>
    <rPh sb="0" eb="1">
      <t>ハバ</t>
    </rPh>
    <rPh sb="6" eb="7">
      <t>ナガ</t>
    </rPh>
    <phoneticPr fontId="11"/>
  </si>
  <si>
    <t>1.4m×0.1m</t>
    <phoneticPr fontId="11"/>
  </si>
  <si>
    <t>S12</t>
    <phoneticPr fontId="11"/>
  </si>
  <si>
    <t>幅0.9㎜　長さ3.6m</t>
    <rPh sb="0" eb="1">
      <t>ハバ</t>
    </rPh>
    <rPh sb="6" eb="7">
      <t>ナガ</t>
    </rPh>
    <phoneticPr fontId="11"/>
  </si>
  <si>
    <t>8.3m×0.5m</t>
    <phoneticPr fontId="11"/>
  </si>
  <si>
    <t>1.7m×0.15m</t>
    <phoneticPr fontId="11"/>
  </si>
  <si>
    <t>1.9m×0.15m</t>
    <phoneticPr fontId="11"/>
  </si>
  <si>
    <t>幅0.3㎜　長さ4.9m</t>
    <rPh sb="0" eb="1">
      <t>ハバ</t>
    </rPh>
    <rPh sb="6" eb="7">
      <t>ナガ</t>
    </rPh>
    <phoneticPr fontId="11"/>
  </si>
  <si>
    <t>幅0.3㎜　長さ4.3m</t>
    <rPh sb="0" eb="1">
      <t>ハバ</t>
    </rPh>
    <rPh sb="6" eb="7">
      <t>ナガ</t>
    </rPh>
    <phoneticPr fontId="11"/>
  </si>
  <si>
    <t>S13</t>
    <phoneticPr fontId="11"/>
  </si>
  <si>
    <t>2.2m×0.3m</t>
    <phoneticPr fontId="11"/>
  </si>
  <si>
    <t>5.2m×2.0m</t>
    <phoneticPr fontId="11"/>
  </si>
  <si>
    <t>幅0.7㎜　長さ2.7m</t>
    <rPh sb="0" eb="1">
      <t>ハバ</t>
    </rPh>
    <rPh sb="6" eb="7">
      <t>ナガ</t>
    </rPh>
    <phoneticPr fontId="11"/>
  </si>
  <si>
    <t>幅0.7㎜　長さ3.6m</t>
    <rPh sb="0" eb="1">
      <t>ハバ</t>
    </rPh>
    <rPh sb="6" eb="7">
      <t>ナガ</t>
    </rPh>
    <phoneticPr fontId="11"/>
  </si>
  <si>
    <t>0.2m×0.2m</t>
    <phoneticPr fontId="11"/>
  </si>
  <si>
    <t>目地沿いの異物（木片）は撤去済により、判定見直し</t>
    <rPh sb="0" eb="3">
      <t>メジゾ</t>
    </rPh>
    <rPh sb="5" eb="7">
      <t>イブツ</t>
    </rPh>
    <rPh sb="8" eb="10">
      <t>モクヘン</t>
    </rPh>
    <rPh sb="12" eb="15">
      <t>テッキョスミ</t>
    </rPh>
    <rPh sb="19" eb="23">
      <t>ハンテイミナオ</t>
    </rPh>
    <phoneticPr fontId="11"/>
  </si>
  <si>
    <t>0.6m×0.05m</t>
    <phoneticPr fontId="11"/>
  </si>
  <si>
    <t>6.4m×0.5m</t>
    <phoneticPr fontId="11"/>
  </si>
  <si>
    <t>S14</t>
    <phoneticPr fontId="11"/>
  </si>
  <si>
    <t>5.9m×1.3m</t>
    <phoneticPr fontId="11"/>
  </si>
  <si>
    <t>幅1.0㎜　長さ4.5m</t>
    <rPh sb="0" eb="1">
      <t>ハバ</t>
    </rPh>
    <rPh sb="6" eb="7">
      <t>ナガ</t>
    </rPh>
    <phoneticPr fontId="11"/>
  </si>
  <si>
    <t>1.4m×0.15m</t>
    <phoneticPr fontId="11"/>
  </si>
  <si>
    <t>0.15m×0.15m</t>
    <phoneticPr fontId="11"/>
  </si>
  <si>
    <t>0.4m×0.1m</t>
    <phoneticPr fontId="11"/>
  </si>
  <si>
    <t>0.5m×0.1m</t>
    <phoneticPr fontId="11"/>
  </si>
  <si>
    <t>5.1m×1.0m</t>
    <phoneticPr fontId="11"/>
  </si>
  <si>
    <t>5.6m×0.5m</t>
    <phoneticPr fontId="11"/>
  </si>
  <si>
    <t>S15</t>
    <phoneticPr fontId="11"/>
  </si>
  <si>
    <t>幅1.1㎜　長さ3.7m</t>
    <rPh sb="0" eb="1">
      <t>ハバ</t>
    </rPh>
    <rPh sb="6" eb="7">
      <t>ナガ</t>
    </rPh>
    <phoneticPr fontId="11"/>
  </si>
  <si>
    <t>5.0m×0.5m</t>
    <phoneticPr fontId="11"/>
  </si>
  <si>
    <t>導水工は補修されているため、判定を見直し</t>
    <rPh sb="0" eb="3">
      <t>ドウスイコウ</t>
    </rPh>
    <rPh sb="4" eb="6">
      <t>ホシュウ</t>
    </rPh>
    <rPh sb="14" eb="16">
      <t>ハンテイ</t>
    </rPh>
    <rPh sb="17" eb="19">
      <t>ミナオ</t>
    </rPh>
    <phoneticPr fontId="11"/>
  </si>
  <si>
    <t>5.4m×0.5m</t>
    <phoneticPr fontId="11"/>
  </si>
  <si>
    <t>S16</t>
    <phoneticPr fontId="11"/>
  </si>
  <si>
    <t>3.0m×1.9m</t>
    <phoneticPr fontId="11"/>
  </si>
  <si>
    <t>幅0.7㎜　長さ2.4m</t>
    <rPh sb="0" eb="1">
      <t>ハバ</t>
    </rPh>
    <rPh sb="6" eb="7">
      <t>ナガ</t>
    </rPh>
    <phoneticPr fontId="11"/>
  </si>
  <si>
    <t>幅0.3㎜　長さ3.6m</t>
    <rPh sb="0" eb="1">
      <t>ハバ</t>
    </rPh>
    <rPh sb="6" eb="7">
      <t>ナガ</t>
    </rPh>
    <phoneticPr fontId="11"/>
  </si>
  <si>
    <t>S17</t>
    <phoneticPr fontId="11"/>
  </si>
  <si>
    <t>幅1.0㎜　長さ4.4m</t>
    <rPh sb="0" eb="1">
      <t>ハバ</t>
    </rPh>
    <rPh sb="6" eb="7">
      <t>ナガ</t>
    </rPh>
    <phoneticPr fontId="11"/>
  </si>
  <si>
    <t>ひび割れは補修されているため、判定を見直し（スパン全体を補修済）</t>
    <rPh sb="2" eb="3">
      <t>ワ</t>
    </rPh>
    <rPh sb="5" eb="7">
      <t>ホシュウ</t>
    </rPh>
    <rPh sb="15" eb="17">
      <t>ハンテイ</t>
    </rPh>
    <rPh sb="18" eb="20">
      <t>ミナオ</t>
    </rPh>
    <phoneticPr fontId="11"/>
  </si>
  <si>
    <t>漏水は補修されているため、判定を見直し（スパン全体を補修済）</t>
    <rPh sb="0" eb="2">
      <t>ロウスイ</t>
    </rPh>
    <rPh sb="3" eb="5">
      <t>ホシュウ</t>
    </rPh>
    <rPh sb="13" eb="15">
      <t>ハンテイ</t>
    </rPh>
    <rPh sb="16" eb="18">
      <t>ミナオ</t>
    </rPh>
    <rPh sb="23" eb="25">
      <t>ゼンタイ</t>
    </rPh>
    <rPh sb="26" eb="28">
      <t>ホシュウ</t>
    </rPh>
    <rPh sb="28" eb="29">
      <t>スミ</t>
    </rPh>
    <phoneticPr fontId="11"/>
  </si>
  <si>
    <t>0.3m×0.6m</t>
    <phoneticPr fontId="11"/>
  </si>
  <si>
    <t>鋼材腐食は補修されているため、判定を見直し（スパン全体を補修済）</t>
    <rPh sb="0" eb="4">
      <t>コウザイフショク</t>
    </rPh>
    <rPh sb="5" eb="7">
      <t>ホシュウ</t>
    </rPh>
    <rPh sb="15" eb="17">
      <t>ハンテイ</t>
    </rPh>
    <rPh sb="18" eb="20">
      <t>ミナオ</t>
    </rPh>
    <rPh sb="25" eb="27">
      <t>ゼンタイ</t>
    </rPh>
    <rPh sb="28" eb="30">
      <t>ホシュウ</t>
    </rPh>
    <rPh sb="30" eb="31">
      <t>スミ</t>
    </rPh>
    <phoneticPr fontId="11"/>
  </si>
  <si>
    <t>幅0.5㎜　長さ3.4m</t>
    <rPh sb="0" eb="1">
      <t>ハバ</t>
    </rPh>
    <rPh sb="6" eb="7">
      <t>ナガ</t>
    </rPh>
    <phoneticPr fontId="11"/>
  </si>
  <si>
    <t>S18</t>
    <phoneticPr fontId="11"/>
  </si>
  <si>
    <t>幅0.8㎜　長さ3.0m</t>
    <rPh sb="0" eb="1">
      <t>ハバ</t>
    </rPh>
    <rPh sb="6" eb="7">
      <t>ナガ</t>
    </rPh>
    <phoneticPr fontId="11"/>
  </si>
  <si>
    <t>2.4m×0.6m</t>
    <phoneticPr fontId="11"/>
  </si>
  <si>
    <t>導水工破損は補修されているため、判定を見直し</t>
    <rPh sb="0" eb="3">
      <t>ドウスイコウ</t>
    </rPh>
    <rPh sb="3" eb="5">
      <t>ハソン</t>
    </rPh>
    <rPh sb="6" eb="8">
      <t>ホシュウ</t>
    </rPh>
    <rPh sb="16" eb="18">
      <t>ハンテイ</t>
    </rPh>
    <rPh sb="19" eb="21">
      <t>ミナオ</t>
    </rPh>
    <phoneticPr fontId="11"/>
  </si>
  <si>
    <t>幅0.5㎜　長さ1.7m</t>
    <rPh sb="0" eb="1">
      <t>ハバ</t>
    </rPh>
    <rPh sb="6" eb="7">
      <t>ナガ</t>
    </rPh>
    <phoneticPr fontId="11"/>
  </si>
  <si>
    <t>S19</t>
    <phoneticPr fontId="11"/>
  </si>
  <si>
    <t>幅0.3㎜　長さ3.1m</t>
    <rPh sb="0" eb="1">
      <t>ハバ</t>
    </rPh>
    <rPh sb="6" eb="7">
      <t>ナガ</t>
    </rPh>
    <phoneticPr fontId="11"/>
  </si>
  <si>
    <t>幅0.3㎜　長さ3.5m</t>
    <rPh sb="0" eb="1">
      <t>ハバ</t>
    </rPh>
    <rPh sb="6" eb="7">
      <t>ナガ</t>
    </rPh>
    <phoneticPr fontId="11"/>
  </si>
  <si>
    <t>6.7m×0.9m</t>
    <phoneticPr fontId="11"/>
  </si>
  <si>
    <t>×</t>
  </si>
  <si>
    <t>内装板パネルの損傷（新規）</t>
    <rPh sb="0" eb="3">
      <t>ナイソウバン</t>
    </rPh>
    <rPh sb="7" eb="9">
      <t>ソンショウ</t>
    </rPh>
    <rPh sb="10" eb="12">
      <t>シンキ</t>
    </rPh>
    <phoneticPr fontId="11"/>
  </si>
  <si>
    <t>S20</t>
    <phoneticPr fontId="11"/>
  </si>
  <si>
    <t>0.3m×0.15m</t>
    <phoneticPr fontId="11"/>
  </si>
  <si>
    <t>幅0.3㎜　長さ2.4m</t>
    <rPh sb="0" eb="1">
      <t>ハバ</t>
    </rPh>
    <rPh sb="6" eb="7">
      <t>ナガ</t>
    </rPh>
    <phoneticPr fontId="11"/>
  </si>
  <si>
    <t>幅0.3㎜　長さ2.6m</t>
    <rPh sb="0" eb="1">
      <t>ハバ</t>
    </rPh>
    <rPh sb="6" eb="7">
      <t>ナガ</t>
    </rPh>
    <phoneticPr fontId="11"/>
  </si>
  <si>
    <t>S21</t>
    <phoneticPr fontId="11"/>
  </si>
  <si>
    <t>0.5m×0.05m</t>
    <phoneticPr fontId="11"/>
  </si>
  <si>
    <t>8.5m×0.5m</t>
    <phoneticPr fontId="11"/>
  </si>
  <si>
    <t>S22</t>
    <phoneticPr fontId="11"/>
  </si>
  <si>
    <t>幅1.0㎜　長さ6.1m</t>
    <rPh sb="0" eb="1">
      <t>ハバ</t>
    </rPh>
    <rPh sb="6" eb="7">
      <t>ナガ</t>
    </rPh>
    <phoneticPr fontId="11"/>
  </si>
  <si>
    <t>幅1.0㎜　長さ6.5m</t>
    <rPh sb="0" eb="1">
      <t>ハバ</t>
    </rPh>
    <rPh sb="6" eb="7">
      <t>ナガ</t>
    </rPh>
    <phoneticPr fontId="11"/>
  </si>
  <si>
    <t>3.1m×0.5m</t>
    <phoneticPr fontId="11"/>
  </si>
  <si>
    <t>0.35m×0.05m</t>
    <phoneticPr fontId="11"/>
  </si>
  <si>
    <t>S23</t>
    <phoneticPr fontId="11"/>
  </si>
  <si>
    <t>6.9m×0.5m</t>
    <phoneticPr fontId="11"/>
  </si>
  <si>
    <t>幅0.3㎜　長さ4.8m</t>
    <rPh sb="0" eb="1">
      <t>ハバ</t>
    </rPh>
    <rPh sb="6" eb="7">
      <t>ナガ</t>
    </rPh>
    <phoneticPr fontId="11"/>
  </si>
  <si>
    <t>0.4m×0.15m</t>
    <phoneticPr fontId="11"/>
  </si>
  <si>
    <t>3.3m×1.5m</t>
    <phoneticPr fontId="11"/>
  </si>
  <si>
    <t>S24</t>
    <phoneticPr fontId="11"/>
  </si>
  <si>
    <t>0.1m×0.05m</t>
    <phoneticPr fontId="11"/>
  </si>
  <si>
    <t>8.2m×1.0m</t>
    <phoneticPr fontId="11"/>
  </si>
  <si>
    <t>4.2m×2.5m</t>
    <phoneticPr fontId="11"/>
  </si>
  <si>
    <t>4.7m×0.5m</t>
    <phoneticPr fontId="11"/>
  </si>
  <si>
    <t>0.9m×3.4m</t>
    <phoneticPr fontId="11"/>
  </si>
  <si>
    <t>0.5m×5.1m</t>
    <phoneticPr fontId="11"/>
  </si>
  <si>
    <t>S25</t>
    <phoneticPr fontId="11"/>
  </si>
  <si>
    <t>6.7m×7.1m</t>
    <phoneticPr fontId="11"/>
  </si>
  <si>
    <t>7.5m×0.5m</t>
    <phoneticPr fontId="11"/>
  </si>
  <si>
    <t>S26</t>
    <phoneticPr fontId="11"/>
  </si>
  <si>
    <t>3.9m×0.7m</t>
    <phoneticPr fontId="11"/>
  </si>
  <si>
    <t>S27</t>
    <phoneticPr fontId="11"/>
  </si>
  <si>
    <t>0.3m×0.2m</t>
    <phoneticPr fontId="11"/>
  </si>
  <si>
    <t>4.1m×0.5m</t>
    <phoneticPr fontId="11"/>
  </si>
  <si>
    <t>S28</t>
    <phoneticPr fontId="11"/>
  </si>
  <si>
    <t>0.15m×0.1m、0.3m×0.2m</t>
    <phoneticPr fontId="11"/>
  </si>
  <si>
    <t>0.1m×0.1m、0.3m×0.25m</t>
    <phoneticPr fontId="11"/>
  </si>
  <si>
    <t>4.2m×0.5m</t>
    <phoneticPr fontId="11"/>
  </si>
  <si>
    <t>S29</t>
    <phoneticPr fontId="11"/>
  </si>
  <si>
    <t>幅0.5㎜　長さ1.9m</t>
    <rPh sb="0" eb="1">
      <t>ハバ</t>
    </rPh>
    <rPh sb="6" eb="7">
      <t>ナガ</t>
    </rPh>
    <phoneticPr fontId="11"/>
  </si>
  <si>
    <t>幅0.5㎜　長さ2.4m</t>
    <rPh sb="0" eb="1">
      <t>ハバ</t>
    </rPh>
    <rPh sb="6" eb="7">
      <t>ナガ</t>
    </rPh>
    <phoneticPr fontId="11"/>
  </si>
  <si>
    <t>3.7m×0.5m</t>
    <phoneticPr fontId="11"/>
  </si>
  <si>
    <t>S30</t>
    <phoneticPr fontId="11"/>
  </si>
  <si>
    <t>幅0.7㎜　長さ4.7m</t>
    <rPh sb="0" eb="1">
      <t>ハバ</t>
    </rPh>
    <rPh sb="6" eb="7">
      <t>ナガ</t>
    </rPh>
    <phoneticPr fontId="11"/>
  </si>
  <si>
    <t>幅0.7㎜　長さ4.6m</t>
    <rPh sb="0" eb="1">
      <t>ハバ</t>
    </rPh>
    <rPh sb="6" eb="7">
      <t>ナガ</t>
    </rPh>
    <phoneticPr fontId="11"/>
  </si>
  <si>
    <t>0.05m×0.6m</t>
    <phoneticPr fontId="11"/>
  </si>
  <si>
    <t>0.8m×0.2m、0.3m×0.2</t>
    <phoneticPr fontId="11"/>
  </si>
  <si>
    <t>0.7m×0.1m、0.3m×0.25</t>
    <phoneticPr fontId="11"/>
  </si>
  <si>
    <t>1.0m×0.1m、0.3m×0.1、0.4m×0.1m</t>
    <phoneticPr fontId="11"/>
  </si>
  <si>
    <t>S31</t>
    <phoneticPr fontId="11"/>
  </si>
  <si>
    <t>1.1m×0.1m</t>
    <phoneticPr fontId="11"/>
  </si>
  <si>
    <t>1.25m×0.1m</t>
    <phoneticPr fontId="11"/>
  </si>
  <si>
    <t>4.9m×0.5m</t>
    <phoneticPr fontId="11"/>
  </si>
  <si>
    <t>0.7m×0.3m</t>
    <phoneticPr fontId="11"/>
  </si>
  <si>
    <t>0.2m×0.4m</t>
    <phoneticPr fontId="11"/>
  </si>
  <si>
    <t>5.3m×0.5m</t>
    <phoneticPr fontId="11"/>
  </si>
  <si>
    <t>PE</t>
    <phoneticPr fontId="11"/>
  </si>
  <si>
    <t>幅0.4㎜　長さ2.5m</t>
    <rPh sb="0" eb="1">
      <t>ハバ</t>
    </rPh>
    <rPh sb="6" eb="7">
      <t>ナガ</t>
    </rPh>
    <phoneticPr fontId="11"/>
  </si>
  <si>
    <t>1.5m×0.3m</t>
    <phoneticPr fontId="11"/>
  </si>
  <si>
    <t>幅1.1㎜　長さ1.8m</t>
    <rPh sb="0" eb="1">
      <t>ハバ</t>
    </rPh>
    <rPh sb="6" eb="7">
      <t>ナガ</t>
    </rPh>
    <phoneticPr fontId="11"/>
  </si>
  <si>
    <t>幅1.0㎜　長さ1.7m</t>
    <rPh sb="0" eb="1">
      <t>ハバ</t>
    </rPh>
    <rPh sb="6" eb="7">
      <t>ナガ</t>
    </rPh>
    <phoneticPr fontId="11"/>
  </si>
  <si>
    <t>幅2.0㎜　長さ0.8m</t>
    <rPh sb="0" eb="1">
      <t>ハバ</t>
    </rPh>
    <rPh sb="6" eb="7">
      <t>ナガ</t>
    </rPh>
    <phoneticPr fontId="11"/>
  </si>
  <si>
    <t>0.3m×0.05m</t>
    <phoneticPr fontId="11"/>
  </si>
  <si>
    <t>1.0m×0.5m</t>
    <phoneticPr fontId="11"/>
  </si>
  <si>
    <t>継続監視</t>
  </si>
  <si>
    <t>はく落防止工</t>
  </si>
  <si>
    <t>監視</t>
    <phoneticPr fontId="11"/>
  </si>
  <si>
    <t>判定見直し</t>
    <rPh sb="0" eb="2">
      <t>ハンテイ</t>
    </rPh>
    <rPh sb="2" eb="4">
      <t>ミナオ</t>
    </rPh>
    <phoneticPr fontId="11"/>
  </si>
  <si>
    <t>（補修済）</t>
    <rPh sb="1" eb="3">
      <t>ホシュウ</t>
    </rPh>
    <rPh sb="3" eb="4">
      <t>スミ</t>
    </rPh>
    <phoneticPr fontId="11"/>
  </si>
  <si>
    <t>漏水</t>
    <phoneticPr fontId="11"/>
  </si>
  <si>
    <t>導水工施工</t>
    <rPh sb="0" eb="3">
      <t>ドウスイコウ</t>
    </rPh>
    <rPh sb="3" eb="5">
      <t>セコウ</t>
    </rPh>
    <phoneticPr fontId="11"/>
  </si>
  <si>
    <t>継続監視</t>
    <phoneticPr fontId="11"/>
  </si>
  <si>
    <t>S17</t>
    <phoneticPr fontId="6"/>
  </si>
  <si>
    <t>0.5m×0.4m</t>
    <phoneticPr fontId="6"/>
  </si>
  <si>
    <t>新規確認</t>
    <rPh sb="0" eb="4">
      <t>シンキカクニン</t>
    </rPh>
    <phoneticPr fontId="11"/>
  </si>
  <si>
    <t>Ⅱ</t>
  </si>
  <si>
    <t>補修済</t>
    <rPh sb="0" eb="3">
      <t>ホシュウズミ</t>
    </rPh>
    <phoneticPr fontId="11"/>
  </si>
  <si>
    <t>〇</t>
  </si>
  <si>
    <t>段差14mm</t>
    <rPh sb="0" eb="2">
      <t>ダンサ</t>
    </rPh>
    <phoneticPr fontId="11"/>
  </si>
  <si>
    <t>段差26mm</t>
    <rPh sb="0" eb="2">
      <t>ダンサ</t>
    </rPh>
    <phoneticPr fontId="11"/>
  </si>
  <si>
    <t>判定見直し</t>
    <rPh sb="0" eb="4">
      <t>ハンテイミナオ</t>
    </rPh>
    <phoneticPr fontId="11"/>
  </si>
  <si>
    <t>新規確認</t>
    <rPh sb="0" eb="2">
      <t>シンキ</t>
    </rPh>
    <rPh sb="2" eb="4">
      <t>カクニン</t>
    </rPh>
    <phoneticPr fontId="11"/>
  </si>
  <si>
    <t>異物混入</t>
    <rPh sb="0" eb="2">
      <t>イブツ</t>
    </rPh>
    <rPh sb="2" eb="4">
      <t>コンニュウ</t>
    </rPh>
    <phoneticPr fontId="11"/>
  </si>
  <si>
    <t>異物混入</t>
    <rPh sb="0" eb="4">
      <t>イブツコンニュウ</t>
    </rPh>
    <phoneticPr fontId="11"/>
  </si>
  <si>
    <t>（新規確認）</t>
  </si>
  <si>
    <t>変状は概ね補修されている。
段差が見られるため、監視にて進行を確認していく必要がある。</t>
    <phoneticPr fontId="11"/>
  </si>
  <si>
    <t>変状は概ね補修されている。
未補修分については顕著な進行もみられないが、監視により状況を見て補修することが望ましい。</t>
    <phoneticPr fontId="11"/>
  </si>
  <si>
    <t>変状の一部は補修されている。
未補修分については顕著な進行もみられないが、監視により状況を見て補修することが望ましい。</t>
    <phoneticPr fontId="11"/>
  </si>
  <si>
    <t>特段の監視や対策を行う必要がない。
（スパン全体補修済）</t>
    <phoneticPr fontId="11"/>
  </si>
  <si>
    <t>変状は概ね補修されている。
内装板の裏側からの漏水により歩道に滞水が見られる（新規確認）。
未補修分については顕著な進行もみられないが、監視により状況を見て補修することが望ましい。</t>
    <phoneticPr fontId="11"/>
  </si>
  <si>
    <t>変状に顕著な進行は見られないが、監視により状況を見て補修することが望ましい。</t>
    <phoneticPr fontId="11"/>
  </si>
  <si>
    <t>変状の一部は補修されている。
未補修の変状は顕著な進行はみられないが、監視により状況を見て補修することが望ましい。</t>
    <phoneticPr fontId="11"/>
  </si>
  <si>
    <t>変状の一部は補修されている。
段差が見られたため、監視にて進行を確認していく必要がある。</t>
    <phoneticPr fontId="11"/>
  </si>
  <si>
    <t>特段の監視や対策を行う必要がない。
（スパン全体補修済）</t>
    <rPh sb="0" eb="2">
      <t>トクダン</t>
    </rPh>
    <rPh sb="3" eb="5">
      <t>カンシ</t>
    </rPh>
    <rPh sb="6" eb="8">
      <t>タイサク</t>
    </rPh>
    <rPh sb="9" eb="10">
      <t>オコナ</t>
    </rPh>
    <rPh sb="11" eb="13">
      <t>ヒツヨウ</t>
    </rPh>
    <rPh sb="22" eb="24">
      <t>ゼンタイ</t>
    </rPh>
    <rPh sb="24" eb="26">
      <t>ホシュウ</t>
    </rPh>
    <rPh sb="26" eb="27">
      <t>スミ</t>
    </rPh>
    <phoneticPr fontId="11"/>
  </si>
  <si>
    <t>変状の一部は補修されている。
内装板の裏側からの漏水により歩道に滞水が見られる（新規確認）。
未補修分については顕著な進行もみられないが、監視により状況を見て補修することが望ましい。</t>
    <phoneticPr fontId="11"/>
  </si>
  <si>
    <t>照明灯具の破損（ガラスなし）</t>
    <rPh sb="0" eb="3">
      <t>ショウメイトウ</t>
    </rPh>
    <rPh sb="3" eb="4">
      <t>グ</t>
    </rPh>
    <rPh sb="5" eb="7">
      <t>ハソン</t>
    </rPh>
    <phoneticPr fontId="11"/>
  </si>
  <si>
    <t>照明灯具の変形</t>
    <rPh sb="0" eb="3">
      <t>ショウメイトウ</t>
    </rPh>
    <rPh sb="3" eb="4">
      <t>グ</t>
    </rPh>
    <rPh sb="5" eb="7">
      <t>ヘンケイ</t>
    </rPh>
    <phoneticPr fontId="11"/>
  </si>
  <si>
    <t>S31</t>
    <phoneticPr fontId="6"/>
  </si>
  <si>
    <t>0.5m×1.3m</t>
    <phoneticPr fontId="6"/>
  </si>
  <si>
    <t>1箇所</t>
    <rPh sb="1" eb="3">
      <t>カショ</t>
    </rPh>
    <phoneticPr fontId="6"/>
  </si>
  <si>
    <t>灯具取付部の変形　1箇所</t>
    <rPh sb="0" eb="2">
      <t>トウグ</t>
    </rPh>
    <rPh sb="1" eb="2">
      <t>グ</t>
    </rPh>
    <rPh sb="2" eb="5">
      <t>トリツケブ</t>
    </rPh>
    <rPh sb="6" eb="8">
      <t>ヘンケイ</t>
    </rPh>
    <rPh sb="10" eb="12">
      <t>カショ</t>
    </rPh>
    <phoneticPr fontId="11"/>
  </si>
  <si>
    <t>0.25m</t>
    <phoneticPr fontId="11"/>
  </si>
  <si>
    <t>2332㎡</t>
    <phoneticPr fontId="11"/>
  </si>
  <si>
    <t>0.1m×0.3m</t>
    <phoneticPr fontId="11"/>
  </si>
  <si>
    <t>うき・はく離は補修されているため、判定を見直し</t>
    <rPh sb="5" eb="6">
      <t>リ</t>
    </rPh>
    <rPh sb="7" eb="9">
      <t>ホシュウ</t>
    </rPh>
    <rPh sb="17" eb="19">
      <t>ハンテイ</t>
    </rPh>
    <rPh sb="20" eb="22">
      <t>ミナオ</t>
    </rPh>
    <phoneticPr fontId="11"/>
  </si>
  <si>
    <t>ひび割れは補修されているため、判定を見直し（スパン一部を補修済）</t>
    <rPh sb="2" eb="3">
      <t>ワ</t>
    </rPh>
    <rPh sb="5" eb="7">
      <t>ホシュウ</t>
    </rPh>
    <rPh sb="15" eb="17">
      <t>ハンテイ</t>
    </rPh>
    <rPh sb="18" eb="20">
      <t>ミナオ</t>
    </rPh>
    <rPh sb="25" eb="27">
      <t>イチブ</t>
    </rPh>
    <rPh sb="28" eb="30">
      <t>ホシュウ</t>
    </rPh>
    <rPh sb="30" eb="31">
      <t>スミ</t>
    </rPh>
    <phoneticPr fontId="11"/>
  </si>
  <si>
    <t>1.8m×1.6mの漏水（にじみ）
利用者にはほとんど影響はないが、日常巡視により監視を行う。</t>
    <rPh sb="10" eb="12">
      <t>ロウスイ</t>
    </rPh>
    <phoneticPr fontId="11"/>
  </si>
  <si>
    <t>「うき・はく離」は現地確認で「はく落」になっているため、判定を見直し</t>
    <phoneticPr fontId="11"/>
  </si>
  <si>
    <t>幅0.5㎜　長さ0.6m</t>
    <rPh sb="0" eb="1">
      <t>ハバ</t>
    </rPh>
    <rPh sb="6" eb="7">
      <t>ナガ</t>
    </rPh>
    <phoneticPr fontId="11"/>
  </si>
  <si>
    <t>幅0.5㎜　長さ0.6mのひび割れ
前回からの進行が見られないが、構造物の機能が低下する可能性があるため引き続いて監視を行う。</t>
    <rPh sb="15" eb="16">
      <t>ワ</t>
    </rPh>
    <phoneticPr fontId="11"/>
  </si>
  <si>
    <t>幅0.8㎜　長さ1.6mのひび割れ
前回からの進行が見られないが、構造物の機能が低下する可能性があるため引き続いて監視を行う。</t>
    <rPh sb="15" eb="16">
      <t>ワ</t>
    </rPh>
    <phoneticPr fontId="11"/>
  </si>
  <si>
    <t>幅1.0㎜　長さ5.0mのひび割れ
前回からの進行が見られないが、構造物の機能が低下する可能性があるため引き続いて監視を行う。</t>
    <rPh sb="15" eb="16">
      <t>ワ</t>
    </rPh>
    <phoneticPr fontId="11"/>
  </si>
  <si>
    <t>幅1.0㎜　長さ3.8mのひび割れ
前回からの進行が見られないが、構造物の機能が低下する可能性があるため引き続いて監視を行う。</t>
    <rPh sb="15" eb="16">
      <t>ワ</t>
    </rPh>
    <phoneticPr fontId="11"/>
  </si>
  <si>
    <t>幅4.0㎜　長さ5.8mのひび割れ
前回からの進行が見られないが、構造物の機能が低下する可能性があるため引き続いて監視を行う。</t>
    <rPh sb="15" eb="16">
      <t>ワ</t>
    </rPh>
    <phoneticPr fontId="11"/>
  </si>
  <si>
    <t>幅1.0㎜　長さ3.4mのひび割れ
前回からの進行が見られないが、構造物の機能が低下する可能性があるため引き続いて監視を行う。</t>
    <rPh sb="15" eb="16">
      <t>ワ</t>
    </rPh>
    <phoneticPr fontId="11"/>
  </si>
  <si>
    <t>8.4m×0.5mの漏水跡
利用者にはほとんど影響はないが、日常巡視により監視を行う。</t>
    <rPh sb="10" eb="12">
      <t>ロウスイ</t>
    </rPh>
    <rPh sb="12" eb="13">
      <t>アト</t>
    </rPh>
    <phoneticPr fontId="11"/>
  </si>
  <si>
    <t>幅1.0㎜　長さ4.8mのひび割れ
前回からの進行が見られないが、構造物の機能が低下する可能性があるため引き続いて監視を行う。</t>
    <rPh sb="15" eb="16">
      <t>ワ</t>
    </rPh>
    <phoneticPr fontId="11"/>
  </si>
  <si>
    <t>6.7m×0.5mの漏水跡
利用者にはほとんど影響はないが、日常巡視により監視を行う。</t>
    <rPh sb="10" eb="12">
      <t>ロウスイ</t>
    </rPh>
    <rPh sb="12" eb="13">
      <t>アト</t>
    </rPh>
    <phoneticPr fontId="11"/>
  </si>
  <si>
    <t>幅0.8㎜　長さ6.2mのひび割れ
前回からの進行が見られないが、構造物の機能が低下する可能性があるため引き続いて監視を行う。</t>
    <rPh sb="15" eb="16">
      <t>ワ</t>
    </rPh>
    <phoneticPr fontId="11"/>
  </si>
  <si>
    <t>幅0.6㎜　長さ1.2mのひび割れ
前回からの進行が見られないが、構造物の機能が低下する可能性があるため引き続いて監視を行う。</t>
    <rPh sb="15" eb="16">
      <t>ワ</t>
    </rPh>
    <phoneticPr fontId="11"/>
  </si>
  <si>
    <t>6.6m×0.5mの漏水（にじみ）
利用者にはほとんど影響はないが、日常巡視により監視を行う。</t>
    <rPh sb="10" eb="12">
      <t>ロウスイ</t>
    </rPh>
    <phoneticPr fontId="11"/>
  </si>
  <si>
    <t>3.9m×1.2mの漏水（にじみ）
利用者にはほとんど影響はないが、日常巡視により監視を行う。</t>
    <rPh sb="10" eb="12">
      <t>ロウスイ</t>
    </rPh>
    <phoneticPr fontId="11"/>
  </si>
  <si>
    <t>幅0.7㎜　長さ5.4mのひび割れ
前回からの進行が見られないが、構造物の機能が低下する可能性があるため引き続いて監視を行う。</t>
    <rPh sb="15" eb="16">
      <t>ワ</t>
    </rPh>
    <phoneticPr fontId="11"/>
  </si>
  <si>
    <t>幅2.0㎜　長さ6.6mのひび割れ
前回からの進行が見られないが、構造物の機能が低下する可能性があるため引き続いて監視を行う。</t>
    <rPh sb="15" eb="16">
      <t>ワ</t>
    </rPh>
    <phoneticPr fontId="11"/>
  </si>
  <si>
    <t>7.1m×0.5mの漏水跡
利用者にはほとんど影響はないが、日常巡視により監視を行う。</t>
    <rPh sb="10" eb="12">
      <t>ロウスイ</t>
    </rPh>
    <rPh sb="12" eb="13">
      <t>アト</t>
    </rPh>
    <phoneticPr fontId="11"/>
  </si>
  <si>
    <t>5.1m×0.5mの漏水跡
利用者にはほとんど影響はないが、日常巡視により監視を行う。</t>
    <rPh sb="10" eb="12">
      <t>ロウスイ</t>
    </rPh>
    <rPh sb="12" eb="13">
      <t>アト</t>
    </rPh>
    <phoneticPr fontId="11"/>
  </si>
  <si>
    <t>3.7m×1.3mの漏水跡
利用者にはほとんど影響はないが、日常巡視により監視を行う。</t>
    <rPh sb="10" eb="12">
      <t>ロウスイ</t>
    </rPh>
    <rPh sb="12" eb="13">
      <t>アト</t>
    </rPh>
    <phoneticPr fontId="11"/>
  </si>
  <si>
    <t>幅0.7㎜　長さ6.0mのひび割れ
前回からの進行が見られないが、構造物の機能が低下する可能性があるため引き続いて監視を行う。</t>
    <rPh sb="15" eb="16">
      <t>ワ</t>
    </rPh>
    <phoneticPr fontId="11"/>
  </si>
  <si>
    <t>6.2m×0.5mの漏水（にじみ）
利用者にはほとんど影響はないが、日常巡視により監視を行う。</t>
    <rPh sb="10" eb="12">
      <t>ロウスイ</t>
    </rPh>
    <phoneticPr fontId="11"/>
  </si>
  <si>
    <t>幅1.5㎜　長さ4.2mのひび割れ
前回からの進行が見られないが、構造物の機能が低下する可能性があるため引き続いて監視を行う。</t>
    <rPh sb="15" eb="16">
      <t>ワ</t>
    </rPh>
    <phoneticPr fontId="11"/>
  </si>
  <si>
    <t>幅0.3㎜　長さ3.3mのひび割れ
前回からの進行が見られないが、構造物の機能が低下する可能性があるため引き続いて監視を行う。</t>
    <rPh sb="15" eb="16">
      <t>ワ</t>
    </rPh>
    <phoneticPr fontId="11"/>
  </si>
  <si>
    <t>5.2m×0.5mの漏水跡
利用者にはほとんど影響はないが、日常巡視により監視を行う。</t>
    <rPh sb="10" eb="12">
      <t>ロウスイ</t>
    </rPh>
    <rPh sb="12" eb="13">
      <t>アト</t>
    </rPh>
    <phoneticPr fontId="11"/>
  </si>
  <si>
    <t>幅0.3㎜　長さ2.8mのひび割れ
前回からの進行が見られないが、構造物の機能が低下する可能性があるため引き続いて監視を行う。</t>
    <rPh sb="15" eb="16">
      <t>ワ</t>
    </rPh>
    <phoneticPr fontId="11"/>
  </si>
  <si>
    <t>幅0.9㎜　長さ3.6mのひび割れ
前回からの進行が見られないが、構造物の機能が低下する可能性があるため引き続いて監視を行う。</t>
    <rPh sb="15" eb="16">
      <t>ワ</t>
    </rPh>
    <phoneticPr fontId="11"/>
  </si>
  <si>
    <t>幅0.3㎜　長さ4.3mのひび割れ
前回からの進行が見られないが、構造物の機能が低下する可能性があるため引き続いて監視を行う。</t>
    <rPh sb="15" eb="16">
      <t>ワ</t>
    </rPh>
    <phoneticPr fontId="11"/>
  </si>
  <si>
    <t>5.2m×2.0mの漏水跡
利用者にはほとんど影響はないが、日常巡視により監視を行う。</t>
    <rPh sb="10" eb="12">
      <t>ロウスイ</t>
    </rPh>
    <rPh sb="12" eb="13">
      <t>アト</t>
    </rPh>
    <phoneticPr fontId="11"/>
  </si>
  <si>
    <t>幅0.7㎜　長さ2.7mのひび割れ
前回からの進行が見られないが、構造物の機能が低下する可能性があるため引き続いて監視を行う。</t>
    <rPh sb="15" eb="16">
      <t>ワ</t>
    </rPh>
    <phoneticPr fontId="11"/>
  </si>
  <si>
    <t>6.4m×0.5mの漏水跡
利用者にはほとんど影響はないが、日常巡視により監視を行う。</t>
    <rPh sb="10" eb="12">
      <t>ロウスイ</t>
    </rPh>
    <rPh sb="12" eb="13">
      <t>アト</t>
    </rPh>
    <phoneticPr fontId="11"/>
  </si>
  <si>
    <t>5.9m×1.3mの漏水
利用者にはほとんど影響はないが、日常巡視により監視を行う。</t>
    <rPh sb="10" eb="12">
      <t>ロウスイ</t>
    </rPh>
    <phoneticPr fontId="11"/>
  </si>
  <si>
    <t>幅1.0㎜　長さ4.5mのひび割れ
前回からの進行が見られないが、構造物の機能が低下する可能性があるため引き続いて監視を行う。</t>
    <rPh sb="15" eb="16">
      <t>ワ</t>
    </rPh>
    <phoneticPr fontId="11"/>
  </si>
  <si>
    <t>5.1m×1.0mの漏水跡
利用者にはほとんど影響はないが、日常巡視により監視を行う。</t>
    <rPh sb="10" eb="12">
      <t>ロウスイ</t>
    </rPh>
    <rPh sb="12" eb="13">
      <t>アト</t>
    </rPh>
    <phoneticPr fontId="11"/>
  </si>
  <si>
    <t>5.6m×0.5mの漏水跡
利用者にはほとんど影響はないが、日常巡視により監視を行う。</t>
    <rPh sb="10" eb="12">
      <t>ロウスイ</t>
    </rPh>
    <rPh sb="12" eb="13">
      <t>アト</t>
    </rPh>
    <phoneticPr fontId="11"/>
  </si>
  <si>
    <t>5.0m×0.5mmの漏水（にじみ）
利用者にはほとんど影響はないが、日常巡視により監視を行う。</t>
    <rPh sb="11" eb="13">
      <t>ロウスイ</t>
    </rPh>
    <phoneticPr fontId="11"/>
  </si>
  <si>
    <t>5.4m×0.5mの漏水（にじみ）
利用者にはほとんど影響はないが、日常巡視により監視を行う。</t>
    <rPh sb="10" eb="12">
      <t>ロウスイ</t>
    </rPh>
    <phoneticPr fontId="11"/>
  </si>
  <si>
    <t>3.0m×1.9mの漏水跡
利用者にはほとんど影響はないが、日常巡視により監視を行う。</t>
    <rPh sb="10" eb="12">
      <t>ロウスイ</t>
    </rPh>
    <rPh sb="12" eb="13">
      <t>アト</t>
    </rPh>
    <phoneticPr fontId="11"/>
  </si>
  <si>
    <t>幅0.7㎜　長さ2.4mのひび割れ（一部補修済）
前回からの進行が見られないが、構造物の機能が低下する可能性があるため引き続いて監視を行う。</t>
    <rPh sb="15" eb="16">
      <t>ワ</t>
    </rPh>
    <rPh sb="18" eb="20">
      <t>イチブ</t>
    </rPh>
    <rPh sb="20" eb="23">
      <t>ホシュウスミ</t>
    </rPh>
    <phoneticPr fontId="11"/>
  </si>
  <si>
    <t>0.15m×0.15mの異物混入（木材）
日常巡視により監視を行う。</t>
    <rPh sb="12" eb="14">
      <t>イブツ</t>
    </rPh>
    <rPh sb="14" eb="16">
      <t>コンニュウ</t>
    </rPh>
    <rPh sb="17" eb="19">
      <t>モクザイ</t>
    </rPh>
    <phoneticPr fontId="11"/>
  </si>
  <si>
    <t>幅0.3㎜　長さ3.1mのひび割れ
前回からの進行が見られないが、構造物の機能が低下する可能性があるため引き続いて監視を行う。</t>
    <rPh sb="15" eb="16">
      <t>ワ</t>
    </rPh>
    <phoneticPr fontId="11"/>
  </si>
  <si>
    <t>6.7m×0.9mの漏水跡
利用者にはほとんど影響はないが、日常巡視により監視を行う。</t>
    <rPh sb="10" eb="12">
      <t>ロウスイ</t>
    </rPh>
    <rPh sb="12" eb="13">
      <t>アト</t>
    </rPh>
    <phoneticPr fontId="11"/>
  </si>
  <si>
    <t>幅0.3㎜　長さ2.4mのひび割れ
前回からの進行が見られないが、構造物の機能が低下する可能性があるため引き続いて監視を行う。</t>
    <rPh sb="15" eb="16">
      <t>ワ</t>
    </rPh>
    <phoneticPr fontId="11"/>
  </si>
  <si>
    <t>8.5m×0.5mの漏水（にじみ）
利用者にはほとんど影響はないが、日常巡視により監視を行う。</t>
    <rPh sb="10" eb="12">
      <t>ロウスイ</t>
    </rPh>
    <phoneticPr fontId="11"/>
  </si>
  <si>
    <t>幅1.0㎜　長さ6.1mのひび割れ
前回からの進行が見られないが、構造物の機能が低下する可能性があるため引き続いて監視を行う。</t>
    <rPh sb="15" eb="16">
      <t>ワ</t>
    </rPh>
    <phoneticPr fontId="11"/>
  </si>
  <si>
    <t>3.1m×0.5mの漏水（にじみ）
利用者にはほとんど影響はないが、日常巡視により監視を行う。</t>
    <rPh sb="10" eb="12">
      <t>ロウスイ</t>
    </rPh>
    <phoneticPr fontId="11"/>
  </si>
  <si>
    <t>6.9m×0.5mの漏水跡
利用者にはほとんど影響はないが、日常巡視により監視を行う。</t>
    <rPh sb="10" eb="12">
      <t>ロウスイ</t>
    </rPh>
    <rPh sb="12" eb="13">
      <t>アト</t>
    </rPh>
    <phoneticPr fontId="11"/>
  </si>
  <si>
    <t>幅0.3㎜　長さ4.8mのひび割れ
前回からの進行が見られないが、構造物の機能が低下する可能性があるため引き続いて監視を行う。</t>
    <rPh sb="15" eb="16">
      <t>ワ</t>
    </rPh>
    <phoneticPr fontId="11"/>
  </si>
  <si>
    <t>3.3m×1.5mの漏水跡
利用者にはほとんど影響はないが、日常巡視により監視を行う。</t>
    <rPh sb="10" eb="12">
      <t>ロウスイ</t>
    </rPh>
    <rPh sb="12" eb="13">
      <t>アト</t>
    </rPh>
    <phoneticPr fontId="11"/>
  </si>
  <si>
    <t>4.2m×2.5m漏水跡
利用者にはほとんど影響はないが、日常巡視により監視を行う。</t>
    <rPh sb="9" eb="11">
      <t>ロウスイ</t>
    </rPh>
    <rPh sb="11" eb="12">
      <t>アト</t>
    </rPh>
    <phoneticPr fontId="11"/>
  </si>
  <si>
    <t>8.2m×1.0mの漏水（にじみ）
利用者にはほとんど影響はないが、日常巡視により監視を行う。（判定の見直し）</t>
    <rPh sb="10" eb="12">
      <t>ロウスイ</t>
    </rPh>
    <rPh sb="48" eb="50">
      <t>ハンテイ</t>
    </rPh>
    <rPh sb="51" eb="53">
      <t>ミナオ</t>
    </rPh>
    <phoneticPr fontId="11"/>
  </si>
  <si>
    <t>4.7m×0.5mの漏水（にじみ）
利用者にはほとんど影響はないが、日常巡視により監視を行う。</t>
    <rPh sb="10" eb="12">
      <t>ロウスイ</t>
    </rPh>
    <phoneticPr fontId="11"/>
  </si>
  <si>
    <t>6.7m×7.1mの漏水（にじみ）
利用者にはほとんど影響はないが、日常巡視により監視を行う。</t>
    <rPh sb="10" eb="12">
      <t>ロウスイ</t>
    </rPh>
    <phoneticPr fontId="11"/>
  </si>
  <si>
    <t>7.5m×0.5mの漏水（にじみ）
利用者にはほとんど影響はないが、日常巡視により監視を行う。</t>
    <rPh sb="10" eb="12">
      <t>ロウスイ</t>
    </rPh>
    <phoneticPr fontId="11"/>
  </si>
  <si>
    <t>8.6m×0.5mの漏水跡
利用者にはほとんど影響はないが、日常巡視により監視を行う。</t>
    <rPh sb="10" eb="12">
      <t>ロウスイ</t>
    </rPh>
    <rPh sb="12" eb="13">
      <t>アト</t>
    </rPh>
    <phoneticPr fontId="11"/>
  </si>
  <si>
    <t>8.4m×0.5mの漏水（にじみ）
利用者にはほとんど影響はないが、日常巡視により監視を行う。</t>
    <rPh sb="10" eb="12">
      <t>ロウスイ</t>
    </rPh>
    <phoneticPr fontId="11"/>
  </si>
  <si>
    <t>4.1m×0.5mの漏水（にじみ）
利用者にはほとんど影響はないが、日常巡視により監視を行う。</t>
    <rPh sb="10" eb="12">
      <t>ロウスイ</t>
    </rPh>
    <phoneticPr fontId="11"/>
  </si>
  <si>
    <t>4.2m×0.5mの漏水（にじみ）
利用者にはほとんど影響はないが、日常巡視により監視を行う。</t>
    <rPh sb="10" eb="12">
      <t>ロウスイ</t>
    </rPh>
    <phoneticPr fontId="11"/>
  </si>
  <si>
    <t>幅0.5㎜　長さ2.4mのひび割れ
前回からの進行が見られないが、構造物の機能が低下する可能性があるため引き続いて監視を行う。</t>
    <rPh sb="15" eb="16">
      <t>ワ</t>
    </rPh>
    <phoneticPr fontId="11"/>
  </si>
  <si>
    <t>3.7m×0.5mの漏水跡
利用者にはほとんど影響はないが、日常巡視により監視を行う。</t>
    <rPh sb="10" eb="12">
      <t>ロウスイ</t>
    </rPh>
    <rPh sb="12" eb="13">
      <t>アト</t>
    </rPh>
    <phoneticPr fontId="11"/>
  </si>
  <si>
    <t>6.9m×0.5mの漏水（にじみ）
利用者にはほとんど影響はないが、日常巡視により監視を行う。</t>
    <rPh sb="10" eb="12">
      <t>ロウスイ</t>
    </rPh>
    <phoneticPr fontId="11"/>
  </si>
  <si>
    <t>幅0.7㎜　長さ4.6mのひび割れ
前回からの進行が見られないが、構造物の機能が低下する可能性があるため引き続いて監視を行う。</t>
    <rPh sb="15" eb="16">
      <t>ワ</t>
    </rPh>
    <phoneticPr fontId="11"/>
  </si>
  <si>
    <t>1.1m×0.1mの導水工破損
漏水なし、日常巡視により監視を行う。</t>
    <rPh sb="10" eb="13">
      <t>ドウスイコウ</t>
    </rPh>
    <rPh sb="13" eb="15">
      <t>ハソン</t>
    </rPh>
    <phoneticPr fontId="11"/>
  </si>
  <si>
    <t>4.9m×0.5mの漏水跡
利用者にはほとんど影響はないが、日常巡視により監視を行う。</t>
    <rPh sb="10" eb="12">
      <t>ロウスイ</t>
    </rPh>
    <rPh sb="12" eb="13">
      <t>アト</t>
    </rPh>
    <phoneticPr fontId="11"/>
  </si>
  <si>
    <t>8.7m×0.5m（0.1ml/min）</t>
    <phoneticPr fontId="11"/>
  </si>
  <si>
    <t>8.7m×0.5mの漏水（滴水）
将来的に舗装面に滞水を生じ利用者の安全性を損なう可能性があるため、重点的な監視を要する。
状況により計画的に対策を講じことが望ましい。</t>
    <rPh sb="10" eb="12">
      <t>ロウスイ</t>
    </rPh>
    <phoneticPr fontId="11"/>
  </si>
  <si>
    <t>6.7m×0.5mの漏水（にじみ）
利用者にはほとんど影響はないが、日常巡視により監視を行う。</t>
    <rPh sb="10" eb="12">
      <t>ロウスイ</t>
    </rPh>
    <phoneticPr fontId="11"/>
  </si>
  <si>
    <t>5.3m×0.5mの漏水（にじみ）
利用者にはほとんど影響はないが、日常巡視により監視を行う。</t>
    <rPh sb="10" eb="12">
      <t>ロウスイ</t>
    </rPh>
    <phoneticPr fontId="11"/>
  </si>
  <si>
    <t>幅1.0㎜　長さ1.7mのひび割れ
前回からの進行が見られないが、構造物の機能が低下する可能性があるため引き続いて監視を行う。</t>
    <rPh sb="15" eb="16">
      <t>ワ</t>
    </rPh>
    <phoneticPr fontId="11"/>
  </si>
  <si>
    <t>幅2.0㎜　長さ0.8mのひび割れ
前回からの進行が見られないが、構造物の機能が低下する可能性があるため引き続いて監視を行う。</t>
    <rPh sb="15" eb="16">
      <t>ワ</t>
    </rPh>
    <phoneticPr fontId="11"/>
  </si>
  <si>
    <t>0.2m×0.05mの異物混入（木材）
日常巡視により監視を行う。</t>
    <rPh sb="11" eb="13">
      <t>イブツ</t>
    </rPh>
    <rPh sb="13" eb="15">
      <t>コンニュウ</t>
    </rPh>
    <rPh sb="16" eb="18">
      <t>モクザイ</t>
    </rPh>
    <phoneticPr fontId="11"/>
  </si>
  <si>
    <t>1.0m×0.5mの漏水（にじみ）
利用者にはほとんど影響はないが、日常巡視により監視を行う。</t>
    <rPh sb="10" eb="12">
      <t>ロウスイ</t>
    </rPh>
    <phoneticPr fontId="11"/>
  </si>
  <si>
    <t>14mmの段差（近景）</t>
    <rPh sb="5" eb="7">
      <t>ダンサ</t>
    </rPh>
    <rPh sb="8" eb="10">
      <t>キンケイ</t>
    </rPh>
    <phoneticPr fontId="11"/>
  </si>
  <si>
    <t>26mmの段差（近景）</t>
    <rPh sb="5" eb="7">
      <t>ダンサ</t>
    </rPh>
    <phoneticPr fontId="11"/>
  </si>
  <si>
    <t>8.6m×0.5mの漏水（遊離石灰を伴う）
引き続き重点的な監視を行い、状況により計画的に対策を講じことが望ましい。</t>
    <rPh sb="10" eb="12">
      <t>ロウスイ</t>
    </rPh>
    <rPh sb="13" eb="17">
      <t>ユウリセッカイ</t>
    </rPh>
    <rPh sb="18" eb="19">
      <t>トモナ</t>
    </rPh>
    <phoneticPr fontId="11"/>
  </si>
  <si>
    <t>8.3m×0.5mの漏水（複数の漏水）
引き続き重点的な監視を行い、状況により計画的に対策を講じことが望ましい。</t>
    <rPh sb="10" eb="12">
      <t>ロウスイ</t>
    </rPh>
    <rPh sb="13" eb="15">
      <t>フクスウ</t>
    </rPh>
    <rPh sb="16" eb="18">
      <t>ロウスイ</t>
    </rPh>
    <phoneticPr fontId="11"/>
  </si>
  <si>
    <t>0.15m×0.1m、0.3m×0.2mの導水工破損
日常巡視により監視を行う。</t>
    <rPh sb="21" eb="24">
      <t>ドウスイコウ</t>
    </rPh>
    <rPh sb="24" eb="26">
      <t>ハソン</t>
    </rPh>
    <phoneticPr fontId="11"/>
  </si>
  <si>
    <t>0.8m×0.2m、0.3m×0.2の導水工破損
日常巡視により監視を行う。</t>
    <rPh sb="19" eb="22">
      <t>ドウスイコウ</t>
    </rPh>
    <rPh sb="22" eb="24">
      <t>ハソン</t>
    </rPh>
    <phoneticPr fontId="11"/>
  </si>
  <si>
    <t>0.15m×0.4mのうき・はく離
打音異常あり。将来的に落下の危険性は少ないが次回点検時も確認を要する。</t>
    <rPh sb="16" eb="17">
      <t>リ</t>
    </rPh>
    <rPh sb="25" eb="28">
      <t>ショウライテキ</t>
    </rPh>
    <rPh sb="29" eb="31">
      <t>ラッカ</t>
    </rPh>
    <rPh sb="32" eb="35">
      <t>キケンセイ</t>
    </rPh>
    <rPh sb="36" eb="37">
      <t>スク</t>
    </rPh>
    <rPh sb="40" eb="42">
      <t>ジカイ</t>
    </rPh>
    <rPh sb="42" eb="45">
      <t>テンケンジ</t>
    </rPh>
    <rPh sb="46" eb="48">
      <t>カクニン</t>
    </rPh>
    <rPh sb="49" eb="50">
      <t>ヨウ</t>
    </rPh>
    <phoneticPr fontId="11"/>
  </si>
  <si>
    <t>0.1m×0.1mのうき・はく離
打音異常あり。覆工上部のうきにより、重点的な監視を要する。
状況により計画的に対策を講じことが望ましい。</t>
    <rPh sb="15" eb="16">
      <t>リ</t>
    </rPh>
    <phoneticPr fontId="11"/>
  </si>
  <si>
    <t>0.4m×0.05mのうき・はく離
打音異常あり。覆工上部のうきにより、重点的な監視を要する。
状況により計画的に対策を講じことが望ましい。</t>
    <rPh sb="16" eb="17">
      <t>リ</t>
    </rPh>
    <phoneticPr fontId="11"/>
  </si>
  <si>
    <t>0.3m×0.15mのうき・はく離
打音異常あり。覆工上部のうきにより、重点的な監視を要する。
状況により計画的に対策を講じことが望ましい。（判定見直し）</t>
    <rPh sb="16" eb="17">
      <t>リ</t>
    </rPh>
    <rPh sb="71" eb="75">
      <t>ハンテイミナオ</t>
    </rPh>
    <phoneticPr fontId="11"/>
  </si>
  <si>
    <t>0.35m×0.05mのうき・はく離
打音異常あり。うきは比較的安定しているため日常巡視にて監視を行う。</t>
    <rPh sb="17" eb="18">
      <t>リ</t>
    </rPh>
    <phoneticPr fontId="11"/>
  </si>
  <si>
    <t>0.15m×0.15mのうき・はく離
打音異常あり。覆工上部のうきにより、重点的な監視を要する。
状況により計画的に対策を講じことが望ましい。</t>
    <rPh sb="17" eb="18">
      <t>リ</t>
    </rPh>
    <rPh sb="19" eb="23">
      <t>ダオンイジョウ</t>
    </rPh>
    <phoneticPr fontId="11"/>
  </si>
  <si>
    <t>0.1m×0.1mのうき・はく離
打音異常あり。変状位置が坑口直上のため重点的な監視を要する。
状況により計画的に対策を講じことが望ましい。</t>
    <rPh sb="15" eb="16">
      <t>リ</t>
    </rPh>
    <rPh sb="17" eb="21">
      <t>ダオンイジョウ</t>
    </rPh>
    <phoneticPr fontId="11"/>
  </si>
  <si>
    <t>14mmの段差、範囲は目地方向に1.5m程度</t>
    <phoneticPr fontId="11"/>
  </si>
  <si>
    <t>漏水は一部補修されている。また前回の滴水はなく、漏水跡となっている。
利用者にはほとんど影響はないため、日常巡視により監視を行う。（判定を見直し）</t>
    <rPh sb="0" eb="2">
      <t>ロウスイ</t>
    </rPh>
    <rPh sb="3" eb="5">
      <t>イチブ</t>
    </rPh>
    <rPh sb="5" eb="7">
      <t>ホシュウ</t>
    </rPh>
    <rPh sb="15" eb="17">
      <t>ゼンカイ</t>
    </rPh>
    <rPh sb="18" eb="20">
      <t>テキスイ</t>
    </rPh>
    <rPh sb="24" eb="26">
      <t>ロウスイ</t>
    </rPh>
    <rPh sb="26" eb="27">
      <t>アト</t>
    </rPh>
    <rPh sb="66" eb="68">
      <t>ハンテイ</t>
    </rPh>
    <rPh sb="69" eb="71">
      <t>ミナオ</t>
    </rPh>
    <phoneticPr fontId="11"/>
  </si>
  <si>
    <t>26mmの段差、範囲は目地方向に1.0m程度（進行している）</t>
    <rPh sb="23" eb="25">
      <t>シンコウ</t>
    </rPh>
    <phoneticPr fontId="11"/>
  </si>
  <si>
    <t>33.96883</t>
  </si>
  <si>
    <t>130.91758</t>
  </si>
  <si>
    <t>-</t>
  </si>
  <si>
    <t>14mm</t>
  </si>
  <si>
    <t>10～20mm</t>
  </si>
  <si>
    <t>26mm</t>
  </si>
  <si>
    <t>10～15mm</t>
  </si>
  <si>
    <t xml:space="preserve">0.5m×5.1mの滞水
内装板裏からの漏水による（トンネル本体の評価外）
</t>
    <rPh sb="10" eb="12">
      <t>タイスイ</t>
    </rPh>
    <rPh sb="13" eb="16">
      <t>ナイソウバン</t>
    </rPh>
    <rPh sb="16" eb="17">
      <t>ウラ</t>
    </rPh>
    <rPh sb="20" eb="22">
      <t>ロウスイ</t>
    </rPh>
    <rPh sb="30" eb="32">
      <t>ホンタイ</t>
    </rPh>
    <rPh sb="33" eb="36">
      <t>ヒョウカガイ</t>
    </rPh>
    <phoneticPr fontId="11"/>
  </si>
  <si>
    <t>0.9m×3.4mの滞水
内装板裏からの漏水による（トンネル本体の評価外）</t>
    <rPh sb="10" eb="12">
      <t>タイスイ</t>
    </rPh>
    <rPh sb="13" eb="16">
      <t>ナイソウバン</t>
    </rPh>
    <rPh sb="16" eb="17">
      <t>ウラ</t>
    </rPh>
    <rPh sb="20" eb="22">
      <t>ロウスイ</t>
    </rPh>
    <rPh sb="30" eb="32">
      <t>ホンタイ</t>
    </rPh>
    <rPh sb="33" eb="36">
      <t>ヒョウカガイ</t>
    </rPh>
    <phoneticPr fontId="11"/>
  </si>
  <si>
    <t>3.9m×0.7m滞水
内装板裏からの漏水による（トンネル本体の評価外）</t>
    <rPh sb="9" eb="11">
      <t>タイスイ</t>
    </rPh>
    <rPh sb="29" eb="31">
      <t>ホンタイ</t>
    </rPh>
    <rPh sb="32" eb="35">
      <t>ヒョウカガイ</t>
    </rPh>
    <phoneticPr fontId="11"/>
  </si>
  <si>
    <r>
      <rPr>
        <b/>
        <u/>
        <sz val="14"/>
        <rFont val="HGSｺﾞｼｯｸM"/>
        <family val="3"/>
        <charset val="128"/>
      </rPr>
      <t>１．変状・異常の内容とそれが確認された部材・部位（客観的事実）</t>
    </r>
    <r>
      <rPr>
        <sz val="14"/>
        <rFont val="HGSｺﾞｼｯｸM"/>
        <family val="3"/>
        <charset val="128"/>
      </rPr>
      <t xml:space="preserve">
○圧ざ・ひび割れ
・覆工アーチ部の漏水を伴うひび割れについては、平成4年に線導水工の補修対策を講じている。前回調査時にも確認されているが、アーチ部においては、横断方向、斜め方向のひび割れがトンネル全長に渡り、点在していた。前回調査時においても、既にひび割れの発生分布は点検調書より整理されており、今回点検にて進展するひび割れはほぼ見受けられなかった。
○うき・はく離
・覆工アーチおよび横断目地周辺に沿ったうき・はく離が生じていた。過年度のうき部に対して、大部分が補修対策で、はつり取り対策を講じていた。
○変形・移動・沈下・隆起
・S002、S004の横断目地部において、それぞれ14㎜および26mmの段差が確認された。S004の段差においては、前回点検時に10㎜～15㎜の段差に対して、約10mmの進展が見られた。
○漏水
・覆工アーチ部のひび割れ箇所や線導水工の補修箇所において、にじみ程度の漏水が確認された。今年度の補修対策工において、トンネル全体の漏水対策は実施済みではあるため、日常的な監視にて対応するⅡb判定とした。
○その他
・S017の内装板において、パネルの損傷が確認された。
・S031のLED照明灯の灯具において、ガラスの損失と灯具の変形、取付け部の変形がそれぞれ確認された。
</t>
    </r>
    <r>
      <rPr>
        <b/>
        <u/>
        <sz val="14"/>
        <rFont val="HGSｺﾞｼｯｸM"/>
        <family val="3"/>
        <charset val="128"/>
      </rPr>
      <t>２．変状等の原因（推定）</t>
    </r>
    <r>
      <rPr>
        <sz val="14"/>
        <rFont val="HGSｺﾞｼｯｸM"/>
        <family val="3"/>
        <charset val="128"/>
      </rPr>
      <t xml:space="preserve">
・金比羅トンネルは、1975年に供用開始されており、2005年に無料開放された路線であり、年代的に鋼アーチ支保工により施工された矢板工法のトンネルである。
・覆工アーチ部に認める横断断方向のひび割れや水平ひび割れは、前回点検時からの進行性のひび割れは見受けられず、コンクリートの乾燥収縮等により発生しているものと推察される。
・覆工アーチおよび横断目地部のうき・はく離については、施工時のコンクリートの充填不良、外部拘束による不均一な収縮等に起因するものと考える。
・S004の横断目地部に認める段差については、僅かではあるが前回から10mm程度広がっていた。前回点検時にも段差は確認しており、横断目地付近のコンクリートの施工に起因する変状のうち、打込み不良や締固め不足によって、横断目地部に段差が形成された可能性が考えられる。
・漏水については、平成4年に漏水対策工（線導水工）を施しているが、対策から33年を経過しており、背面水の増加や補修箇所の近傍の脆弱な水路、ひび割れ部を通じて発生していると推察される。
</t>
    </r>
    <r>
      <rPr>
        <b/>
        <u/>
        <sz val="14"/>
        <rFont val="HGSｺﾞｼｯｸM"/>
        <family val="3"/>
        <charset val="128"/>
      </rPr>
      <t>３．施設の現状と次回定期点検まで及び将来における構造物の状態（推定）</t>
    </r>
    <r>
      <rPr>
        <sz val="14"/>
        <rFont val="HGSｺﾞｼｯｸM"/>
        <family val="3"/>
        <charset val="128"/>
      </rPr>
      <t xml:space="preserve">
○構造物としての安全性や安定の推定
・金比羅トンネルは、金比羅公園の南側山裾部を抜ける標高60ｍのトンネルである。地質は、中生代白亜紀の関門層群北部の地層で、筋ヶ浜上層部が分布する。
・1970年代の鋼アーチ支保工によると思われる矢板工法のトンネルであるが、施工時の背面空洞の残存等が懸念される。覆工断面のコンター図解析では、平準化軸に対して、覆工面の平均断面の内側に存在する結果が見られる。特に今年度施工済みの内面補強対策工の施工範囲については、前述の傾向が顕著に見られた。土被りは、30ｍ程度と比較的小さく、地すべり、膨張性地山には該当せず、有害水も認められない。</t>
    </r>
    <r>
      <rPr>
        <sz val="14"/>
        <color rgb="FFFF0000"/>
        <rFont val="HGSｺﾞｼｯｸM"/>
        <family val="3"/>
        <charset val="128"/>
      </rPr>
      <t xml:space="preserve">
</t>
    </r>
    <r>
      <rPr>
        <sz val="14"/>
        <rFont val="HGSｺﾞｼｯｸM"/>
        <family val="3"/>
        <charset val="128"/>
      </rPr>
      <t>○予防保全の必要性や長寿命化の実現などの観点から経年的劣化に対する評価
・平成4年に漏水対策工（線導水工）を講じている。また、今回点検時（令和7年度）に、トンネル全体のはく落防止工、漏水対策工、空洞対策工および内面補強工を施工済みである。
・覆工アーチおよび横断目地周辺のうき等のⅡa判定においては、今回補修対策にて対応し、長寿命化対策に繋がるものと推察される。
一方、線導水工やひび割れ部における軽微な漏水（にじみ）については、経年による脆弱化、もしくは、背面水の増加が懸念されるため、継続的な監視が必要と考えられる。</t>
    </r>
    <r>
      <rPr>
        <sz val="14"/>
        <color rgb="FFFF0000"/>
        <rFont val="HGSｺﾞｼｯｸM"/>
        <family val="3"/>
        <charset val="128"/>
      </rPr>
      <t xml:space="preserve">
</t>
    </r>
    <r>
      <rPr>
        <sz val="14"/>
        <rFont val="HGSｺﾞｼｯｸM"/>
        <family val="3"/>
        <charset val="128"/>
      </rPr>
      <t xml:space="preserve">○道路利用者被害の発生の可能性
・前回点検時からの劣化の進展は殆ど見受けられず、今年度補修対策工を施工済みのため、今後早期に劣化が進展する可能性はないため、道路利用者の被害の可能性は低いと判断する。一方、歩道部においては、降雨時や背面水が増大した場合、路面の滞水の可能性は否めない。
</t>
    </r>
    <r>
      <rPr>
        <b/>
        <u/>
        <sz val="14"/>
        <rFont val="HGSｺﾞｼｯｸM"/>
        <family val="3"/>
        <charset val="128"/>
      </rPr>
      <t>４．措置の必要性の判断に関わる事項</t>
    </r>
    <r>
      <rPr>
        <sz val="14"/>
        <rFont val="HGSｺﾞｼｯｸM"/>
        <family val="3"/>
        <charset val="128"/>
      </rPr>
      <t xml:space="preserve">
・S023～S026において、内装板背面より歩道面が滞水しており、排水機能が低下していると思われる。漏水による堆積物等の清掃により排水機能の回復が必要である。
</t>
    </r>
    <r>
      <rPr>
        <b/>
        <u/>
        <sz val="14"/>
        <rFont val="HGSｺﾞｼｯｸM"/>
        <family val="3"/>
        <charset val="128"/>
      </rPr>
      <t>５．その他、次回定期点検へ引き継ぐ事項等</t>
    </r>
    <r>
      <rPr>
        <u/>
        <sz val="14"/>
        <color rgb="FFFF0000"/>
        <rFont val="HGSｺﾞｼｯｸM"/>
        <family val="3"/>
        <charset val="128"/>
      </rPr>
      <t xml:space="preserve">
</t>
    </r>
    <r>
      <rPr>
        <sz val="14"/>
        <rFont val="HGSｺﾞｼｯｸM"/>
        <family val="3"/>
        <charset val="128"/>
      </rPr>
      <t>・金比羅トンネルについては、前述の通り、トンネル全体に対し、今年度補修対策が講じられている。今回の各種対策工にて対策済み以外の、経過観察が必要な軽微なうきや目地部に認められるうきについては、打音異常がないか入念に確認して把握すること。一方、漏水対策により新たに認められた漏水（にじみ）については、継続的に監視することが望ましい。</t>
    </r>
    <phoneticPr fontId="11"/>
  </si>
  <si>
    <t>33.96722,130.91500</t>
  </si>
  <si>
    <t>33.96722,130.91500</t>
    <phoneticPr fontId="11"/>
  </si>
  <si>
    <t>130.91500</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</si>
</sst>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00&quot;m2&quot;"/>
    <numFmt numFmtId="203" formatCode="0.000&quot;m2&quot;"/>
    <numFmt numFmtId="204" formatCode="0.000_);[Red]\(0.0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9"/>
      <color rgb="FF0000FF"/>
      <name val="HGSｺﾞｼｯｸM"/>
      <family val="3"/>
      <charset val="128"/>
    </font>
    <font>
      <sz val="10"/>
      <color rgb="FF0000FF"/>
      <name val="HGSｺﾞｼｯｸM"/>
      <family val="3"/>
      <charset val="128"/>
    </font>
    <font>
      <sz val="14"/>
      <color rgb="FFFF0000"/>
      <name val="HGSｺﾞｼｯｸM"/>
      <family val="3"/>
      <charset val="128"/>
    </font>
    <font>
      <b/>
      <u/>
      <sz val="14"/>
      <name val="HGSｺﾞｼｯｸM"/>
      <family val="3"/>
      <charset val="128"/>
    </font>
    <font>
      <u/>
      <sz val="14"/>
      <color rgb="FFFF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7" fillId="0" borderId="0">
      <alignment vertical="center"/>
    </xf>
    <xf numFmtId="0" fontId="3" fillId="0" borderId="0">
      <alignment vertical="center"/>
    </xf>
    <xf numFmtId="0" fontId="2" fillId="0" borderId="0">
      <alignment vertical="center"/>
    </xf>
  </cellStyleXfs>
  <cellXfs count="1146">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29"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9" fillId="0" borderId="0" xfId="0" applyFont="1">
      <alignment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8" fillId="0" borderId="5"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178" fontId="18"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vertical="top"/>
    </xf>
    <xf numFmtId="0" fontId="26"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4" fontId="34" fillId="0" borderId="1" xfId="2" applyNumberFormat="1" applyFont="1" applyBorder="1" applyAlignment="1" applyProtection="1">
      <alignment horizontal="center" vertical="center" wrapText="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2" borderId="28" xfId="5" applyFont="1" applyFill="1" applyBorder="1" applyAlignment="1">
      <alignment horizontal="center" vertical="center"/>
    </xf>
    <xf numFmtId="0" fontId="18" fillId="0" borderId="28" xfId="5" applyFont="1" applyBorder="1" applyAlignment="1">
      <alignment vertical="center" shrinkToFit="1"/>
    </xf>
    <xf numFmtId="0" fontId="18" fillId="0" borderId="43" xfId="5" applyFont="1" applyBorder="1" applyAlignment="1">
      <alignment vertical="center" shrinkToFit="1"/>
    </xf>
    <xf numFmtId="0" fontId="18" fillId="2" borderId="30" xfId="5" applyFont="1" applyFill="1" applyBorder="1" applyAlignment="1">
      <alignment horizontal="center" vertical="center"/>
    </xf>
    <xf numFmtId="0" fontId="18" fillId="0" borderId="30" xfId="5" applyFont="1" applyBorder="1" applyAlignment="1">
      <alignment vertical="center" shrinkToFit="1"/>
    </xf>
    <xf numFmtId="0" fontId="18"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9"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9"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0" borderId="54" xfId="5" applyFont="1" applyBorder="1" applyAlignment="1">
      <alignment horizontal="center" vertical="center" shrinkToFit="1"/>
    </xf>
    <xf numFmtId="2" fontId="18" fillId="0" borderId="28" xfId="5" applyNumberFormat="1" applyFont="1" applyBorder="1" applyAlignment="1">
      <alignment horizontal="center" vertical="center" shrinkToFit="1"/>
    </xf>
    <xf numFmtId="2" fontId="18" fillId="0" borderId="55" xfId="5" applyNumberFormat="1" applyFont="1" applyBorder="1" applyAlignment="1">
      <alignment horizontal="center" vertical="center" shrinkToFit="1"/>
    </xf>
    <xf numFmtId="0" fontId="18" fillId="2" borderId="34" xfId="5" applyFont="1" applyFill="1" applyBorder="1" applyAlignment="1">
      <alignment horizontal="center" vertical="center"/>
    </xf>
    <xf numFmtId="2" fontId="18" fillId="0" borderId="17" xfId="5" applyNumberFormat="1" applyFont="1" applyBorder="1" applyAlignment="1">
      <alignment horizontal="center" vertical="center" shrinkToFit="1"/>
    </xf>
    <xf numFmtId="2" fontId="18" fillId="0" borderId="5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1"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190" fontId="34" fillId="0" borderId="1" xfId="2" applyNumberFormat="1" applyFont="1" applyBorder="1" applyAlignment="1" applyProtection="1">
      <alignment horizontal="right" vertical="center" shrinkToFit="1"/>
      <protection locked="0"/>
    </xf>
    <xf numFmtId="190" fontId="34" fillId="0" borderId="2" xfId="2" applyNumberFormat="1" applyFont="1" applyBorder="1" applyAlignment="1" applyProtection="1">
      <alignment horizontal="right" vertical="center" shrinkToFit="1"/>
      <protection locked="0"/>
    </xf>
    <xf numFmtId="0" fontId="42" fillId="0" borderId="0" xfId="0" applyFont="1">
      <alignment vertical="center"/>
    </xf>
    <xf numFmtId="0" fontId="40" fillId="0" borderId="0" xfId="0" applyFont="1">
      <alignment vertical="center"/>
    </xf>
    <xf numFmtId="0" fontId="13" fillId="0" borderId="0" xfId="0" applyFont="1">
      <alignment vertical="center"/>
    </xf>
    <xf numFmtId="0" fontId="18"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7"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0" fontId="18" fillId="0" borderId="7" xfId="5" applyFont="1" applyBorder="1" applyAlignment="1">
      <alignment horizontal="center" vertical="center" shrinkToFit="1"/>
    </xf>
    <xf numFmtId="0" fontId="12" fillId="0" borderId="58" xfId="5" applyFont="1" applyBorder="1" applyAlignment="1">
      <alignment vertical="center" shrinkToFit="1"/>
    </xf>
    <xf numFmtId="0" fontId="12" fillId="0" borderId="59" xfId="5" applyFont="1" applyBorder="1" applyAlignment="1">
      <alignment vertical="center" shrinkToFit="1"/>
    </xf>
    <xf numFmtId="0" fontId="12" fillId="0" borderId="64" xfId="5" applyFont="1" applyBorder="1" applyAlignment="1">
      <alignment vertical="center" shrinkToFit="1"/>
    </xf>
    <xf numFmtId="0" fontId="12" fillId="0" borderId="65" xfId="5" applyFont="1" applyBorder="1" applyAlignment="1">
      <alignment vertical="center" shrinkToFit="1"/>
    </xf>
    <xf numFmtId="179" fontId="12" fillId="0" borderId="40" xfId="5" applyNumberFormat="1" applyFont="1" applyBorder="1" applyAlignment="1">
      <alignment horizontal="center" vertical="center" shrinkToFit="1"/>
    </xf>
    <xf numFmtId="179" fontId="12" fillId="0" borderId="50" xfId="5" applyNumberFormat="1" applyFont="1" applyBorder="1" applyAlignment="1">
      <alignment horizontal="center" vertical="center" shrinkToFit="1"/>
    </xf>
    <xf numFmtId="179" fontId="12" fillId="0" borderId="44" xfId="5" applyNumberFormat="1" applyFont="1" applyBorder="1" applyAlignment="1">
      <alignment horizontal="center" vertical="center" shrinkToFit="1"/>
    </xf>
    <xf numFmtId="179" fontId="12" fillId="0" borderId="33" xfId="5" applyNumberFormat="1" applyFont="1" applyBorder="1" applyAlignment="1">
      <alignment horizontal="center" vertical="center" shrinkToFit="1"/>
    </xf>
    <xf numFmtId="2" fontId="12" fillId="0" borderId="39" xfId="5" applyNumberFormat="1" applyFont="1" applyBorder="1" applyAlignment="1">
      <alignment horizontal="center" vertical="center" shrinkToFit="1"/>
    </xf>
    <xf numFmtId="2" fontId="12" fillId="0" borderId="50" xfId="5" applyNumberFormat="1" applyFont="1" applyBorder="1" applyAlignment="1">
      <alignment horizontal="center" vertical="center" shrinkToFit="1"/>
    </xf>
    <xf numFmtId="2" fontId="12" fillId="0" borderId="44" xfId="5" applyNumberFormat="1" applyFont="1" applyBorder="1" applyAlignment="1">
      <alignment horizontal="center" vertical="center" shrinkToFit="1"/>
    </xf>
    <xf numFmtId="2" fontId="12" fillId="0" borderId="33"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6" fillId="0" borderId="0" xfId="2" applyFont="1" applyAlignment="1">
      <alignment vertical="center"/>
    </xf>
    <xf numFmtId="0" fontId="49" fillId="2" borderId="14" xfId="2" applyFont="1" applyFill="1" applyBorder="1" applyAlignment="1">
      <alignment vertical="center" textRotation="255" wrapText="1" shrinkToFit="1"/>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7" fillId="0" borderId="9" xfId="2" applyFont="1" applyBorder="1" applyAlignment="1" applyProtection="1">
      <alignment horizontal="center" vertical="center"/>
      <protection locked="0"/>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176" fontId="47" fillId="2" borderId="1" xfId="2" applyNumberFormat="1" applyFont="1" applyFill="1" applyBorder="1" applyAlignment="1">
      <alignment horizontal="center" vertical="center" shrinkToFit="1"/>
    </xf>
    <xf numFmtId="198"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6" fontId="48" fillId="0" borderId="7" xfId="10" applyNumberFormat="1" applyFont="1" applyBorder="1" applyAlignment="1" applyProtection="1">
      <alignment vertical="center" shrinkToFit="1"/>
      <protection locked="0"/>
    </xf>
    <xf numFmtId="196"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7" fontId="48" fillId="0" borderId="4" xfId="10" applyNumberFormat="1" applyFont="1" applyBorder="1" applyAlignment="1" applyProtection="1">
      <alignment vertical="center" shrinkToFit="1"/>
      <protection locked="0"/>
    </xf>
    <xf numFmtId="197"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2" xfId="2" applyFont="1" applyFill="1" applyBorder="1" applyAlignment="1">
      <alignment horizontal="center" vertical="center" wrapText="1"/>
    </xf>
    <xf numFmtId="176" fontId="47" fillId="0" borderId="2" xfId="2" applyNumberFormat="1" applyFont="1" applyBorder="1" applyAlignment="1">
      <alignment horizontal="center" vertical="center" wrapText="1"/>
    </xf>
    <xf numFmtId="0" fontId="45" fillId="2" borderId="1" xfId="2" applyFont="1" applyFill="1" applyBorder="1" applyAlignment="1">
      <alignment horizontal="center" vertical="center" wrapText="1"/>
    </xf>
    <xf numFmtId="179" fontId="47" fillId="0" borderId="8" xfId="2" applyNumberFormat="1" applyFont="1" applyBorder="1" applyAlignment="1" applyProtection="1">
      <alignment horizontal="center" vertical="center"/>
      <protection locked="0"/>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7" fillId="2" borderId="2" xfId="2" applyFont="1" applyFill="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0" borderId="3" xfId="2" applyFont="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2" borderId="1"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1" xfId="2" applyFont="1" applyBorder="1" applyAlignment="1">
      <alignment horizontal="center" vertical="center" shrinkToFit="1"/>
    </xf>
    <xf numFmtId="0" fontId="47" fillId="2" borderId="1"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0" fontId="47" fillId="0" borderId="3" xfId="2" applyFont="1" applyBorder="1" applyAlignment="1">
      <alignment horizontal="center" vertical="center"/>
    </xf>
    <xf numFmtId="0" fontId="47" fillId="0" borderId="8"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0" fontId="47" fillId="2" borderId="1"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1" xfId="2" applyFont="1" applyFill="1" applyBorder="1" applyAlignment="1">
      <alignment horizontal="center" vertical="center"/>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47"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7"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179" fontId="59" fillId="0" borderId="8" xfId="4" applyNumberFormat="1" applyFont="1" applyBorder="1" applyAlignment="1">
      <alignment horizontal="center" vertical="center" wrapText="1" shrinkToFit="1"/>
    </xf>
    <xf numFmtId="0" fontId="47" fillId="0" borderId="2" xfId="2" applyFont="1" applyBorder="1" applyAlignment="1" applyProtection="1">
      <alignment horizontal="center" vertical="center" shrinkToFit="1"/>
      <protection locked="0"/>
    </xf>
    <xf numFmtId="0" fontId="47" fillId="0" borderId="1" xfId="2" applyFont="1" applyBorder="1" applyAlignment="1" applyProtection="1">
      <alignment vertical="center" shrinkToFit="1"/>
      <protection locked="0"/>
    </xf>
    <xf numFmtId="0" fontId="49" fillId="0" borderId="2" xfId="2" applyFont="1" applyBorder="1" applyAlignment="1" applyProtection="1">
      <alignment horizontal="center" vertical="center" wrapText="1" shrinkToFit="1"/>
      <protection locked="0"/>
    </xf>
    <xf numFmtId="0" fontId="47" fillId="0" borderId="9" xfId="2" applyFont="1" applyBorder="1" applyAlignment="1" applyProtection="1">
      <alignment horizontal="center" vertical="center" shrinkToFit="1"/>
      <protection locked="0"/>
    </xf>
    <xf numFmtId="0" fontId="47" fillId="0" borderId="13" xfId="2" applyFont="1" applyBorder="1" applyAlignment="1" applyProtection="1">
      <alignment horizontal="center" vertical="center" shrinkToFit="1"/>
      <protection locked="0"/>
    </xf>
    <xf numFmtId="0" fontId="60" fillId="0" borderId="3" xfId="2" applyFont="1" applyBorder="1" applyAlignment="1" applyProtection="1">
      <alignment horizontal="center" vertical="center" shrinkToFit="1"/>
      <protection locked="0"/>
    </xf>
    <xf numFmtId="202" fontId="47" fillId="0" borderId="1" xfId="2" applyNumberFormat="1" applyFont="1" applyBorder="1" applyAlignment="1" applyProtection="1">
      <alignment horizontal="center" vertical="center" shrinkToFit="1"/>
      <protection locked="0"/>
    </xf>
    <xf numFmtId="204" fontId="30" fillId="0" borderId="1" xfId="2" applyNumberFormat="1" applyFont="1" applyBorder="1" applyAlignment="1" applyProtection="1">
      <alignment horizontal="center" vertical="center" wrapText="1"/>
      <protection locked="0"/>
    </xf>
    <xf numFmtId="194" fontId="34" fillId="0" borderId="1" xfId="2" applyNumberFormat="1" applyFont="1" applyBorder="1" applyAlignment="1" applyProtection="1">
      <alignment horizontal="center" vertical="center" shrinkToFit="1"/>
      <protection locked="0"/>
    </xf>
    <xf numFmtId="191" fontId="12" fillId="0" borderId="59" xfId="5" applyNumberFormat="1" applyFont="1" applyBorder="1" applyAlignment="1">
      <alignment vertical="center" shrinkToFit="1"/>
    </xf>
    <xf numFmtId="191" fontId="12" fillId="0" borderId="58" xfId="5" applyNumberFormat="1" applyFont="1" applyBorder="1" applyAlignment="1">
      <alignment vertical="center" shrinkToFit="1"/>
    </xf>
    <xf numFmtId="0" fontId="12" fillId="0" borderId="0" xfId="2" applyFont="1" applyAlignment="1" applyProtection="1">
      <alignment vertical="center" shrinkToFit="1"/>
      <protection locked="0"/>
    </xf>
    <xf numFmtId="0" fontId="29" fillId="0" borderId="0" xfId="0" applyFont="1" applyAlignment="1">
      <alignment horizontal="center" vertical="center"/>
    </xf>
    <xf numFmtId="0" fontId="47" fillId="2" borderId="15" xfId="2" applyFont="1" applyFill="1" applyBorder="1" applyAlignment="1">
      <alignment vertical="center" textRotation="255"/>
    </xf>
    <xf numFmtId="203" fontId="47" fillId="0" borderId="1" xfId="2" applyNumberFormat="1" applyFont="1" applyBorder="1" applyAlignment="1" applyProtection="1">
      <alignment horizontal="center" vertical="center" shrinkToFit="1"/>
      <protection locked="0"/>
    </xf>
    <xf numFmtId="193" fontId="47" fillId="0" borderId="1" xfId="2" applyNumberFormat="1" applyFont="1" applyBorder="1" applyAlignment="1" applyProtection="1">
      <alignment horizontal="center" vertical="center" shrinkToFit="1"/>
      <protection locked="0"/>
    </xf>
    <xf numFmtId="0" fontId="18" fillId="0" borderId="18"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9" xfId="5" applyFont="1" applyBorder="1" applyAlignment="1">
      <alignment horizontal="center" vertical="center" shrinkToFit="1"/>
    </xf>
    <xf numFmtId="0" fontId="18" fillId="0" borderId="48" xfId="5" applyFont="1" applyBorder="1" applyAlignment="1">
      <alignment vertical="center" shrinkToFit="1"/>
    </xf>
    <xf numFmtId="0" fontId="18" fillId="0" borderId="29" xfId="5" applyFont="1" applyBorder="1" applyAlignment="1">
      <alignment vertical="center" shrinkToFit="1"/>
    </xf>
    <xf numFmtId="2" fontId="18" fillId="0" borderId="30"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8"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49" fontId="47" fillId="2" borderId="1" xfId="2" applyNumberFormat="1" applyFont="1" applyFill="1" applyBorder="1" applyAlignment="1">
      <alignment horizontal="center" vertical="center" shrinkToFit="1"/>
    </xf>
    <xf numFmtId="49" fontId="47" fillId="2" borderId="14" xfId="2"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183" fontId="47" fillId="0" borderId="1" xfId="2" applyNumberFormat="1" applyFont="1" applyBorder="1" applyAlignment="1" applyProtection="1">
      <alignment horizontal="center" vertical="center"/>
      <protection locked="0"/>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0" borderId="2" xfId="2" applyFont="1" applyBorder="1" applyAlignment="1">
      <alignment horizontal="center" vertical="center" shrinkToFit="1"/>
    </xf>
    <xf numFmtId="0" fontId="47" fillId="0" borderId="3" xfId="2" applyFont="1" applyBorder="1" applyAlignment="1">
      <alignment horizontal="center" vertical="center" shrinkToFit="1"/>
    </xf>
    <xf numFmtId="0" fontId="47" fillId="0" borderId="8" xfId="2" applyFont="1" applyBorder="1" applyAlignment="1">
      <alignment horizontal="center" vertical="center" shrinkToFit="1"/>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0" borderId="1" xfId="2" applyFont="1" applyBorder="1" applyAlignment="1" applyProtection="1">
      <alignment horizontal="center" vertical="center" shrinkToFit="1"/>
      <protection locked="0"/>
    </xf>
    <xf numFmtId="0" fontId="47" fillId="2" borderId="2" xfId="2" applyFont="1" applyFill="1" applyBorder="1" applyAlignment="1">
      <alignment horizontal="center" vertical="center" shrinkToFit="1"/>
    </xf>
    <xf numFmtId="0" fontId="47" fillId="2" borderId="8" xfId="2" applyFont="1" applyFill="1" applyBorder="1" applyAlignment="1">
      <alignment horizontal="center" vertical="center" shrinkToFit="1"/>
    </xf>
    <xf numFmtId="0" fontId="47" fillId="2" borderId="3" xfId="2" applyFont="1" applyFill="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46" fillId="0" borderId="1" xfId="2" applyFont="1" applyBorder="1" applyAlignment="1">
      <alignment horizontal="center" vertical="center"/>
    </xf>
    <xf numFmtId="0" fontId="12" fillId="0" borderId="3" xfId="2" applyFont="1" applyBorder="1" applyAlignment="1">
      <alignment horizontal="center" vertical="center" shrinkToFit="1"/>
    </xf>
    <xf numFmtId="0" fontId="47" fillId="2" borderId="13" xfId="2" applyFont="1" applyFill="1" applyBorder="1" applyAlignment="1">
      <alignment horizontal="center" vertical="center" textRotation="255" shrinkToFit="1"/>
    </xf>
    <xf numFmtId="0" fontId="47" fillId="2" borderId="9" xfId="2" applyFont="1" applyFill="1" applyBorder="1" applyAlignment="1">
      <alignment horizontal="center" vertical="center"/>
    </xf>
    <xf numFmtId="0" fontId="47" fillId="2" borderId="10"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2" borderId="14" xfId="2" applyFont="1" applyFill="1" applyBorder="1" applyAlignment="1">
      <alignment horizontal="center" vertical="center" textRotation="255"/>
    </xf>
    <xf numFmtId="0" fontId="47" fillId="2" borderId="15" xfId="2" applyFont="1" applyFill="1" applyBorder="1" applyAlignment="1">
      <alignment horizontal="center" vertical="center" textRotation="255"/>
    </xf>
    <xf numFmtId="176" fontId="47" fillId="0" borderId="6" xfId="2" applyNumberFormat="1" applyFont="1" applyBorder="1" applyAlignment="1">
      <alignment horizontal="center" vertical="center" shrinkToFit="1"/>
    </xf>
    <xf numFmtId="176" fontId="47" fillId="0" borderId="7" xfId="2" applyNumberFormat="1" applyFont="1" applyBorder="1" applyAlignment="1">
      <alignment horizontal="center" vertical="center" shrinkToFit="1"/>
    </xf>
    <xf numFmtId="176" fontId="47" fillId="0" borderId="5" xfId="2" applyNumberFormat="1" applyFont="1" applyBorder="1" applyAlignment="1">
      <alignment horizontal="center" vertical="center" shrinkToFit="1"/>
    </xf>
    <xf numFmtId="176" fontId="47" fillId="0" borderId="9" xfId="2" applyNumberFormat="1" applyFont="1" applyBorder="1" applyAlignment="1">
      <alignment horizontal="center" vertical="center" shrinkToFit="1"/>
    </xf>
    <xf numFmtId="176" fontId="47" fillId="0" borderId="10" xfId="2" applyNumberFormat="1" applyFont="1" applyBorder="1" applyAlignment="1">
      <alignment horizontal="center" vertical="center" shrinkToFit="1"/>
    </xf>
    <xf numFmtId="176" fontId="47" fillId="0" borderId="11" xfId="2" applyNumberFormat="1" applyFont="1" applyBorder="1" applyAlignment="1">
      <alignment horizontal="center" vertical="center"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0" fontId="47"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7" fillId="2" borderId="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4" fontId="47" fillId="0" borderId="2" xfId="2" applyNumberFormat="1" applyFont="1" applyBorder="1" applyAlignment="1">
      <alignment horizontal="center" vertical="center" shrinkToFit="1"/>
    </xf>
    <xf numFmtId="4" fontId="47" fillId="0" borderId="3" xfId="2" applyNumberFormat="1" applyFont="1" applyBorder="1" applyAlignment="1">
      <alignment horizontal="center" vertical="center" shrinkToFit="1"/>
    </xf>
    <xf numFmtId="4" fontId="47" fillId="0" borderId="8"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0" fontId="47" fillId="0" borderId="12" xfId="2" applyFont="1" applyBorder="1" applyAlignment="1" applyProtection="1">
      <alignment horizontal="center" vertical="center" shrinkToFit="1"/>
      <protection locked="0"/>
    </xf>
    <xf numFmtId="0" fontId="47" fillId="0" borderId="4" xfId="2" applyFont="1" applyBorder="1" applyAlignment="1" applyProtection="1">
      <alignment horizontal="center" vertical="center" shrinkToFit="1"/>
      <protection locked="0"/>
    </xf>
    <xf numFmtId="195" fontId="12" fillId="0" borderId="2" xfId="2" applyNumberFormat="1"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7" fillId="2" borderId="6" xfId="2" applyFont="1" applyFill="1" applyBorder="1" applyAlignment="1">
      <alignment horizontal="center" vertical="center"/>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0" borderId="1" xfId="2" applyFont="1" applyBorder="1" applyAlignment="1" applyProtection="1">
      <alignment horizontal="center" vertical="center"/>
      <protection locked="0"/>
    </xf>
    <xf numFmtId="185" fontId="47" fillId="0" borderId="15" xfId="2" applyNumberFormat="1" applyFont="1" applyBorder="1" applyAlignment="1" applyProtection="1">
      <alignment horizontal="center" vertical="center"/>
      <protection locked="0"/>
    </xf>
    <xf numFmtId="0" fontId="47" fillId="2" borderId="3" xfId="2" applyFont="1" applyFill="1" applyBorder="1" applyAlignment="1">
      <alignment horizontal="center" vertical="center"/>
    </xf>
    <xf numFmtId="0" fontId="47" fillId="0" borderId="2"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14" fontId="47"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4"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14" fontId="47" fillId="0" borderId="9" xfId="2" applyNumberFormat="1" applyFont="1" applyBorder="1" applyAlignment="1" applyProtection="1">
      <alignment horizontal="center" vertical="center"/>
      <protection locked="0"/>
    </xf>
    <xf numFmtId="0" fontId="47" fillId="0" borderId="11" xfId="2" applyFont="1" applyBorder="1" applyAlignment="1" applyProtection="1">
      <alignment horizontal="center" vertical="center"/>
      <protection locked="0"/>
    </xf>
    <xf numFmtId="0" fontId="47" fillId="2" borderId="1" xfId="2" applyFont="1" applyFill="1" applyBorder="1" applyAlignment="1" applyProtection="1">
      <alignment horizontal="center" vertical="center"/>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0" borderId="13" xfId="2" applyFont="1" applyBorder="1" applyAlignment="1" applyProtection="1">
      <alignment horizontal="center" vertical="center"/>
      <protection locked="0"/>
    </xf>
    <xf numFmtId="0" fontId="47" fillId="2" borderId="13" xfId="2" applyFont="1" applyFill="1" applyBorder="1" applyAlignment="1">
      <alignment horizontal="center" vertical="center" textRotation="255"/>
    </xf>
    <xf numFmtId="0" fontId="47" fillId="0" borderId="14" xfId="2" applyFont="1" applyBorder="1" applyAlignment="1" applyProtection="1">
      <alignment horizontal="center" vertical="center"/>
      <protection locked="0"/>
    </xf>
    <xf numFmtId="0" fontId="47" fillId="2" borderId="7" xfId="2" applyFont="1" applyFill="1" applyBorder="1" applyAlignment="1">
      <alignment horizontal="center" vertical="center"/>
    </xf>
    <xf numFmtId="0" fontId="47" fillId="2" borderId="5" xfId="2" applyFont="1" applyFill="1" applyBorder="1" applyAlignment="1">
      <alignment horizontal="center" vertical="center"/>
    </xf>
    <xf numFmtId="0" fontId="12" fillId="0" borderId="2" xfId="2" applyFont="1" applyBorder="1" applyAlignment="1" applyProtection="1">
      <alignment horizontal="center" vertical="center"/>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79" fontId="47" fillId="0" borderId="2" xfId="2" applyNumberFormat="1" applyFont="1" applyBorder="1" applyAlignment="1" applyProtection="1">
      <alignment horizontal="center" vertical="center"/>
      <protection locked="0"/>
    </xf>
    <xf numFmtId="179" fontId="47" fillId="0" borderId="3" xfId="2" applyNumberFormat="1" applyFont="1" applyBorder="1" applyAlignment="1" applyProtection="1">
      <alignment horizontal="center" vertical="center"/>
      <protection locked="0"/>
    </xf>
    <xf numFmtId="184" fontId="47" fillId="0" borderId="2" xfId="2" applyNumberFormat="1" applyFont="1" applyBorder="1" applyAlignment="1" applyProtection="1">
      <alignment horizontal="center" vertical="center"/>
      <protection locked="0"/>
    </xf>
    <xf numFmtId="184" fontId="47" fillId="0" borderId="3" xfId="2" applyNumberFormat="1" applyFont="1" applyBorder="1" applyAlignment="1" applyProtection="1">
      <alignment horizontal="center" vertical="center"/>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181" fontId="47" fillId="0" borderId="2" xfId="2" applyNumberFormat="1" applyFont="1" applyBorder="1" applyAlignment="1" applyProtection="1">
      <alignment horizontal="center" vertical="center"/>
      <protection locked="0"/>
    </xf>
    <xf numFmtId="181" fontId="47" fillId="0" borderId="8" xfId="2" applyNumberFormat="1" applyFont="1" applyBorder="1" applyAlignment="1" applyProtection="1">
      <alignment horizontal="center" vertical="center"/>
      <protection locked="0"/>
    </xf>
    <xf numFmtId="182" fontId="47" fillId="0" borderId="1" xfId="2" applyNumberFormat="1" applyFont="1" applyBorder="1" applyAlignment="1" applyProtection="1">
      <alignment horizontal="center" vertical="center"/>
      <protection locked="0"/>
    </xf>
    <xf numFmtId="0" fontId="29" fillId="0" borderId="1" xfId="7" applyFont="1"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15" fillId="0" borderId="1" xfId="7"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15" fillId="0" borderId="8" xfId="7"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2" fillId="0" borderId="1" xfId="7" applyFont="1" applyBorder="1" applyAlignment="1">
      <alignment horizontal="center" vertical="center" shrinkToFit="1"/>
    </xf>
    <xf numFmtId="0" fontId="12" fillId="0" borderId="1" xfId="2" applyFont="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9" fontId="9" fillId="0" borderId="6" xfId="2" applyNumberFormat="1" applyFont="1" applyBorder="1" applyAlignment="1">
      <alignment horizontal="left" vertical="center"/>
    </xf>
    <xf numFmtId="199" fontId="9" fillId="0" borderId="7" xfId="2" applyNumberFormat="1" applyFont="1" applyBorder="1" applyAlignment="1">
      <alignment horizontal="left" vertical="center"/>
    </xf>
    <xf numFmtId="199"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9" fontId="9" fillId="0" borderId="2" xfId="2" applyNumberFormat="1" applyFont="1" applyBorder="1" applyAlignment="1">
      <alignment horizontal="left" vertical="center" shrinkToFit="1"/>
    </xf>
    <xf numFmtId="199" fontId="9" fillId="0" borderId="3" xfId="2" applyNumberFormat="1" applyFont="1" applyBorder="1" applyAlignment="1">
      <alignment horizontal="left" vertical="center" shrinkToFit="1"/>
    </xf>
    <xf numFmtId="199"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9" fontId="9" fillId="0" borderId="9" xfId="2" applyNumberFormat="1" applyFont="1" applyBorder="1" applyAlignment="1">
      <alignment horizontal="left" vertical="center"/>
    </xf>
    <xf numFmtId="199" fontId="9" fillId="0" borderId="10" xfId="2" applyNumberFormat="1" applyFont="1" applyBorder="1" applyAlignment="1">
      <alignment horizontal="left" vertical="center"/>
    </xf>
    <xf numFmtId="199"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9" fontId="9" fillId="0" borderId="6" xfId="2" applyNumberFormat="1" applyFont="1" applyBorder="1" applyAlignment="1">
      <alignment horizontal="center" vertical="center" wrapText="1" shrinkToFit="1"/>
    </xf>
    <xf numFmtId="199" fontId="9" fillId="0" borderId="7" xfId="2" applyNumberFormat="1" applyFont="1" applyBorder="1" applyAlignment="1">
      <alignment horizontal="center" vertical="center" wrapText="1" shrinkToFit="1"/>
    </xf>
    <xf numFmtId="199" fontId="9" fillId="0" borderId="5" xfId="2" applyNumberFormat="1" applyFont="1" applyBorder="1" applyAlignment="1">
      <alignment horizontal="center" vertical="center" wrapText="1" shrinkToFit="1"/>
    </xf>
    <xf numFmtId="199" fontId="9" fillId="0" borderId="9" xfId="2" applyNumberFormat="1" applyFont="1" applyBorder="1" applyAlignment="1">
      <alignment horizontal="center" vertical="center" wrapText="1" shrinkToFit="1"/>
    </xf>
    <xf numFmtId="199" fontId="9" fillId="0" borderId="10" xfId="2" applyNumberFormat="1" applyFont="1" applyBorder="1" applyAlignment="1">
      <alignment horizontal="center" vertical="center" wrapText="1" shrinkToFit="1"/>
    </xf>
    <xf numFmtId="199" fontId="9" fillId="0" borderId="11" xfId="2" applyNumberFormat="1" applyFont="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9" fontId="12" fillId="0" borderId="6" xfId="2" applyNumberFormat="1" applyFont="1" applyBorder="1" applyAlignment="1">
      <alignment horizontal="left" vertical="center"/>
    </xf>
    <xf numFmtId="199" fontId="12" fillId="0" borderId="7" xfId="2" applyNumberFormat="1" applyFont="1" applyBorder="1" applyAlignment="1">
      <alignment horizontal="left" vertical="center"/>
    </xf>
    <xf numFmtId="199"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9"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9" fontId="12" fillId="0" borderId="9" xfId="2" applyNumberFormat="1" applyFont="1" applyBorder="1" applyAlignment="1">
      <alignment horizontal="left" vertical="center"/>
    </xf>
    <xf numFmtId="199" fontId="12" fillId="0" borderId="10" xfId="2" applyNumberFormat="1" applyFont="1" applyBorder="1" applyAlignment="1">
      <alignment horizontal="left" vertical="center"/>
    </xf>
    <xf numFmtId="199"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9" fontId="12" fillId="0" borderId="6" xfId="2" applyNumberFormat="1" applyFont="1" applyBorder="1" applyAlignment="1">
      <alignment horizontal="center" vertical="center" wrapText="1" shrinkToFit="1"/>
    </xf>
    <xf numFmtId="199" fontId="12" fillId="0" borderId="7" xfId="2" applyNumberFormat="1" applyFont="1" applyBorder="1" applyAlignment="1">
      <alignment horizontal="center" vertical="center" wrapText="1" shrinkToFit="1"/>
    </xf>
    <xf numFmtId="199" fontId="12" fillId="0" borderId="5" xfId="2" applyNumberFormat="1" applyFont="1" applyBorder="1" applyAlignment="1">
      <alignment horizontal="center" vertical="center" wrapText="1" shrinkToFit="1"/>
    </xf>
    <xf numFmtId="199" fontId="12" fillId="0" borderId="9" xfId="2" applyNumberFormat="1" applyFont="1" applyBorder="1" applyAlignment="1">
      <alignment horizontal="center" vertical="center" wrapText="1" shrinkToFit="1"/>
    </xf>
    <xf numFmtId="199" fontId="12" fillId="0" borderId="10" xfId="2" applyNumberFormat="1" applyFont="1" applyBorder="1" applyAlignment="1">
      <alignment horizontal="center" vertical="center" wrapText="1" shrinkToFit="1"/>
    </xf>
    <xf numFmtId="199"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49" fontId="47" fillId="2" borderId="14" xfId="2" applyNumberFormat="1" applyFont="1" applyFill="1" applyBorder="1" applyAlignment="1">
      <alignment horizontal="center" vertical="center" shrinkToFit="1"/>
    </xf>
    <xf numFmtId="49" fontId="47" fillId="2" borderId="13" xfId="2" applyNumberFormat="1" applyFont="1" applyFill="1" applyBorder="1" applyAlignment="1">
      <alignment horizontal="center" vertical="center" shrinkToFit="1"/>
    </xf>
    <xf numFmtId="49" fontId="47" fillId="0" borderId="2" xfId="2" applyNumberFormat="1" applyFont="1" applyBorder="1" applyAlignment="1">
      <alignment horizontal="center" vertical="center" shrinkToFit="1"/>
    </xf>
    <xf numFmtId="49" fontId="47" fillId="0" borderId="3" xfId="2" applyNumberFormat="1" applyFont="1" applyBorder="1" applyAlignment="1">
      <alignment horizontal="center" vertical="center" shrinkToFit="1"/>
    </xf>
    <xf numFmtId="49" fontId="47" fillId="0" borderId="8" xfId="2" applyNumberFormat="1" applyFont="1" applyBorder="1" applyAlignment="1">
      <alignment horizontal="center" vertical="center" shrinkToFit="1"/>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49" fontId="47" fillId="2" borderId="6" xfId="2" applyNumberFormat="1" applyFont="1" applyFill="1" applyBorder="1" applyAlignment="1">
      <alignment horizontal="center" vertical="center" shrinkToFit="1"/>
    </xf>
    <xf numFmtId="49" fontId="47" fillId="2" borderId="9" xfId="2" applyNumberFormat="1" applyFont="1" applyFill="1" applyBorder="1" applyAlignment="1">
      <alignment horizontal="center" vertical="center" shrinkToFit="1"/>
    </xf>
    <xf numFmtId="14" fontId="47" fillId="0" borderId="2" xfId="2" applyNumberFormat="1" applyFont="1" applyBorder="1" applyAlignment="1">
      <alignment horizontal="center" vertical="center" shrinkToFit="1"/>
    </xf>
    <xf numFmtId="0" fontId="47" fillId="2" borderId="5" xfId="2" applyFont="1" applyFill="1" applyBorder="1" applyAlignment="1">
      <alignment horizontal="center" vertical="center" wrapText="1" shrinkToFit="1"/>
    </xf>
    <xf numFmtId="200" fontId="47" fillId="0" borderId="6" xfId="2" applyNumberFormat="1" applyFont="1" applyBorder="1" applyAlignment="1" applyProtection="1">
      <alignment horizontal="center" vertical="center"/>
      <protection locked="0"/>
    </xf>
    <xf numFmtId="200" fontId="47" fillId="0" borderId="5" xfId="2" applyNumberFormat="1" applyFont="1" applyBorder="1" applyAlignment="1" applyProtection="1">
      <alignment horizontal="center" vertical="center"/>
      <protection locked="0"/>
    </xf>
    <xf numFmtId="200" fontId="47" fillId="0" borderId="12" xfId="2" applyNumberFormat="1" applyFont="1" applyBorder="1" applyAlignment="1" applyProtection="1">
      <alignment horizontal="center" vertical="center"/>
      <protection locked="0"/>
    </xf>
    <xf numFmtId="200"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200" fontId="47" fillId="0" borderId="9" xfId="2" applyNumberFormat="1" applyFont="1" applyBorder="1" applyAlignment="1" applyProtection="1">
      <alignment horizontal="center" vertical="center"/>
      <protection locked="0"/>
    </xf>
    <xf numFmtId="200" fontId="47" fillId="0" borderId="11" xfId="2" applyNumberFormat="1" applyFont="1" applyBorder="1" applyAlignment="1" applyProtection="1">
      <alignment horizontal="center" vertical="center"/>
      <protection locked="0"/>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51" fillId="0" borderId="10" xfId="2" applyFont="1" applyBorder="1" applyAlignment="1" applyProtection="1">
      <alignment horizontal="left" vertical="top" wrapText="1"/>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1" fontId="47" fillId="0" borderId="2" xfId="2" applyNumberFormat="1" applyFont="1" applyBorder="1" applyAlignment="1" applyProtection="1">
      <alignment horizontal="center" vertical="center"/>
      <protection locked="0"/>
    </xf>
    <xf numFmtId="201" fontId="47" fillId="0" borderId="8" xfId="2" applyNumberFormat="1" applyFont="1" applyBorder="1" applyAlignment="1" applyProtection="1">
      <alignment horizontal="center" vertical="center"/>
      <protection locked="0"/>
    </xf>
    <xf numFmtId="201" fontId="47" fillId="0" borderId="3"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0" fontId="47" fillId="0" borderId="1" xfId="2" applyFont="1" applyBorder="1" applyAlignment="1">
      <alignment horizontal="center" vertical="center"/>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196" fontId="47" fillId="0" borderId="2" xfId="2" applyNumberFormat="1" applyFont="1" applyBorder="1" applyAlignment="1">
      <alignment horizontal="center" vertical="center" shrinkToFit="1"/>
    </xf>
    <xf numFmtId="196" fontId="47" fillId="0" borderId="3" xfId="2" applyNumberFormat="1" applyFont="1" applyBorder="1" applyAlignment="1">
      <alignment horizontal="center" vertical="center" shrinkToFit="1"/>
    </xf>
    <xf numFmtId="196" fontId="47" fillId="0" borderId="8" xfId="2" applyNumberFormat="1" applyFont="1" applyBorder="1" applyAlignment="1">
      <alignment horizontal="center" vertical="center" shrinkToFit="1"/>
    </xf>
    <xf numFmtId="0" fontId="37" fillId="0" borderId="1" xfId="0" applyFont="1" applyBorder="1" applyAlignment="1">
      <alignment horizontal="center" vertical="center"/>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xf>
    <xf numFmtId="0" fontId="51" fillId="2" borderId="1" xfId="2" applyFont="1" applyFill="1" applyBorder="1" applyAlignment="1">
      <alignment horizontal="center" vertical="center"/>
    </xf>
    <xf numFmtId="0" fontId="51" fillId="2" borderId="1" xfId="2" applyFont="1" applyFill="1" applyBorder="1" applyAlignment="1">
      <alignment horizontal="center" vertical="center" wrapText="1" shrinkToFit="1"/>
    </xf>
    <xf numFmtId="0" fontId="37" fillId="0" borderId="1" xfId="0" applyFont="1" applyBorder="1" applyAlignment="1">
      <alignment horizontal="center" vertical="center" wrapText="1"/>
    </xf>
    <xf numFmtId="0" fontId="47" fillId="2" borderId="6" xfId="2" applyFont="1" applyFill="1" applyBorder="1" applyAlignment="1">
      <alignment horizontal="center" vertical="center" wrapText="1"/>
    </xf>
    <xf numFmtId="0" fontId="47" fillId="2" borderId="7"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46" fillId="0" borderId="10" xfId="2" applyFont="1" applyBorder="1" applyAlignment="1">
      <alignment horizontal="left" vertical="center"/>
    </xf>
    <xf numFmtId="0" fontId="46" fillId="0" borderId="0" xfId="2" applyFont="1" applyAlignment="1">
      <alignment horizontal="left" vertical="center"/>
    </xf>
    <xf numFmtId="0" fontId="47" fillId="0" borderId="14" xfId="2" applyFont="1" applyBorder="1" applyAlignment="1">
      <alignment horizontal="left" vertical="center"/>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47" fillId="0" borderId="13" xfId="2" applyFont="1" applyBorder="1" applyAlignment="1">
      <alignment horizontal="left" vertical="center"/>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176" fontId="47" fillId="0" borderId="6" xfId="2" applyNumberFormat="1" applyFont="1" applyBorder="1" applyAlignment="1">
      <alignment horizontal="center" vertical="center"/>
    </xf>
    <xf numFmtId="176" fontId="47" fillId="0" borderId="5" xfId="2" applyNumberFormat="1" applyFont="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0" borderId="6" xfId="2"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47" fillId="0" borderId="9" xfId="2" applyFont="1" applyBorder="1" applyAlignment="1">
      <alignment horizontal="center" vertical="center" wrapText="1" shrinkToFit="1"/>
    </xf>
    <xf numFmtId="0" fontId="47" fillId="2" borderId="1" xfId="2" applyFont="1" applyFill="1" applyBorder="1" applyAlignment="1">
      <alignment horizontal="center" vertical="center" textRotation="255"/>
    </xf>
    <xf numFmtId="0" fontId="47" fillId="2" borderId="14"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47" fillId="0" borderId="3" xfId="2" applyFont="1" applyBorder="1" applyAlignment="1" applyProtection="1">
      <alignment horizontal="center" vertical="center" shrinkToFit="1"/>
      <protection locked="0"/>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0" fontId="47" fillId="0" borderId="52"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7" fillId="0" borderId="9" xfId="2" applyFont="1" applyBorder="1" applyAlignment="1">
      <alignment horizontal="left" vertical="center"/>
    </xf>
    <xf numFmtId="0" fontId="47" fillId="0" borderId="10" xfId="2" applyFont="1" applyBorder="1" applyAlignment="1">
      <alignment horizontal="left" vertical="center"/>
    </xf>
    <xf numFmtId="0" fontId="47" fillId="0" borderId="11" xfId="2" applyFont="1" applyBorder="1" applyAlignment="1">
      <alignment horizontal="left" vertical="center"/>
    </xf>
    <xf numFmtId="0" fontId="47" fillId="0" borderId="11" xfId="2" applyFont="1" applyBorder="1" applyAlignment="1">
      <alignment horizontal="center" vertical="center" wrapText="1" shrinkToFit="1"/>
    </xf>
    <xf numFmtId="0" fontId="47" fillId="0" borderId="6" xfId="2" applyFont="1" applyBorder="1" applyAlignment="1">
      <alignment horizontal="left" vertical="center"/>
    </xf>
    <xf numFmtId="0" fontId="47" fillId="0" borderId="7" xfId="2" applyFont="1" applyBorder="1" applyAlignment="1">
      <alignment horizontal="left" vertical="center"/>
    </xf>
    <xf numFmtId="0" fontId="47" fillId="0" borderId="5" xfId="2" applyFont="1" applyBorder="1" applyAlignment="1">
      <alignment horizontal="left" vertical="center"/>
    </xf>
    <xf numFmtId="0" fontId="47" fillId="0" borderId="5" xfId="2" applyFont="1" applyBorder="1" applyAlignment="1">
      <alignment horizontal="center" vertical="center" wrapText="1" shrinkToFit="1"/>
    </xf>
    <xf numFmtId="0" fontId="47" fillId="2" borderId="12" xfId="2" applyFont="1" applyFill="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2" borderId="14" xfId="2" applyFont="1" applyFill="1" applyBorder="1" applyAlignment="1">
      <alignment horizontal="center"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2" borderId="8" xfId="2" applyFont="1" applyFill="1" applyBorder="1" applyAlignment="1">
      <alignment horizontal="center" vertical="center" wrapTex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0" borderId="13" xfId="2" applyFont="1" applyBorder="1" applyAlignment="1">
      <alignment horizontal="center" vertical="center" wrapText="1" shrinkToFi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0" borderId="2" xfId="4" applyFont="1" applyBorder="1" applyAlignment="1">
      <alignment horizontal="center" vertical="center" shrinkToFit="1"/>
    </xf>
    <xf numFmtId="0" fontId="55" fillId="0" borderId="14" xfId="2" applyFont="1" applyBorder="1" applyAlignment="1">
      <alignment horizontal="center" vertical="center" wrapText="1" shrinkToFit="1"/>
    </xf>
    <xf numFmtId="0" fontId="55" fillId="2" borderId="6"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55" fillId="2" borderId="7"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1" xfId="4" applyFont="1" applyFill="1" applyBorder="1" applyAlignment="1">
      <alignment horizontal="center" vertical="center"/>
    </xf>
    <xf numFmtId="0" fontId="45" fillId="2" borderId="3" xfId="4" applyFont="1" applyFill="1" applyBorder="1" applyAlignment="1">
      <alignment horizontal="center" vertical="center"/>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 xfId="4" applyFont="1" applyFill="1" applyBorder="1" applyAlignment="1">
      <alignment horizontal="center" vertical="center" wrapText="1"/>
    </xf>
    <xf numFmtId="0" fontId="45" fillId="2" borderId="2" xfId="4" applyFont="1" applyFill="1" applyBorder="1" applyAlignment="1">
      <alignment horizontal="center" vertical="center" shrinkToFit="1"/>
    </xf>
    <xf numFmtId="0" fontId="45" fillId="2" borderId="8" xfId="4" applyFont="1" applyFill="1" applyBorder="1" applyAlignment="1">
      <alignment horizontal="center" vertical="center" shrinkToFit="1"/>
    </xf>
    <xf numFmtId="0" fontId="45" fillId="0" borderId="1" xfId="4" applyFont="1" applyBorder="1" applyAlignment="1">
      <alignment horizontal="center" vertical="center"/>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45" fillId="2" borderId="1" xfId="4" applyFont="1" applyFill="1" applyBorder="1" applyAlignment="1">
      <alignment horizontal="center" vertical="center" shrinkToFit="1"/>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0" borderId="13" xfId="4" applyFont="1" applyBorder="1" applyAlignment="1">
      <alignment horizontal="center" vertical="center" wrapText="1"/>
    </xf>
    <xf numFmtId="0" fontId="45" fillId="0" borderId="1" xfId="4" applyFont="1" applyBorder="1" applyAlignment="1">
      <alignment horizontal="center" vertical="center" wrapTex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7" fillId="3" borderId="2" xfId="4" applyFont="1" applyFill="1" applyBorder="1" applyAlignment="1">
      <alignment horizontal="center" vertical="center"/>
    </xf>
    <xf numFmtId="0" fontId="47" fillId="3" borderId="3" xfId="4" applyFont="1" applyFill="1" applyBorder="1" applyAlignment="1">
      <alignment horizontal="center" vertical="center"/>
    </xf>
    <xf numFmtId="0" fontId="47" fillId="3" borderId="8" xfId="4" applyFont="1" applyFill="1" applyBorder="1" applyAlignment="1">
      <alignment horizontal="center" vertical="center"/>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3" borderId="3"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4" xfId="4" applyFont="1" applyFill="1" applyBorder="1" applyAlignment="1">
      <alignment horizontal="center"/>
    </xf>
    <xf numFmtId="0" fontId="47"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7" fillId="3" borderId="13" xfId="4" applyFont="1" applyFill="1" applyBorder="1" applyAlignment="1">
      <alignment horizontal="center" vertical="center"/>
    </xf>
    <xf numFmtId="0" fontId="47" fillId="0" borderId="13" xfId="4" applyFont="1" applyBorder="1">
      <alignment vertical="center"/>
    </xf>
    <xf numFmtId="0" fontId="45" fillId="0" borderId="2" xfId="4" applyFont="1" applyBorder="1" applyAlignment="1">
      <alignment horizontal="center" vertical="center" wrapText="1"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2"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12" fillId="0" borderId="1" xfId="2" applyFont="1" applyBorder="1" applyAlignment="1" applyProtection="1">
      <alignment horizontal="center" vertical="center" shrinkToFit="1"/>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2" fillId="0" borderId="0" xfId="2" applyFont="1" applyAlignment="1">
      <alignment horizontal="center" vertical="center" shrinkToFit="1"/>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33" fillId="0" borderId="0" xfId="2" applyFont="1" applyAlignment="1">
      <alignment vertical="center" wrapText="1"/>
    </xf>
    <xf numFmtId="0" fontId="29" fillId="0" borderId="10" xfId="0" applyFont="1" applyBorder="1" applyAlignment="1">
      <alignment horizontal="center" vertical="center" shrinkToFit="1"/>
    </xf>
    <xf numFmtId="0" fontId="29" fillId="0" borderId="7"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18" fillId="2" borderId="1" xfId="5" applyFont="1" applyFill="1" applyBorder="1" applyAlignment="1">
      <alignment horizontal="center" vertical="center" wrapText="1"/>
    </xf>
    <xf numFmtId="0" fontId="18" fillId="2" borderId="1" xfId="5" applyFont="1" applyFill="1" applyBorder="1" applyAlignment="1">
      <alignment horizontal="center" vertical="center"/>
    </xf>
    <xf numFmtId="0" fontId="30" fillId="2" borderId="1" xfId="5" applyFont="1" applyFill="1" applyBorder="1" applyAlignment="1">
      <alignment horizontal="center" vertical="center" wrapText="1"/>
    </xf>
    <xf numFmtId="0" fontId="12" fillId="0" borderId="0" xfId="2" applyFont="1" applyAlignment="1">
      <alignment horizontal="center" vertical="center"/>
    </xf>
    <xf numFmtId="0" fontId="18" fillId="0" borderId="2" xfId="2" applyFont="1" applyBorder="1" applyAlignment="1" applyProtection="1">
      <alignment horizontal="left" vertical="center" wrapText="1" indent="1"/>
      <protection locked="0"/>
    </xf>
    <xf numFmtId="0" fontId="18" fillId="0" borderId="3" xfId="2" applyFont="1" applyBorder="1" applyAlignment="1" applyProtection="1">
      <alignment horizontal="left" vertical="center" wrapText="1" indent="1"/>
      <protection locked="0"/>
    </xf>
    <xf numFmtId="0" fontId="18" fillId="0" borderId="8" xfId="2" applyFont="1" applyBorder="1" applyAlignment="1" applyProtection="1">
      <alignment horizontal="left" vertical="center" wrapText="1" inden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8" fillId="2" borderId="8" xfId="2" applyFont="1" applyFill="1" applyBorder="1" applyAlignment="1" applyProtection="1">
      <alignment horizontal="center" vertical="center" wrapTex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8"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0" borderId="7"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27" fillId="0" borderId="1"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7" xfId="2" applyFont="1" applyBorder="1" applyAlignment="1" applyProtection="1">
      <alignment horizontal="left" vertical="center" wrapText="1" shrinkToFit="1"/>
      <protection locked="0"/>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8" fillId="0" borderId="1" xfId="0" applyFont="1" applyBorder="1">
      <alignmen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0" fontId="29" fillId="0" borderId="1" xfId="0" applyFont="1" applyBorder="1">
      <alignment vertical="center"/>
    </xf>
    <xf numFmtId="188" fontId="43" fillId="0" borderId="2" xfId="0" applyNumberFormat="1"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8" xfId="0" applyFont="1" applyBorder="1" applyAlignment="1">
      <alignment horizontal="center" vertical="center" shrinkToFit="1"/>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28" fillId="0" borderId="8" xfId="0" applyFont="1" applyBorder="1" applyAlignment="1">
      <alignment horizontal="center" vertical="center"/>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29" fillId="0" borderId="3" xfId="0" applyFont="1" applyBorder="1" applyAlignment="1">
      <alignment horizontal="center" vertical="center"/>
    </xf>
    <xf numFmtId="188" fontId="43" fillId="0" borderId="6" xfId="0" applyNumberFormat="1" applyFont="1" applyBorder="1" applyAlignment="1">
      <alignment horizontal="center" vertical="center"/>
    </xf>
    <xf numFmtId="0" fontId="29" fillId="0" borderId="7" xfId="0" applyFont="1" applyBorder="1">
      <alignment vertical="center"/>
    </xf>
    <xf numFmtId="0" fontId="29" fillId="0" borderId="5" xfId="0" applyFont="1" applyBorder="1">
      <alignment vertical="center"/>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2" borderId="2" xfId="0" applyFont="1" applyFill="1" applyBorder="1" applyAlignment="1">
      <alignment vertical="center" wrapText="1"/>
    </xf>
    <xf numFmtId="177" fontId="26" fillId="0" borderId="6" xfId="5" applyNumberFormat="1" applyFont="1" applyBorder="1" applyAlignment="1">
      <alignment horizontal="center" vertical="center" wrapText="1" shrinkToFit="1"/>
    </xf>
    <xf numFmtId="177" fontId="26" fillId="0" borderId="7" xfId="5" applyNumberFormat="1" applyFont="1" applyBorder="1" applyAlignment="1">
      <alignment horizontal="center" vertical="center" wrapText="1" shrinkToFit="1"/>
    </xf>
    <xf numFmtId="177" fontId="26" fillId="0" borderId="5" xfId="5" applyNumberFormat="1" applyFont="1" applyBorder="1" applyAlignment="1">
      <alignment horizontal="center" vertical="center" wrapText="1" shrinkToFit="1"/>
    </xf>
    <xf numFmtId="177" fontId="26" fillId="0" borderId="9" xfId="5" applyNumberFormat="1" applyFont="1" applyBorder="1" applyAlignment="1">
      <alignment horizontal="center" vertical="center" wrapText="1" shrinkToFit="1"/>
    </xf>
    <xf numFmtId="177" fontId="26" fillId="0" borderId="10" xfId="5" applyNumberFormat="1" applyFont="1" applyBorder="1" applyAlignment="1">
      <alignment horizontal="center" vertical="center" wrapText="1" shrinkToFit="1"/>
    </xf>
    <xf numFmtId="177" fontId="26"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 xfId="5" applyFont="1" applyFill="1" applyBorder="1" applyAlignment="1">
      <alignment horizontal="center"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8" fillId="2" borderId="8" xfId="5" applyFont="1" applyFill="1" applyBorder="1" applyAlignment="1">
      <alignment horizontal="center" vertical="center"/>
    </xf>
    <xf numFmtId="0" fontId="26"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2" fillId="0" borderId="62" xfId="5" applyFont="1" applyBorder="1" applyAlignment="1">
      <alignment horizontal="center" vertical="center" shrinkToFit="1"/>
    </xf>
    <xf numFmtId="0" fontId="12" fillId="0" borderId="47" xfId="5" applyFont="1" applyBorder="1" applyAlignment="1">
      <alignment horizontal="center" vertical="center" shrinkToFit="1"/>
    </xf>
    <xf numFmtId="0" fontId="12" fillId="0" borderId="60" xfId="5" applyFont="1" applyBorder="1" applyAlignment="1">
      <alignment horizontal="center" vertical="center" shrinkToFit="1"/>
    </xf>
    <xf numFmtId="0" fontId="12" fillId="0" borderId="61" xfId="5" applyFont="1" applyBorder="1" applyAlignment="1">
      <alignment horizontal="center" vertical="center" shrinkToFit="1"/>
    </xf>
    <xf numFmtId="0" fontId="12" fillId="0" borderId="63" xfId="5" applyFont="1" applyBorder="1" applyAlignment="1">
      <alignment horizontal="center" vertical="center" shrinkToFit="1"/>
    </xf>
    <xf numFmtId="0" fontId="12" fillId="0" borderId="25" xfId="5" applyFont="1" applyBorder="1" applyAlignment="1">
      <alignment horizontal="center" vertical="center" shrinkToFit="1"/>
    </xf>
    <xf numFmtId="179" fontId="12" fillId="2" borderId="35" xfId="5" applyNumberFormat="1" applyFont="1" applyFill="1" applyBorder="1" applyAlignment="1">
      <alignment horizontal="center" vertical="center" shrinkToFit="1"/>
    </xf>
    <xf numFmtId="179" fontId="12" fillId="2" borderId="26"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0" fontId="12" fillId="0" borderId="36"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1" xfId="5" applyFont="1" applyBorder="1" applyAlignment="1">
      <alignment horizontal="left"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12" fillId="0" borderId="58" xfId="5" applyFont="1" applyBorder="1" applyAlignment="1">
      <alignment horizontal="center" vertical="center" shrinkToFit="1"/>
    </xf>
    <xf numFmtId="0" fontId="12" fillId="0" borderId="45" xfId="5" applyFont="1" applyBorder="1" applyAlignment="1">
      <alignment horizontal="center" vertical="center" shrinkToFit="1"/>
    </xf>
    <xf numFmtId="191" fontId="12" fillId="0" borderId="57" xfId="5" applyNumberFormat="1" applyFont="1" applyBorder="1" applyAlignment="1">
      <alignment horizontal="center" vertical="center" shrinkToFit="1"/>
    </xf>
    <xf numFmtId="0" fontId="12" fillId="0" borderId="42" xfId="5" applyFont="1" applyBorder="1" applyAlignment="1">
      <alignment horizontal="center" vertical="center" shrinkToFit="1"/>
    </xf>
    <xf numFmtId="191" fontId="12" fillId="0" borderId="58" xfId="5" applyNumberFormat="1" applyFont="1" applyBorder="1" applyAlignment="1">
      <alignment horizontal="center" vertical="center" shrinkToFit="1"/>
    </xf>
    <xf numFmtId="0" fontId="12" fillId="0" borderId="0" xfId="2" applyFont="1" applyAlignment="1">
      <alignment vertical="center"/>
    </xf>
    <xf numFmtId="0" fontId="29"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61" fillId="0" borderId="6" xfId="2" applyFont="1" applyBorder="1" applyAlignment="1">
      <alignment horizontal="left" vertical="top" wrapText="1"/>
    </xf>
    <xf numFmtId="0" fontId="61" fillId="0" borderId="7" xfId="2" applyFont="1" applyBorder="1" applyAlignment="1">
      <alignment horizontal="left" vertical="top"/>
    </xf>
    <xf numFmtId="0" fontId="61" fillId="0" borderId="5" xfId="2" applyFont="1" applyBorder="1" applyAlignment="1">
      <alignment horizontal="left" vertical="top"/>
    </xf>
    <xf numFmtId="0" fontId="61" fillId="0" borderId="12" xfId="2" applyFont="1" applyBorder="1" applyAlignment="1">
      <alignment horizontal="left" vertical="top"/>
    </xf>
    <xf numFmtId="0" fontId="61" fillId="0" borderId="0" xfId="2" applyFont="1" applyAlignment="1">
      <alignment horizontal="left" vertical="top"/>
    </xf>
    <xf numFmtId="0" fontId="61" fillId="0" borderId="4" xfId="2" applyFont="1" applyBorder="1" applyAlignment="1">
      <alignment horizontal="left" vertical="top"/>
    </xf>
    <xf numFmtId="0" fontId="61" fillId="0" borderId="9" xfId="2" applyFont="1" applyBorder="1" applyAlignment="1">
      <alignment horizontal="left" vertical="top"/>
    </xf>
    <xf numFmtId="0" fontId="61" fillId="0" borderId="10" xfId="2" applyFont="1" applyBorder="1" applyAlignment="1">
      <alignment horizontal="left" vertical="top"/>
    </xf>
    <xf numFmtId="0" fontId="61"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191" fontId="18" fillId="0" borderId="27" xfId="5" applyNumberFormat="1" applyFont="1" applyBorder="1" applyAlignment="1">
      <alignment horizontal="right" vertical="center" shrinkToFit="1"/>
    </xf>
    <xf numFmtId="191" fontId="18" fillId="0" borderId="28" xfId="5" applyNumberFormat="1" applyFont="1" applyBorder="1" applyAlignment="1">
      <alignment horizontal="right" vertical="center" shrinkToFit="1"/>
    </xf>
    <xf numFmtId="191" fontId="18" fillId="0" borderId="29" xfId="5" applyNumberFormat="1" applyFont="1" applyBorder="1" applyAlignment="1">
      <alignment horizontal="right" vertical="center" shrinkToFit="1"/>
    </xf>
    <xf numFmtId="191" fontId="18" fillId="0" borderId="8" xfId="5" applyNumberFormat="1" applyFont="1" applyBorder="1" applyAlignment="1">
      <alignment horizontal="right" vertical="center" shrinkToFit="1"/>
    </xf>
    <xf numFmtId="191" fontId="18" fillId="0" borderId="41" xfId="5" applyNumberFormat="1" applyFont="1" applyBorder="1" applyAlignment="1">
      <alignment horizontal="right" vertical="center" shrinkToFit="1"/>
    </xf>
    <xf numFmtId="191" fontId="18" fillId="0" borderId="43" xfId="5" applyNumberFormat="1" applyFont="1" applyBorder="1" applyAlignment="1">
      <alignment horizontal="right" vertical="center" shrinkToFit="1"/>
    </xf>
    <xf numFmtId="191" fontId="18" fillId="0" borderId="5" xfId="5" applyNumberFormat="1" applyFont="1" applyBorder="1" applyAlignment="1">
      <alignment horizontal="right" vertical="center" shrinkToFit="1"/>
    </xf>
    <xf numFmtId="0" fontId="18" fillId="0" borderId="27" xfId="5" applyFont="1" applyBorder="1" applyAlignment="1">
      <alignment horizontal="right" vertical="center" shrinkToFit="1"/>
    </xf>
    <xf numFmtId="0" fontId="18" fillId="0" borderId="28" xfId="5" applyFont="1" applyBorder="1" applyAlignment="1">
      <alignment horizontal="right" vertical="center" shrinkToFit="1"/>
    </xf>
    <xf numFmtId="0" fontId="18" fillId="0" borderId="8" xfId="5" applyFont="1" applyBorder="1" applyAlignment="1">
      <alignment horizontal="right" vertical="center" shrinkToFit="1"/>
    </xf>
    <xf numFmtId="179" fontId="18" fillId="0" borderId="27" xfId="5" applyNumberFormat="1" applyFont="1" applyBorder="1" applyAlignment="1">
      <alignment horizontal="right" vertical="center" shrinkToFit="1"/>
    </xf>
    <xf numFmtId="179" fontId="18" fillId="0" borderId="28" xfId="5" applyNumberFormat="1" applyFont="1" applyBorder="1" applyAlignment="1">
      <alignment horizontal="right" vertical="center" shrinkToFit="1"/>
    </xf>
    <xf numFmtId="179" fontId="18" fillId="0" borderId="8" xfId="5" applyNumberFormat="1" applyFont="1" applyBorder="1" applyAlignment="1">
      <alignment horizontal="right" vertical="center" shrinkToFit="1"/>
    </xf>
    <xf numFmtId="186" fontId="18" fillId="0" borderId="20" xfId="5" applyNumberFormat="1" applyFont="1" applyBorder="1" applyAlignment="1">
      <alignment horizontal="right" vertical="center" shrinkToFit="1"/>
    </xf>
    <xf numFmtId="186" fontId="18" fillId="0" borderId="49" xfId="5" applyNumberFormat="1" applyFont="1" applyBorder="1" applyAlignment="1">
      <alignment horizontal="right" vertical="center" shrinkToFit="1"/>
    </xf>
    <xf numFmtId="186" fontId="18" fillId="0" borderId="28" xfId="5" applyNumberFormat="1" applyFont="1" applyBorder="1" applyAlignment="1">
      <alignment horizontal="right" vertical="center" shrinkToFit="1"/>
    </xf>
    <xf numFmtId="186" fontId="18" fillId="0" borderId="3" xfId="5" applyNumberFormat="1" applyFont="1" applyBorder="1" applyAlignment="1">
      <alignment horizontal="right" vertical="center" shrinkToFit="1"/>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85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FFCC"/>
      <color rgb="FFFFCCFF"/>
      <color rgb="FF0000FF"/>
      <color rgb="FF66FFFF"/>
      <color rgb="FF00FFFF"/>
      <color rgb="FFFFFF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128"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1.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6.jpeg"/><Relationship Id="rId4" Type="http://schemas.openxmlformats.org/officeDocument/2006/relationships/image" Target="../media/image9.emf"/></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79.jpeg"/><Relationship Id="rId1" Type="http://schemas.openxmlformats.org/officeDocument/2006/relationships/image" Target="../media/image78.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1.jpeg"/><Relationship Id="rId2" Type="http://schemas.openxmlformats.org/officeDocument/2006/relationships/image" Target="../media/image80.jpeg"/><Relationship Id="rId1" Type="http://schemas.openxmlformats.org/officeDocument/2006/relationships/image" Target="../media/image7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127.jpeg"/><Relationship Id="rId1" Type="http://schemas.openxmlformats.org/officeDocument/2006/relationships/image" Target="../media/image126.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29.jpeg"/><Relationship Id="rId2" Type="http://schemas.openxmlformats.org/officeDocument/2006/relationships/image" Target="../media/image128.jpeg"/><Relationship Id="rId1" Type="http://schemas.openxmlformats.org/officeDocument/2006/relationships/image" Target="../media/image12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1.jpeg"/><Relationship Id="rId2" Type="http://schemas.openxmlformats.org/officeDocument/2006/relationships/image" Target="../media/image130.jpeg"/><Relationship Id="rId1" Type="http://schemas.openxmlformats.org/officeDocument/2006/relationships/image" Target="../media/image129.jpeg"/><Relationship Id="rId4" Type="http://schemas.openxmlformats.org/officeDocument/2006/relationships/image" Target="../media/image132.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35.jpeg"/><Relationship Id="rId2" Type="http://schemas.openxmlformats.org/officeDocument/2006/relationships/image" Target="../media/image134.jpeg"/><Relationship Id="rId1" Type="http://schemas.openxmlformats.org/officeDocument/2006/relationships/image" Target="../media/image133.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38.jpeg"/><Relationship Id="rId2" Type="http://schemas.openxmlformats.org/officeDocument/2006/relationships/image" Target="../media/image137.jpeg"/><Relationship Id="rId1" Type="http://schemas.openxmlformats.org/officeDocument/2006/relationships/image" Target="../media/image136.jpeg"/><Relationship Id="rId4" Type="http://schemas.openxmlformats.org/officeDocument/2006/relationships/image" Target="../media/image139.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2.jpeg"/><Relationship Id="rId2" Type="http://schemas.openxmlformats.org/officeDocument/2006/relationships/image" Target="../media/image141.jpeg"/><Relationship Id="rId1" Type="http://schemas.openxmlformats.org/officeDocument/2006/relationships/image" Target="../media/image140.jpeg"/><Relationship Id="rId4" Type="http://schemas.openxmlformats.org/officeDocument/2006/relationships/image" Target="../media/image143.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46.jpeg"/><Relationship Id="rId2" Type="http://schemas.openxmlformats.org/officeDocument/2006/relationships/image" Target="../media/image145.jpeg"/><Relationship Id="rId1" Type="http://schemas.openxmlformats.org/officeDocument/2006/relationships/image" Target="../media/image144.jpeg"/><Relationship Id="rId4" Type="http://schemas.openxmlformats.org/officeDocument/2006/relationships/image" Target="../media/image147.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49.jpeg"/><Relationship Id="rId2" Type="http://schemas.microsoft.com/office/2007/relationships/hdphoto" Target="../media/hdphoto1.wdp"/><Relationship Id="rId1" Type="http://schemas.openxmlformats.org/officeDocument/2006/relationships/image" Target="../media/image148.png"/><Relationship Id="rId5" Type="http://schemas.openxmlformats.org/officeDocument/2006/relationships/image" Target="../media/image151.jpeg"/><Relationship Id="rId4" Type="http://schemas.openxmlformats.org/officeDocument/2006/relationships/image" Target="../media/image150.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54.jpeg"/><Relationship Id="rId2" Type="http://schemas.openxmlformats.org/officeDocument/2006/relationships/image" Target="../media/image153.jpeg"/><Relationship Id="rId1" Type="http://schemas.openxmlformats.org/officeDocument/2006/relationships/image" Target="../media/image152.jpeg"/><Relationship Id="rId4" Type="http://schemas.openxmlformats.org/officeDocument/2006/relationships/image" Target="../media/image155.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58.jpeg"/><Relationship Id="rId2" Type="http://schemas.openxmlformats.org/officeDocument/2006/relationships/image" Target="../media/image157.jpeg"/><Relationship Id="rId1" Type="http://schemas.openxmlformats.org/officeDocument/2006/relationships/image" Target="../media/image156.jpeg"/><Relationship Id="rId4" Type="http://schemas.openxmlformats.org/officeDocument/2006/relationships/image" Target="../media/image159.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62.jpeg"/><Relationship Id="rId2" Type="http://schemas.openxmlformats.org/officeDocument/2006/relationships/image" Target="../media/image161.jpeg"/><Relationship Id="rId1" Type="http://schemas.openxmlformats.org/officeDocument/2006/relationships/image" Target="../media/image160.jpeg"/><Relationship Id="rId4" Type="http://schemas.openxmlformats.org/officeDocument/2006/relationships/image" Target="../media/image163.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66.jpeg"/><Relationship Id="rId2" Type="http://schemas.openxmlformats.org/officeDocument/2006/relationships/image" Target="../media/image165.jpeg"/><Relationship Id="rId1" Type="http://schemas.openxmlformats.org/officeDocument/2006/relationships/image" Target="../media/image164.jpeg"/><Relationship Id="rId4" Type="http://schemas.openxmlformats.org/officeDocument/2006/relationships/image" Target="../media/image167.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0.jpeg"/><Relationship Id="rId2" Type="http://schemas.openxmlformats.org/officeDocument/2006/relationships/image" Target="../media/image169.jpeg"/><Relationship Id="rId1" Type="http://schemas.openxmlformats.org/officeDocument/2006/relationships/image" Target="../media/image168.jpeg"/><Relationship Id="rId4" Type="http://schemas.openxmlformats.org/officeDocument/2006/relationships/image" Target="../media/image171.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4.jpeg"/><Relationship Id="rId2" Type="http://schemas.openxmlformats.org/officeDocument/2006/relationships/image" Target="../media/image173.jpeg"/><Relationship Id="rId1" Type="http://schemas.openxmlformats.org/officeDocument/2006/relationships/image" Target="../media/image172.jpeg"/><Relationship Id="rId4" Type="http://schemas.openxmlformats.org/officeDocument/2006/relationships/image" Target="../media/image175.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78.jpeg"/><Relationship Id="rId2" Type="http://schemas.openxmlformats.org/officeDocument/2006/relationships/image" Target="../media/image177.jpeg"/><Relationship Id="rId1" Type="http://schemas.openxmlformats.org/officeDocument/2006/relationships/image" Target="../media/image176.jpeg"/><Relationship Id="rId4" Type="http://schemas.openxmlformats.org/officeDocument/2006/relationships/image" Target="../media/image179.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82.jpeg"/><Relationship Id="rId2" Type="http://schemas.openxmlformats.org/officeDocument/2006/relationships/image" Target="../media/image181.jpeg"/><Relationship Id="rId1" Type="http://schemas.openxmlformats.org/officeDocument/2006/relationships/image" Target="../media/image180.jpeg"/><Relationship Id="rId4" Type="http://schemas.openxmlformats.org/officeDocument/2006/relationships/image" Target="../media/image183.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86.jpeg"/><Relationship Id="rId2" Type="http://schemas.openxmlformats.org/officeDocument/2006/relationships/image" Target="../media/image185.jpeg"/><Relationship Id="rId1" Type="http://schemas.openxmlformats.org/officeDocument/2006/relationships/image" Target="../media/image184.jpeg"/><Relationship Id="rId4" Type="http://schemas.openxmlformats.org/officeDocument/2006/relationships/image" Target="../media/image187.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90.jpeg"/><Relationship Id="rId2" Type="http://schemas.openxmlformats.org/officeDocument/2006/relationships/image" Target="../media/image189.jpeg"/><Relationship Id="rId1" Type="http://schemas.openxmlformats.org/officeDocument/2006/relationships/image" Target="../media/image188.jpeg"/><Relationship Id="rId4" Type="http://schemas.openxmlformats.org/officeDocument/2006/relationships/image" Target="../media/image191.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94.jpeg"/><Relationship Id="rId2" Type="http://schemas.openxmlformats.org/officeDocument/2006/relationships/image" Target="../media/image193.jpeg"/><Relationship Id="rId1" Type="http://schemas.openxmlformats.org/officeDocument/2006/relationships/image" Target="../media/image192.jpeg"/><Relationship Id="rId4" Type="http://schemas.openxmlformats.org/officeDocument/2006/relationships/image" Target="../media/image195.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198.jpeg"/><Relationship Id="rId2" Type="http://schemas.openxmlformats.org/officeDocument/2006/relationships/image" Target="../media/image197.jpeg"/><Relationship Id="rId1" Type="http://schemas.openxmlformats.org/officeDocument/2006/relationships/image" Target="../media/image196.jpeg"/><Relationship Id="rId4" Type="http://schemas.openxmlformats.org/officeDocument/2006/relationships/image" Target="../media/image199.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02.jpeg"/><Relationship Id="rId2" Type="http://schemas.openxmlformats.org/officeDocument/2006/relationships/image" Target="../media/image201.jpeg"/><Relationship Id="rId1" Type="http://schemas.openxmlformats.org/officeDocument/2006/relationships/image" Target="../media/image200.jpeg"/><Relationship Id="rId4" Type="http://schemas.openxmlformats.org/officeDocument/2006/relationships/image" Target="../media/image203.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04.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05.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10.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1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1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13.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14.png"/></Relationships>
</file>

<file path=xl/drawings/_rels/drawing67.xml.rels><?xml version="1.0" encoding="UTF-8" standalone="yes"?>
<Relationships xmlns="http://schemas.openxmlformats.org/package/2006/relationships"><Relationship Id="rId2" Type="http://schemas.openxmlformats.org/officeDocument/2006/relationships/image" Target="../media/image216.png"/><Relationship Id="rId1" Type="http://schemas.openxmlformats.org/officeDocument/2006/relationships/image" Target="../media/image215.emf"/></Relationships>
</file>

<file path=xl/drawings/_rels/drawing68.xml.rels><?xml version="1.0" encoding="UTF-8" standalone="yes"?>
<Relationships xmlns="http://schemas.openxmlformats.org/package/2006/relationships"><Relationship Id="rId2" Type="http://schemas.openxmlformats.org/officeDocument/2006/relationships/image" Target="../media/image217.png"/><Relationship Id="rId1" Type="http://schemas.openxmlformats.org/officeDocument/2006/relationships/image" Target="../media/image215.emf"/></Relationships>
</file>

<file path=xl/drawings/_rels/drawing69.xml.rels><?xml version="1.0" encoding="UTF-8" standalone="yes"?>
<Relationships xmlns="http://schemas.openxmlformats.org/package/2006/relationships"><Relationship Id="rId2" Type="http://schemas.openxmlformats.org/officeDocument/2006/relationships/image" Target="../media/image218.png"/><Relationship Id="rId1" Type="http://schemas.openxmlformats.org/officeDocument/2006/relationships/image" Target="../media/image215.emf"/></Relationships>
</file>

<file path=xl/drawings/_rels/drawing70.xml.rels><?xml version="1.0" encoding="UTF-8" standalone="yes"?>
<Relationships xmlns="http://schemas.openxmlformats.org/package/2006/relationships"><Relationship Id="rId1" Type="http://schemas.openxmlformats.org/officeDocument/2006/relationships/image" Target="../media/image215.emf"/></Relationships>
</file>

<file path=xl/drawings/_rels/drawing71.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14.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23.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123825</xdr:colOff>
      <xdr:row>6</xdr:row>
      <xdr:rowOff>91281</xdr:rowOff>
    </xdr:from>
    <xdr:to>
      <xdr:col>33</xdr:col>
      <xdr:colOff>0</xdr:colOff>
      <xdr:row>11</xdr:row>
      <xdr:rowOff>75406</xdr:rowOff>
    </xdr:to>
    <xdr:pic>
      <xdr:nvPicPr>
        <xdr:cNvPr id="6" name="図 5">
          <a:extLst>
            <a:ext uri="{FF2B5EF4-FFF2-40B4-BE49-F238E27FC236}">
              <a16:creationId xmlns:a16="http://schemas.microsoft.com/office/drawing/2014/main" id="{B540B811-E7CD-4224-BCB7-EDDD00D8A60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848475" y="1491456"/>
          <a:ext cx="3333750" cy="2222500"/>
        </a:xfrm>
        <a:prstGeom prst="rect">
          <a:avLst/>
        </a:prstGeom>
      </xdr:spPr>
    </xdr:pic>
    <xdr:clientData/>
  </xdr:twoCellAnchor>
  <xdr:twoCellAnchor editAs="oneCell">
    <xdr:from>
      <xdr:col>22</xdr:col>
      <xdr:colOff>123824</xdr:colOff>
      <xdr:row>12</xdr:row>
      <xdr:rowOff>377030</xdr:rowOff>
    </xdr:from>
    <xdr:to>
      <xdr:col>32</xdr:col>
      <xdr:colOff>314324</xdr:colOff>
      <xdr:row>17</xdr:row>
      <xdr:rowOff>361155</xdr:rowOff>
    </xdr:to>
    <xdr:pic>
      <xdr:nvPicPr>
        <xdr:cNvPr id="7" name="図 6">
          <a:extLst>
            <a:ext uri="{FF2B5EF4-FFF2-40B4-BE49-F238E27FC236}">
              <a16:creationId xmlns:a16="http://schemas.microsoft.com/office/drawing/2014/main" id="{3C3D7B39-78D9-41CD-8D51-5FB652856FA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6848474" y="4463255"/>
          <a:ext cx="3333750" cy="2222500"/>
        </a:xfrm>
        <a:prstGeom prst="rect">
          <a:avLst/>
        </a:prstGeom>
      </xdr:spPr>
    </xdr:pic>
    <xdr:clientData/>
  </xdr:twoCellAnchor>
  <xdr:oneCellAnchor>
    <xdr:from>
      <xdr:col>22</xdr:col>
      <xdr:colOff>133350</xdr:colOff>
      <xdr:row>5</xdr:row>
      <xdr:rowOff>0</xdr:rowOff>
    </xdr:from>
    <xdr:ext cx="889987" cy="275717"/>
    <xdr:sp macro="" textlink="">
      <xdr:nvSpPr>
        <xdr:cNvPr id="8" name="テキスト ボックス 7">
          <a:extLst>
            <a:ext uri="{FF2B5EF4-FFF2-40B4-BE49-F238E27FC236}">
              <a16:creationId xmlns:a16="http://schemas.microsoft.com/office/drawing/2014/main" id="{2B99C50C-C1E2-4DD3-B5F3-3C4ED6CEFA58}"/>
            </a:ext>
          </a:extLst>
        </xdr:cNvPr>
        <xdr:cNvSpPr txBox="1"/>
      </xdr:nvSpPr>
      <xdr:spPr>
        <a:xfrm>
          <a:off x="6858000" y="1066800"/>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22</xdr:col>
      <xdr:colOff>133350</xdr:colOff>
      <xdr:row>11</xdr:row>
      <xdr:rowOff>400050</xdr:rowOff>
    </xdr:from>
    <xdr:ext cx="889987" cy="275717"/>
    <xdr:sp macro="" textlink="">
      <xdr:nvSpPr>
        <xdr:cNvPr id="9" name="テキスト ボックス 8">
          <a:extLst>
            <a:ext uri="{FF2B5EF4-FFF2-40B4-BE49-F238E27FC236}">
              <a16:creationId xmlns:a16="http://schemas.microsoft.com/office/drawing/2014/main" id="{1B5FF5B1-EF0B-484D-8938-998CF117A54F}"/>
            </a:ext>
          </a:extLst>
        </xdr:cNvPr>
        <xdr:cNvSpPr txBox="1"/>
      </xdr:nvSpPr>
      <xdr:spPr>
        <a:xfrm>
          <a:off x="6858000" y="4038600"/>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twoCellAnchor>
    <xdr:from>
      <xdr:col>2</xdr:col>
      <xdr:colOff>57149</xdr:colOff>
      <xdr:row>5</xdr:row>
      <xdr:rowOff>57150</xdr:rowOff>
    </xdr:from>
    <xdr:to>
      <xdr:col>20</xdr:col>
      <xdr:colOff>190500</xdr:colOff>
      <xdr:row>17</xdr:row>
      <xdr:rowOff>590550</xdr:rowOff>
    </xdr:to>
    <xdr:grpSp>
      <xdr:nvGrpSpPr>
        <xdr:cNvPr id="13" name="グループ化 12">
          <a:extLst>
            <a:ext uri="{FF2B5EF4-FFF2-40B4-BE49-F238E27FC236}">
              <a16:creationId xmlns:a16="http://schemas.microsoft.com/office/drawing/2014/main" id="{DB609CAD-6CF2-850F-1656-B69800FFE567}"/>
            </a:ext>
          </a:extLst>
        </xdr:cNvPr>
        <xdr:cNvGrpSpPr/>
      </xdr:nvGrpSpPr>
      <xdr:grpSpPr>
        <a:xfrm>
          <a:off x="495299" y="1123950"/>
          <a:ext cx="5791201" cy="5791200"/>
          <a:chOff x="495299" y="1123950"/>
          <a:chExt cx="5791201" cy="5791200"/>
        </a:xfrm>
      </xdr:grpSpPr>
      <xdr:pic>
        <xdr:nvPicPr>
          <xdr:cNvPr id="5" name="図 4">
            <a:extLst>
              <a:ext uri="{FF2B5EF4-FFF2-40B4-BE49-F238E27FC236}">
                <a16:creationId xmlns:a16="http://schemas.microsoft.com/office/drawing/2014/main" id="{E5020267-38BD-07B0-8572-B7B7E0C0138F}"/>
              </a:ext>
            </a:extLst>
          </xdr:cNvPr>
          <xdr:cNvPicPr>
            <a:picLocks noChangeAspect="1"/>
          </xdr:cNvPicPr>
        </xdr:nvPicPr>
        <xdr:blipFill rotWithShape="1">
          <a:blip xmlns:r="http://schemas.openxmlformats.org/officeDocument/2006/relationships" r:embed="rId3"/>
          <a:srcRect l="4927" t="10664" r="14114" b="13368"/>
          <a:stretch>
            <a:fillRect/>
          </a:stretch>
        </xdr:blipFill>
        <xdr:spPr>
          <a:xfrm>
            <a:off x="495299" y="1123950"/>
            <a:ext cx="5791201" cy="5791200"/>
          </a:xfrm>
          <a:prstGeom prst="rect">
            <a:avLst/>
          </a:prstGeom>
        </xdr:spPr>
      </xdr:pic>
      <xdr:sp macro="" textlink="">
        <xdr:nvSpPr>
          <xdr:cNvPr id="3" name="楕円 2">
            <a:extLst>
              <a:ext uri="{FF2B5EF4-FFF2-40B4-BE49-F238E27FC236}">
                <a16:creationId xmlns:a16="http://schemas.microsoft.com/office/drawing/2014/main" id="{DE540341-9031-4BC8-8761-03D4E6B25F1B}"/>
              </a:ext>
            </a:extLst>
          </xdr:cNvPr>
          <xdr:cNvSpPr/>
        </xdr:nvSpPr>
        <xdr:spPr>
          <a:xfrm rot="3361414">
            <a:off x="2792532" y="3205145"/>
            <a:ext cx="531216" cy="101566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フリーフォーム: 図形 11">
            <a:extLst>
              <a:ext uri="{FF2B5EF4-FFF2-40B4-BE49-F238E27FC236}">
                <a16:creationId xmlns:a16="http://schemas.microsoft.com/office/drawing/2014/main" id="{92BA503C-967D-FB21-926C-FFA461626949}"/>
              </a:ext>
            </a:extLst>
          </xdr:cNvPr>
          <xdr:cNvSpPr/>
        </xdr:nvSpPr>
        <xdr:spPr>
          <a:xfrm>
            <a:off x="2820266" y="3558886"/>
            <a:ext cx="418234" cy="330778"/>
          </a:xfrm>
          <a:custGeom>
            <a:avLst/>
            <a:gdLst>
              <a:gd name="connsiteX0" fmla="*/ 0 w 419966"/>
              <a:gd name="connsiteY0" fmla="*/ 329046 h 329046"/>
              <a:gd name="connsiteX1" fmla="*/ 242455 w 419966"/>
              <a:gd name="connsiteY1" fmla="*/ 121228 h 329046"/>
              <a:gd name="connsiteX2" fmla="*/ 419966 w 419966"/>
              <a:gd name="connsiteY2" fmla="*/ 0 h 329046"/>
            </a:gdLst>
            <a:ahLst/>
            <a:cxnLst>
              <a:cxn ang="0">
                <a:pos x="connsiteX0" y="connsiteY0"/>
              </a:cxn>
              <a:cxn ang="0">
                <a:pos x="connsiteX1" y="connsiteY1"/>
              </a:cxn>
              <a:cxn ang="0">
                <a:pos x="connsiteX2" y="connsiteY2"/>
              </a:cxn>
            </a:cxnLst>
            <a:rect l="l" t="t" r="r" b="b"/>
            <a:pathLst>
              <a:path w="419966" h="329046">
                <a:moveTo>
                  <a:pt x="0" y="329046"/>
                </a:moveTo>
                <a:cubicBezTo>
                  <a:pt x="86230" y="252557"/>
                  <a:pt x="172461" y="176069"/>
                  <a:pt x="242455" y="121228"/>
                </a:cubicBezTo>
                <a:cubicBezTo>
                  <a:pt x="312449" y="66387"/>
                  <a:pt x="396154" y="19483"/>
                  <a:pt x="419966" y="0"/>
                </a:cubicBezTo>
              </a:path>
            </a:pathLst>
          </a:cu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9</xdr:col>
      <xdr:colOff>66675</xdr:colOff>
      <xdr:row>21</xdr:row>
      <xdr:rowOff>0</xdr:rowOff>
    </xdr:from>
    <xdr:to>
      <xdr:col>26</xdr:col>
      <xdr:colOff>285750</xdr:colOff>
      <xdr:row>30</xdr:row>
      <xdr:rowOff>112584</xdr:rowOff>
    </xdr:to>
    <xdr:pic>
      <xdr:nvPicPr>
        <xdr:cNvPr id="22" name="図 6">
          <a:extLst>
            <a:ext uri="{FF2B5EF4-FFF2-40B4-BE49-F238E27FC236}">
              <a16:creationId xmlns:a16="http://schemas.microsoft.com/office/drawing/2014/main" id="{4449B2E7-6FEC-4B1E-B478-82F69AFB5E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rot="10800000">
          <a:off x="2705100" y="8229600"/>
          <a:ext cx="5562600" cy="4141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16</xdr:col>
      <xdr:colOff>85725</xdr:colOff>
      <xdr:row>19</xdr:row>
      <xdr:rowOff>104775</xdr:rowOff>
    </xdr:from>
    <xdr:ext cx="1093313" cy="275717"/>
    <xdr:sp macro="" textlink="">
      <xdr:nvSpPr>
        <xdr:cNvPr id="23" name="テキスト ボックス 22">
          <a:extLst>
            <a:ext uri="{FF2B5EF4-FFF2-40B4-BE49-F238E27FC236}">
              <a16:creationId xmlns:a16="http://schemas.microsoft.com/office/drawing/2014/main" id="{B35B13EA-75A2-46AB-890A-02F252BE96B3}"/>
            </a:ext>
          </a:extLst>
        </xdr:cNvPr>
        <xdr:cNvSpPr txBox="1"/>
      </xdr:nvSpPr>
      <xdr:spPr>
        <a:xfrm>
          <a:off x="4924425" y="7439025"/>
          <a:ext cx="109331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トンネル断面図</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26226" y="7070668"/>
          <a:ext cx="3124334" cy="530996"/>
        </a:xfrm>
        <a:prstGeom prst="rect">
          <a:avLst/>
        </a:prstGeom>
      </xdr:spPr>
    </xdr:pic>
    <xdr:clientData/>
  </xdr:twoCellAnchor>
  <xdr:twoCellAnchor editAs="oneCell">
    <xdr:from>
      <xdr:col>2</xdr:col>
      <xdr:colOff>209552</xdr:colOff>
      <xdr:row>11</xdr:row>
      <xdr:rowOff>152399</xdr:rowOff>
    </xdr:from>
    <xdr:to>
      <xdr:col>24</xdr:col>
      <xdr:colOff>397623</xdr:colOff>
      <xdr:row>27</xdr:row>
      <xdr:rowOff>52799</xdr:rowOff>
    </xdr:to>
    <xdr:pic>
      <xdr:nvPicPr>
        <xdr:cNvPr id="3" name="図 2">
          <a:extLst>
            <a:ext uri="{FF2B5EF4-FFF2-40B4-BE49-F238E27FC236}">
              <a16:creationId xmlns:a16="http://schemas.microsoft.com/office/drawing/2014/main" id="{8774C8D5-A9C2-250B-1BBF-9D9A0F710663}"/>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r="3027"/>
        <a:stretch>
          <a:fillRect/>
        </a:stretch>
      </xdr:blipFill>
      <xdr:spPr>
        <a:xfrm>
          <a:off x="847727" y="2524124"/>
          <a:ext cx="11437096" cy="43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96CAF41-A4E5-46BD-8050-3EA5F94D9F3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104774</xdr:colOff>
      <xdr:row>11</xdr:row>
      <xdr:rowOff>171450</xdr:rowOff>
    </xdr:from>
    <xdr:to>
      <xdr:col>25</xdr:col>
      <xdr:colOff>19050</xdr:colOff>
      <xdr:row>27</xdr:row>
      <xdr:rowOff>71850</xdr:rowOff>
    </xdr:to>
    <xdr:pic>
      <xdr:nvPicPr>
        <xdr:cNvPr id="3" name="図 2">
          <a:extLst>
            <a:ext uri="{FF2B5EF4-FFF2-40B4-BE49-F238E27FC236}">
              <a16:creationId xmlns:a16="http://schemas.microsoft.com/office/drawing/2014/main" id="{0A293AB8-EEB0-2086-1152-7F3C29A4A14D}"/>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788" r="2697"/>
        <a:stretch>
          <a:fillRect/>
        </a:stretch>
      </xdr:blipFill>
      <xdr:spPr>
        <a:xfrm>
          <a:off x="742949" y="2543175"/>
          <a:ext cx="11677651" cy="43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42C6EA4-9870-4DE0-A43A-94B54D937D9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twoCellAnchor editAs="oneCell">
    <xdr:from>
      <xdr:col>2</xdr:col>
      <xdr:colOff>144959</xdr:colOff>
      <xdr:row>11</xdr:row>
      <xdr:rowOff>142875</xdr:rowOff>
    </xdr:from>
    <xdr:to>
      <xdr:col>24</xdr:col>
      <xdr:colOff>342900</xdr:colOff>
      <xdr:row>27</xdr:row>
      <xdr:rowOff>47625</xdr:rowOff>
    </xdr:to>
    <xdr:pic>
      <xdr:nvPicPr>
        <xdr:cNvPr id="3" name="図 2">
          <a:extLst>
            <a:ext uri="{FF2B5EF4-FFF2-40B4-BE49-F238E27FC236}">
              <a16:creationId xmlns:a16="http://schemas.microsoft.com/office/drawing/2014/main" id="{922BA3D2-D5AA-F408-D30E-ACC0A65D294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83134" y="2514600"/>
          <a:ext cx="11446966" cy="43243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E2CEA24-564C-4472-83B6-52A0C21EC60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81471" y="7064953"/>
          <a:ext cx="3396749" cy="5367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3" name="図 2">
          <a:extLst>
            <a:ext uri="{FF2B5EF4-FFF2-40B4-BE49-F238E27FC236}">
              <a16:creationId xmlns:a16="http://schemas.microsoft.com/office/drawing/2014/main" id="{6CEC7898-0AF2-4134-CFD6-58DDDA4A29A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4" name="図 3">
          <a:extLst>
            <a:ext uri="{FF2B5EF4-FFF2-40B4-BE49-F238E27FC236}">
              <a16:creationId xmlns:a16="http://schemas.microsoft.com/office/drawing/2014/main" id="{F784CF30-1C42-44FF-BF72-850F56451F1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5" name="図 4">
          <a:extLst>
            <a:ext uri="{FF2B5EF4-FFF2-40B4-BE49-F238E27FC236}">
              <a16:creationId xmlns:a16="http://schemas.microsoft.com/office/drawing/2014/main" id="{C9542A19-E72D-4C13-835F-682817DC439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6" name="図 5">
          <a:extLst>
            <a:ext uri="{FF2B5EF4-FFF2-40B4-BE49-F238E27FC236}">
              <a16:creationId xmlns:a16="http://schemas.microsoft.com/office/drawing/2014/main" id="{B3C90ABD-F6A2-408F-852C-8AE1A88586B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74979</xdr:colOff>
      <xdr:row>4</xdr:row>
      <xdr:rowOff>76200</xdr:rowOff>
    </xdr:from>
    <xdr:to>
      <xdr:col>10</xdr:col>
      <xdr:colOff>541070</xdr:colOff>
      <xdr:row>11</xdr:row>
      <xdr:rowOff>257250</xdr:rowOff>
    </xdr:to>
    <xdr:pic>
      <xdr:nvPicPr>
        <xdr:cNvPr id="2" name="図 1">
          <a:extLst>
            <a:ext uri="{FF2B5EF4-FFF2-40B4-BE49-F238E27FC236}">
              <a16:creationId xmlns:a16="http://schemas.microsoft.com/office/drawing/2014/main" id="{9ECEF15C-34DE-4421-B273-51CF0CDA45D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40210" y="1138604"/>
          <a:ext cx="3250322" cy="2437742"/>
        </a:xfrm>
        <a:prstGeom prst="rect">
          <a:avLst/>
        </a:prstGeom>
      </xdr:spPr>
    </xdr:pic>
    <xdr:clientData/>
  </xdr:twoCellAnchor>
  <xdr:twoCellAnchor editAs="oneCell">
    <xdr:from>
      <xdr:col>17</xdr:col>
      <xdr:colOff>65454</xdr:colOff>
      <xdr:row>4</xdr:row>
      <xdr:rowOff>76200</xdr:rowOff>
    </xdr:from>
    <xdr:to>
      <xdr:col>21</xdr:col>
      <xdr:colOff>531545</xdr:colOff>
      <xdr:row>11</xdr:row>
      <xdr:rowOff>257250</xdr:rowOff>
    </xdr:to>
    <xdr:pic>
      <xdr:nvPicPr>
        <xdr:cNvPr id="3" name="図 2">
          <a:extLst>
            <a:ext uri="{FF2B5EF4-FFF2-40B4-BE49-F238E27FC236}">
              <a16:creationId xmlns:a16="http://schemas.microsoft.com/office/drawing/2014/main" id="{6F885744-8163-49C4-86FF-E4DAFF31C1E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40377" y="1138604"/>
          <a:ext cx="3250322" cy="243774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9187963-F39F-4D51-8BB4-E44563C7BC2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8C9446E-B367-4B4A-9C4B-F30C867F84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BB5FFD09-8506-432E-B19F-DE1E2D03AA18}"/>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23D38B6A-69FE-4CE3-9DA6-CDF939BCFFF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55632694-32A3-4A2E-86CE-EABFE2A3F37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819F82C-E4D3-4DF9-98D7-1810DFA8759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AF8D91AE-A3AC-408F-A4D5-017CDA54DE6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7C3D4C42-99AA-47B3-9CFC-14D59AC9570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D3B609DA-E6E2-42B7-988D-A91C5335EA2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713A4D16-85E1-49DE-AB26-25B222DD349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95B5B36-EA02-49DF-B2FF-0211A2AB768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1ECDA67B-36E1-4E3D-8B67-3CD2798AF02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943FAAFB-696E-438D-ABCA-5BBCBE81004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10C831B8-F11C-4642-B079-0CC7470D8D0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D535E59A-2401-418E-9414-8F2808C8F7C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C4479306-D3E4-4789-9E72-4ED8C048674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C8BA2F0D-254C-4601-A7E5-9337F0E14F6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A1951BC5-B4C5-4661-B4F8-99D1859EC97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694D29DD-E56E-4FF3-923E-30645FFCD7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62C9D3A9-BC3A-4C49-AAE1-306B5B614E9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0C7432F2-6B5E-49D9-8BC8-0E86A4383AF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B82F10BA-F5E7-458A-B45F-4B2CF137E09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280B214-1CD0-4ED4-AC76-5249666510D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B5D90C14-D962-46CF-AEFE-305696B5FAB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7BDBAF2F-A23C-438C-BC6F-0F9C15D66B9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66675</xdr:colOff>
      <xdr:row>15</xdr:row>
      <xdr:rowOff>76200</xdr:rowOff>
    </xdr:from>
    <xdr:to>
      <xdr:col>21</xdr:col>
      <xdr:colOff>549375</xdr:colOff>
      <xdr:row>22</xdr:row>
      <xdr:rowOff>257250</xdr:rowOff>
    </xdr:to>
    <xdr:pic>
      <xdr:nvPicPr>
        <xdr:cNvPr id="5" name="図 4">
          <a:extLst>
            <a:ext uri="{FF2B5EF4-FFF2-40B4-BE49-F238E27FC236}">
              <a16:creationId xmlns:a16="http://schemas.microsoft.com/office/drawing/2014/main" id="{2A648047-1AD3-4F16-8005-9E107D7C69FC}"/>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9875" y="4876800"/>
          <a:ext cx="3264000" cy="2448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66675</xdr:colOff>
      <xdr:row>4</xdr:row>
      <xdr:rowOff>76200</xdr:rowOff>
    </xdr:from>
    <xdr:to>
      <xdr:col>10</xdr:col>
      <xdr:colOff>549375</xdr:colOff>
      <xdr:row>11</xdr:row>
      <xdr:rowOff>257250</xdr:rowOff>
    </xdr:to>
    <xdr:pic>
      <xdr:nvPicPr>
        <xdr:cNvPr id="2" name="図 1">
          <a:extLst>
            <a:ext uri="{FF2B5EF4-FFF2-40B4-BE49-F238E27FC236}">
              <a16:creationId xmlns:a16="http://schemas.microsoft.com/office/drawing/2014/main" id="{88F098BB-2564-4A38-92CC-F4A26C2D72C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975" y="1133475"/>
          <a:ext cx="3264000" cy="2448000"/>
        </a:xfrm>
        <a:prstGeom prst="rect">
          <a:avLst/>
        </a:prstGeom>
      </xdr:spPr>
    </xdr:pic>
    <xdr:clientData/>
  </xdr:twoCellAnchor>
  <xdr:twoCellAnchor editAs="oneCell">
    <xdr:from>
      <xdr:col>17</xdr:col>
      <xdr:colOff>57150</xdr:colOff>
      <xdr:row>4</xdr:row>
      <xdr:rowOff>76200</xdr:rowOff>
    </xdr:from>
    <xdr:to>
      <xdr:col>21</xdr:col>
      <xdr:colOff>539850</xdr:colOff>
      <xdr:row>11</xdr:row>
      <xdr:rowOff>257250</xdr:rowOff>
    </xdr:to>
    <xdr:pic>
      <xdr:nvPicPr>
        <xdr:cNvPr id="3" name="図 2">
          <a:extLst>
            <a:ext uri="{FF2B5EF4-FFF2-40B4-BE49-F238E27FC236}">
              <a16:creationId xmlns:a16="http://schemas.microsoft.com/office/drawing/2014/main" id="{34EF68BC-B743-4F07-B560-C7E406208B5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0350" y="1133475"/>
          <a:ext cx="3264000" cy="2448000"/>
        </a:xfrm>
        <a:prstGeom prst="rect">
          <a:avLst/>
        </a:prstGeom>
      </xdr:spPr>
    </xdr:pic>
    <xdr:clientData/>
  </xdr:twoCellAnchor>
  <xdr:twoCellAnchor editAs="oneCell">
    <xdr:from>
      <xdr:col>6</xdr:col>
      <xdr:colOff>66675</xdr:colOff>
      <xdr:row>15</xdr:row>
      <xdr:rowOff>76200</xdr:rowOff>
    </xdr:from>
    <xdr:to>
      <xdr:col>10</xdr:col>
      <xdr:colOff>549375</xdr:colOff>
      <xdr:row>22</xdr:row>
      <xdr:rowOff>257250</xdr:rowOff>
    </xdr:to>
    <xdr:pic>
      <xdr:nvPicPr>
        <xdr:cNvPr id="4" name="図 3">
          <a:extLst>
            <a:ext uri="{FF2B5EF4-FFF2-40B4-BE49-F238E27FC236}">
              <a16:creationId xmlns:a16="http://schemas.microsoft.com/office/drawing/2014/main" id="{B40F6D4C-CD6E-4011-A970-6B47D23DD98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8975" y="4876800"/>
          <a:ext cx="3264000" cy="2448000"/>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7675AA1-B678-483C-94E8-5DE14B5663F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EA8FB5F-21EB-4537-AB20-DD1E2712E83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3B092C79-5142-484A-8FFA-E3EAB5671A6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E6CE354-288B-4523-B276-BF820085F83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4D319E1E-E0F3-45DF-91BD-0541049BF1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E9466A32-EC97-46EB-84A3-A2910A980B7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FF4BABEC-061E-4978-9414-AFC6608BF14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6197EDD3-BBB9-46EC-990B-25395F46AFE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rot="10800000">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10B6896-A1FD-4818-B81F-B513DA13AE2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8E1FF80-9ECE-4512-940F-A247698947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7DFCCB8-678B-40B0-896F-CB716EFC6E9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8DD0E9A-C5BB-4387-8D66-C3AF484BD0F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8064697-CE9E-4D86-BEF9-2F59016B83A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A02A53FF-0EE6-44E3-B12C-74FC9B6821C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12976E8-E63E-4A47-A2C8-881C58CE225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7CC9E008-2C46-4E3A-B84D-B28D84C4422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FFB9EE9-0571-4BF1-B03E-538A3AAC83B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F36F41CF-226E-42FF-AEB6-50A851E05F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32C767A-F727-427C-B78B-D1CD9FC203F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2C22E46-816C-48A2-A0F3-40BB78AD7C7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2698FECF-4B00-44D7-95AC-1F00F63FE54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C47AA42-8A71-457E-9A0C-5DF7B52B4A2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07E0465-9AD0-42CE-B2FB-DC386238D50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82A17618-2D8D-49F4-AC15-FD169CFBA78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7395B72-B96E-4F7A-AD26-92F645B8FD7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00A1BFF1-7952-40FF-A92D-8FEBCFE27B2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A25BDB8A-67A9-47CA-B965-71812D1B53A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6669A49-A06E-4041-9B92-B88C8A3051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FD7111D2-C8D7-409D-AF44-C4CF9365465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375B21A-22C1-43E4-90BD-7B1E92CA2A4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30F946F-1844-400C-BF27-EB8371A514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B08325E-68B4-4C51-B976-42F6C9E740F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9222CF70-FBA2-4686-A8E8-21C06D39315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714A584A-7043-432A-852A-34F4B3FEA6A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7C06DE80-D63B-4B04-9DCF-178D75562B4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730C218-4891-4064-8E7F-927CF327BC0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2ED60FC-95E1-4C67-84CD-891D77A014EE}"/>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EEC5423-B6B5-4592-8E09-9E6F71989B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04CE9B0A-4E22-411E-83BC-0A714A94096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1AEFDF33-6E59-4860-9307-8E2EAE1B93C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D63DEA55-009E-4B85-9A34-71ABCC92C88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8570D22C-571D-480B-BE55-ED6C62FC91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468958CA-0009-4B31-BC0E-F3294627086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5D52275C-B04D-4CD3-89A2-B52EB60FDC5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34A545CA-007F-400C-80D2-322C8ED170B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09F2D68-2FED-483F-9B5D-5F612804BE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D44BCD9-0DA0-473D-93F8-70C1C38B010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4696C725-1AD2-444A-BF3C-704763A99D0A}"/>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E709EC27-F286-4029-B042-647771D8623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192FCA3C-A651-49AD-B185-8B857E9FF21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53F2F8F3-E8A2-4C1D-8057-2D51ADE420A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D024D5DA-F8D9-44BA-A2E6-8B2EF1D8F777}"/>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153CF487-716F-4AA6-8653-FFB6FA6EFA2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489C9B40-2A1F-43E7-8B36-5418E20C8A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9E41528E-6AD3-465A-8E3A-2E4DCD37A4D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338BC0F0-3AAE-416E-9D93-07BB4150AB5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7F2A3FC2-11FA-4686-B4DF-68B4C06F7FD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C1582E47-C66A-45D1-84D4-A7042609CA7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29FC1179-FC43-4F00-A600-5E19C199873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E9936570-B1C2-4F05-B83E-45157AC0860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C31FA1BC-AF3E-49C4-9208-859B79C1B77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9A811A8C-1133-43CB-B7B4-05932412F3B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CB9356EC-3785-48B7-AF1B-401788954B4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CA75ACAE-E04D-4F67-B28D-62E925B6394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6890E273-C319-42F2-88D9-BA551149572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257250</xdr:rowOff>
    </xdr:to>
    <xdr:pic>
      <xdr:nvPicPr>
        <xdr:cNvPr id="2" name="図 1">
          <a:extLst>
            <a:ext uri="{FF2B5EF4-FFF2-40B4-BE49-F238E27FC236}">
              <a16:creationId xmlns:a16="http://schemas.microsoft.com/office/drawing/2014/main" id="{37FE72AA-85F1-4580-81E9-07AB6EB732E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9" cy="2442202"/>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257250</xdr:rowOff>
    </xdr:to>
    <xdr:pic>
      <xdr:nvPicPr>
        <xdr:cNvPr id="3" name="図 2">
          <a:extLst>
            <a:ext uri="{FF2B5EF4-FFF2-40B4-BE49-F238E27FC236}">
              <a16:creationId xmlns:a16="http://schemas.microsoft.com/office/drawing/2014/main" id="{ED47A365-6343-4B30-9A9A-52119BEF4F0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9" cy="2442202"/>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257250</xdr:rowOff>
    </xdr:to>
    <xdr:pic>
      <xdr:nvPicPr>
        <xdr:cNvPr id="4" name="図 3">
          <a:extLst>
            <a:ext uri="{FF2B5EF4-FFF2-40B4-BE49-F238E27FC236}">
              <a16:creationId xmlns:a16="http://schemas.microsoft.com/office/drawing/2014/main" id="{A8C09A93-8755-4342-9953-6963DEB9007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70" cy="2442203"/>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257250</xdr:rowOff>
    </xdr:to>
    <xdr:pic>
      <xdr:nvPicPr>
        <xdr:cNvPr id="5" name="図 4">
          <a:extLst>
            <a:ext uri="{FF2B5EF4-FFF2-40B4-BE49-F238E27FC236}">
              <a16:creationId xmlns:a16="http://schemas.microsoft.com/office/drawing/2014/main" id="{5CDC2D43-A9C2-4DA4-A7AE-169F2968061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70" cy="244220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3518536D-8C0F-4011-8497-A1A8FA4D14F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52016FAF-0506-467B-B7AC-B961056E372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84973794-FACB-442D-BA68-6698AB7A4AF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00920464-ECAA-4EF6-A0F0-0124C21A905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B442032F-EA6C-4F10-8E26-AEAF98D26E0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0077C715-2BDF-4EC3-B045-87C7B4B0116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7DC452FE-912E-4FDE-A2B4-90EABFC02BA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D731EB18-E38B-4918-AC4E-E90C1D846862}"/>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1AA60DAA-D2E2-444D-9E25-8301190E2FB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BA503BC9-BD2E-4357-B097-61C6A1D9F2E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3258993D-6A3F-4BFD-9DF6-902F49B11FC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4124F6B3-6705-4FC5-97F9-D556C758D6B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D81AAB5D-670F-4D0B-A78A-E38189766EB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7BFAC2E7-E1A4-4C61-BD34-2952E58C629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0AEC4B05-7D57-41CC-9EAD-E4B049D6A04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65B3BDC2-02CD-4673-BD3B-898A61EAF75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41A53C68-E816-4A60-AA15-AC8EA6BBEE6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5C1D0FB2-32D6-4790-916E-801F633C35D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3FAC54E6-D16A-4297-B5C7-7B230376089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054310BA-E0CE-4DF2-9B27-3A09A86117E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EE8A1850-2F35-4EB5-A9E1-AECBFAC8B47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0907DD1F-1355-434B-8B3C-ACE20D1B8A3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A40CC725-9598-49B2-84B9-D5A0B74702B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BE413DA2-6D58-4FF8-8580-EC6F07146A3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04CC47C1-0433-459D-A2A8-1228AC00D7A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32ED06E7-A6AA-42E4-BA54-01D206DA8C9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DB2BD6E7-128C-4488-BBED-FC0B13CA3C8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852965B5-7204-4798-85C0-7A92AFE5F64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FE276808-0FE0-400E-A2D3-62EA64844AB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FB9B83C0-0745-4C7A-A14E-F707750EFFC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C2A62A7B-98E7-4AFA-BDE2-8EF432F1B1F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8B33DB04-F31F-4F4C-BF0D-9D84BE53A08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7FA9BA93-70FA-41EB-B12F-9372AB4C740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850C469A-D887-4C05-BDD9-AD23140C493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73A267A5-FDD1-4B0C-88F4-21527E6969C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C15BDDA7-4186-4B98-AC95-9EBFB235EC4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54CED232-F788-445C-90E1-4ADBBB0A38D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849CFE8D-5C58-4F39-BC5E-85BCA7F55C39}"/>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527FA5E4-4A1E-4C9C-A5A8-1E0CD9D7701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007B61A4-DB3B-453E-8277-269CCF95A29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71368</xdr:colOff>
      <xdr:row>4</xdr:row>
      <xdr:rowOff>79081</xdr:rowOff>
    </xdr:from>
    <xdr:to>
      <xdr:col>10</xdr:col>
      <xdr:colOff>544681</xdr:colOff>
      <xdr:row>11</xdr:row>
      <xdr:rowOff>254368</xdr:rowOff>
    </xdr:to>
    <xdr:pic>
      <xdr:nvPicPr>
        <xdr:cNvPr id="2" name="図 1">
          <a:extLst>
            <a:ext uri="{FF2B5EF4-FFF2-40B4-BE49-F238E27FC236}">
              <a16:creationId xmlns:a16="http://schemas.microsoft.com/office/drawing/2014/main" id="{BB6D2CE6-39AB-4694-9D43-CF24C305B2DB}"/>
            </a:ext>
          </a:extLst>
        </xdr:cNvPr>
        <xdr:cNvPicPr>
          <a:picLocks noChangeAspect="1"/>
        </xdr:cNvPicPr>
      </xdr:nvPicPr>
      <xdr:blipFill>
        <a:blip xmlns:r="http://schemas.openxmlformats.org/officeDocument/2006/relationships" r:embed="rId1" cstate="screen">
          <a:extLst>
            <a:ext uri="{BEBA8EAE-BF5A-486C-A8C5-ECC9F3942E4B}">
              <a14:imgProps xmlns:a14="http://schemas.microsoft.com/office/drawing/2010/main">
                <a14:imgLayer r:embed="rId2">
                  <a14:imgEffect>
                    <a14:brightnessContrast bright="20000"/>
                  </a14:imgEffect>
                </a14:imgLayer>
              </a14:imgProps>
            </a:ext>
            <a:ext uri="{28A0092B-C50C-407E-A947-70E740481C1C}">
              <a14:useLocalDpi xmlns:a14="http://schemas.microsoft.com/office/drawing/2010/main"/>
            </a:ext>
          </a:extLst>
        </a:blip>
        <a:srcRect/>
        <a:stretch/>
      </xdr:blipFill>
      <xdr:spPr>
        <a:xfrm>
          <a:off x="3227042" y="1139255"/>
          <a:ext cx="3256269" cy="2436439"/>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2E617E19-B50A-47D2-8669-6821EADCEA8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B76CF3DF-9D33-4376-BC77-EDB38D7FA97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EA1482C9-6E7B-4051-BA38-B7ADCBE20FC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4B15B65A-CA5A-45C5-86B7-558DC99A392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29A54E58-344C-4BC8-A59A-61F3D20EB69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F8380844-E5C6-4580-8242-65FD730689A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7A236151-0048-4392-BB7C-10B18EF87F2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72519</xdr:colOff>
      <xdr:row>4</xdr:row>
      <xdr:rowOff>76200</xdr:rowOff>
    </xdr:from>
    <xdr:to>
      <xdr:col>10</xdr:col>
      <xdr:colOff>543528</xdr:colOff>
      <xdr:row>11</xdr:row>
      <xdr:rowOff>257249</xdr:rowOff>
    </xdr:to>
    <xdr:pic>
      <xdr:nvPicPr>
        <xdr:cNvPr id="2" name="図 1">
          <a:extLst>
            <a:ext uri="{FF2B5EF4-FFF2-40B4-BE49-F238E27FC236}">
              <a16:creationId xmlns:a16="http://schemas.microsoft.com/office/drawing/2014/main" id="{94600BA2-040F-4716-9C13-2D2B0C88C5E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8193" y="1136374"/>
          <a:ext cx="3253965"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7D042C96-6EBF-4A7C-8614-6CAE3686489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33538B13-DB2F-4205-A1A2-5FB5528EE6F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C832068F-5BC3-4752-AAF6-58D64542491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D3D43FE4-08A8-4B7C-BB6A-FDD335A5882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F4B422E8-D63F-4496-AAA9-2DF6707EA2F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A7902F78-F0BE-4492-A4FA-C96FD030411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07B5CDD9-8BE1-44CC-ADDE-C8309E1F870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8534FB57-7DC0-4FCB-B4B5-5333D0A336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00BE552A-61C0-4059-9848-40F7D7876AB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782411F7-4D7F-4147-B1C3-DA34DD946386}"/>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2097620D-41EA-4872-AB8C-C6CD2B4B133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28034FC7-505E-47AF-96C0-F6E7972C61D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F2B9BCE3-3893-4ACD-B5D1-97C1AC0A077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BBEBE032-9F13-4287-9855-3C35011965D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620E2DC9-5C56-49D1-8D1F-E8DE41B9DF1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FF66E2E6-821A-4ACE-8176-4343235C0E7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AEDA5649-560E-419D-9D37-263125FEA7D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3120E472-9169-458F-B3CD-D21E3E3C31A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BEE5E7BF-9C3E-481A-AB6D-3FBD7B04DBA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0D8AA47F-B5DD-49C2-A591-A9A221177D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917CBA67-ACBF-435A-B168-D53CE98474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A4756746-84B2-4077-B3DF-8B5572A8B855}"/>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601F172E-9AFA-499F-B6CA-DB2B2663158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4A55C2F9-030E-4FE7-B938-FF2A90915D5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AE4B7837-8CF0-4D6F-8AE5-082F040BF9C3}"/>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A979E1A7-7825-4C37-971E-4C44FF50D57D}"/>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6434D77D-D365-4591-B793-8AA0C7D5ABE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724F7319-47C3-499B-B3C3-835F31CB3CA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CEA32C26-9304-483C-8322-1316F9D5E8F2}"/>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50AA5EAF-690D-48F2-9252-5077731C5DC8}"/>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9D8B5995-3497-4FFF-ABD1-19AD988B8E29}"/>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60784029-AE7D-4452-B911-36865965596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A54380AA-28AF-4252-981B-74970A36B29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8BB9ED20-5950-441A-9361-CAD86DCE706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D78B5C6D-9A92-4B9A-A2E7-157DF1EC451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C8B3AF09-D466-412F-9B80-525E1D3ACC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BD0F227A-38BE-4675-AFCE-BC0AAA56150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6E31FD6A-961B-4DD5-AD19-3101CE6E057C}"/>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12404154-B777-47EF-A3F3-EE285BBA9F4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480F7CE0-4A45-4020-BB8F-CEFE5568687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A28D4753-28CE-4868-AC0E-46A11ADEB71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94D396BB-9886-46DE-8BDA-BF98F46D87F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D4E15146-7072-4D08-9D02-DE188A5E6C8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0C17A82C-092E-4F99-AE52-64BAF3946CEE}"/>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twoCellAnchor editAs="oneCell">
    <xdr:from>
      <xdr:col>17</xdr:col>
      <xdr:colOff>61843</xdr:colOff>
      <xdr:row>4</xdr:row>
      <xdr:rowOff>76200</xdr:rowOff>
    </xdr:from>
    <xdr:to>
      <xdr:col>21</xdr:col>
      <xdr:colOff>535155</xdr:colOff>
      <xdr:row>11</xdr:row>
      <xdr:rowOff>257249</xdr:rowOff>
    </xdr:to>
    <xdr:pic>
      <xdr:nvPicPr>
        <xdr:cNvPr id="3" name="図 2">
          <a:extLst>
            <a:ext uri="{FF2B5EF4-FFF2-40B4-BE49-F238E27FC236}">
              <a16:creationId xmlns:a16="http://schemas.microsoft.com/office/drawing/2014/main" id="{B4CBDB6D-9DA9-4288-919A-C1FEAC882AC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10415104" y="1136374"/>
          <a:ext cx="3256268" cy="2442201"/>
        </a:xfrm>
        <a:prstGeom prst="rect">
          <a:avLst/>
        </a:prstGeom>
      </xdr:spPr>
    </xdr:pic>
    <xdr:clientData/>
  </xdr:twoCellAnchor>
  <xdr:twoCellAnchor editAs="oneCell">
    <xdr:from>
      <xdr:col>6</xdr:col>
      <xdr:colOff>71368</xdr:colOff>
      <xdr:row>15</xdr:row>
      <xdr:rowOff>76200</xdr:rowOff>
    </xdr:from>
    <xdr:to>
      <xdr:col>10</xdr:col>
      <xdr:colOff>544681</xdr:colOff>
      <xdr:row>22</xdr:row>
      <xdr:rowOff>257249</xdr:rowOff>
    </xdr:to>
    <xdr:pic>
      <xdr:nvPicPr>
        <xdr:cNvPr id="4" name="図 3">
          <a:extLst>
            <a:ext uri="{FF2B5EF4-FFF2-40B4-BE49-F238E27FC236}">
              <a16:creationId xmlns:a16="http://schemas.microsoft.com/office/drawing/2014/main" id="{12ABD370-1CA7-4A8E-B42E-F572A923B7A4}"/>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3227042" y="4871830"/>
          <a:ext cx="3256269" cy="2442202"/>
        </a:xfrm>
        <a:prstGeom prst="rect">
          <a:avLst/>
        </a:prstGeom>
      </xdr:spPr>
    </xdr:pic>
    <xdr:clientData/>
  </xdr:twoCellAnchor>
  <xdr:twoCellAnchor editAs="oneCell">
    <xdr:from>
      <xdr:col>17</xdr:col>
      <xdr:colOff>71368</xdr:colOff>
      <xdr:row>15</xdr:row>
      <xdr:rowOff>76200</xdr:rowOff>
    </xdr:from>
    <xdr:to>
      <xdr:col>21</xdr:col>
      <xdr:colOff>544681</xdr:colOff>
      <xdr:row>22</xdr:row>
      <xdr:rowOff>257249</xdr:rowOff>
    </xdr:to>
    <xdr:pic>
      <xdr:nvPicPr>
        <xdr:cNvPr id="5" name="図 4">
          <a:extLst>
            <a:ext uri="{FF2B5EF4-FFF2-40B4-BE49-F238E27FC236}">
              <a16:creationId xmlns:a16="http://schemas.microsoft.com/office/drawing/2014/main" id="{5B30BEF1-C966-4CFB-96FF-92330202D0A8}"/>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424629" y="4871830"/>
          <a:ext cx="3256269" cy="244220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544680</xdr:colOff>
      <xdr:row>11</xdr:row>
      <xdr:rowOff>257249</xdr:rowOff>
    </xdr:to>
    <xdr:pic>
      <xdr:nvPicPr>
        <xdr:cNvPr id="2" name="図 1">
          <a:extLst>
            <a:ext uri="{FF2B5EF4-FFF2-40B4-BE49-F238E27FC236}">
              <a16:creationId xmlns:a16="http://schemas.microsoft.com/office/drawing/2014/main" id="{70268DCB-C45A-477C-9E2A-796D2293633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27042" y="1136374"/>
          <a:ext cx="3256268" cy="244220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6</xdr:col>
      <xdr:colOff>71368</xdr:colOff>
      <xdr:row>4</xdr:row>
      <xdr:rowOff>76200</xdr:rowOff>
    </xdr:from>
    <xdr:to>
      <xdr:col>10</xdr:col>
      <xdr:colOff>544681</xdr:colOff>
      <xdr:row>11</xdr:row>
      <xdr:rowOff>257249</xdr:rowOff>
    </xdr:to>
    <xdr:pic>
      <xdr:nvPicPr>
        <xdr:cNvPr id="2" name="図 1">
          <a:extLst>
            <a:ext uri="{FF2B5EF4-FFF2-40B4-BE49-F238E27FC236}">
              <a16:creationId xmlns:a16="http://schemas.microsoft.com/office/drawing/2014/main" id="{976FEB8E-5F83-4F5C-BE71-7967F58F2B4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33668" y="1133475"/>
          <a:ext cx="3254613" cy="2447999"/>
        </a:xfrm>
        <a:prstGeom prst="rect">
          <a:avLst/>
        </a:prstGeom>
      </xdr:spPr>
    </xdr:pic>
    <xdr:clientData/>
  </xdr:twoCellAnchor>
  <xdr:twoCellAnchor editAs="oneCell">
    <xdr:from>
      <xdr:col>17</xdr:col>
      <xdr:colOff>61843</xdr:colOff>
      <xdr:row>4</xdr:row>
      <xdr:rowOff>76200</xdr:rowOff>
    </xdr:from>
    <xdr:to>
      <xdr:col>21</xdr:col>
      <xdr:colOff>535156</xdr:colOff>
      <xdr:row>11</xdr:row>
      <xdr:rowOff>257249</xdr:rowOff>
    </xdr:to>
    <xdr:pic>
      <xdr:nvPicPr>
        <xdr:cNvPr id="3" name="図 2">
          <a:extLst>
            <a:ext uri="{FF2B5EF4-FFF2-40B4-BE49-F238E27FC236}">
              <a16:creationId xmlns:a16="http://schemas.microsoft.com/office/drawing/2014/main" id="{5B5BBFD7-D009-48CA-973F-7BC55ECFF02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25043" y="1133475"/>
          <a:ext cx="3254613" cy="2447999"/>
        </a:xfrm>
        <a:prstGeom prst="rect">
          <a:avLst/>
        </a:prstGeom>
      </xdr:spPr>
    </xdr:pic>
    <xdr:clientData/>
  </xdr:twoCellAnchor>
  <xdr:twoCellAnchor editAs="oneCell">
    <xdr:from>
      <xdr:col>6</xdr:col>
      <xdr:colOff>71368</xdr:colOff>
      <xdr:row>15</xdr:row>
      <xdr:rowOff>76200</xdr:rowOff>
    </xdr:from>
    <xdr:to>
      <xdr:col>10</xdr:col>
      <xdr:colOff>544682</xdr:colOff>
      <xdr:row>22</xdr:row>
      <xdr:rowOff>257249</xdr:rowOff>
    </xdr:to>
    <xdr:pic>
      <xdr:nvPicPr>
        <xdr:cNvPr id="4" name="図 3">
          <a:extLst>
            <a:ext uri="{FF2B5EF4-FFF2-40B4-BE49-F238E27FC236}">
              <a16:creationId xmlns:a16="http://schemas.microsoft.com/office/drawing/2014/main" id="{399DD835-4233-47ED-B405-34AD7557EF2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233668" y="4876800"/>
          <a:ext cx="3254614" cy="2447999"/>
        </a:xfrm>
        <a:prstGeom prst="rect">
          <a:avLst/>
        </a:prstGeom>
      </xdr:spPr>
    </xdr:pic>
    <xdr:clientData/>
  </xdr:twoCellAnchor>
  <xdr:twoCellAnchor editAs="oneCell">
    <xdr:from>
      <xdr:col>17</xdr:col>
      <xdr:colOff>71368</xdr:colOff>
      <xdr:row>15</xdr:row>
      <xdr:rowOff>76200</xdr:rowOff>
    </xdr:from>
    <xdr:to>
      <xdr:col>21</xdr:col>
      <xdr:colOff>544682</xdr:colOff>
      <xdr:row>22</xdr:row>
      <xdr:rowOff>257249</xdr:rowOff>
    </xdr:to>
    <xdr:pic>
      <xdr:nvPicPr>
        <xdr:cNvPr id="5" name="図 4">
          <a:extLst>
            <a:ext uri="{FF2B5EF4-FFF2-40B4-BE49-F238E27FC236}">
              <a16:creationId xmlns:a16="http://schemas.microsoft.com/office/drawing/2014/main" id="{E1D08A98-81FB-4638-8392-70EC28A5F06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0434568" y="4876800"/>
          <a:ext cx="3254614" cy="244799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28575</xdr:colOff>
      <xdr:row>8</xdr:row>
      <xdr:rowOff>66675</xdr:rowOff>
    </xdr:from>
    <xdr:to>
      <xdr:col>7</xdr:col>
      <xdr:colOff>419100</xdr:colOff>
      <xdr:row>20</xdr:row>
      <xdr:rowOff>123825</xdr:rowOff>
    </xdr:to>
    <xdr:pic>
      <xdr:nvPicPr>
        <xdr:cNvPr id="2" name="図 1">
          <a:extLst>
            <a:ext uri="{FF2B5EF4-FFF2-40B4-BE49-F238E27FC236}">
              <a16:creationId xmlns:a16="http://schemas.microsoft.com/office/drawing/2014/main" id="{9BF97D9A-2AA9-431C-BF18-8AD67C42981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23950" y="1800225"/>
          <a:ext cx="2857500" cy="2114550"/>
        </a:xfrm>
        <a:prstGeom prst="rect">
          <a:avLst/>
        </a:prstGeom>
      </xdr:spPr>
    </xdr:pic>
    <xdr:clientData/>
  </xdr:twoCellAnchor>
  <xdr:twoCellAnchor editAs="oneCell">
    <xdr:from>
      <xdr:col>10</xdr:col>
      <xdr:colOff>0</xdr:colOff>
      <xdr:row>8</xdr:row>
      <xdr:rowOff>47625</xdr:rowOff>
    </xdr:from>
    <xdr:to>
      <xdr:col>15</xdr:col>
      <xdr:colOff>419100</xdr:colOff>
      <xdr:row>20</xdr:row>
      <xdr:rowOff>133350</xdr:rowOff>
    </xdr:to>
    <xdr:pic>
      <xdr:nvPicPr>
        <xdr:cNvPr id="3" name="図 2">
          <a:extLst>
            <a:ext uri="{FF2B5EF4-FFF2-40B4-BE49-F238E27FC236}">
              <a16:creationId xmlns:a16="http://schemas.microsoft.com/office/drawing/2014/main" id="{A048D4F7-63AD-4B27-92A1-3D8CAFA6FC4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5248275" y="1781175"/>
          <a:ext cx="2857500" cy="2143125"/>
        </a:xfrm>
        <a:prstGeom prst="rect">
          <a:avLst/>
        </a:prstGeom>
      </xdr:spPr>
    </xdr:pic>
    <xdr:clientData/>
  </xdr:twoCellAnchor>
  <xdr:twoCellAnchor editAs="oneCell">
    <xdr:from>
      <xdr:col>18</xdr:col>
      <xdr:colOff>0</xdr:colOff>
      <xdr:row>8</xdr:row>
      <xdr:rowOff>47625</xdr:rowOff>
    </xdr:from>
    <xdr:to>
      <xdr:col>23</xdr:col>
      <xdr:colOff>419100</xdr:colOff>
      <xdr:row>20</xdr:row>
      <xdr:rowOff>133350</xdr:rowOff>
    </xdr:to>
    <xdr:pic>
      <xdr:nvPicPr>
        <xdr:cNvPr id="4" name="図 3">
          <a:extLst>
            <a:ext uri="{FF2B5EF4-FFF2-40B4-BE49-F238E27FC236}">
              <a16:creationId xmlns:a16="http://schemas.microsoft.com/office/drawing/2014/main" id="{49FE46B8-0771-446E-BDF6-84743DD1592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9372600" y="1781175"/>
          <a:ext cx="2857500" cy="2143125"/>
        </a:xfrm>
        <a:prstGeom prst="rect">
          <a:avLst/>
        </a:prstGeom>
      </xdr:spPr>
    </xdr:pic>
    <xdr:clientData/>
  </xdr:twoCellAnchor>
  <xdr:twoCellAnchor editAs="oneCell">
    <xdr:from>
      <xdr:col>2</xdr:col>
      <xdr:colOff>0</xdr:colOff>
      <xdr:row>25</xdr:row>
      <xdr:rowOff>47625</xdr:rowOff>
    </xdr:from>
    <xdr:to>
      <xdr:col>7</xdr:col>
      <xdr:colOff>390525</xdr:colOff>
      <xdr:row>37</xdr:row>
      <xdr:rowOff>133350</xdr:rowOff>
    </xdr:to>
    <xdr:pic>
      <xdr:nvPicPr>
        <xdr:cNvPr id="5" name="図 4">
          <a:extLst>
            <a:ext uri="{FF2B5EF4-FFF2-40B4-BE49-F238E27FC236}">
              <a16:creationId xmlns:a16="http://schemas.microsoft.com/office/drawing/2014/main" id="{87AB3745-8522-4071-831E-5B08F54FB3C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95375" y="4772025"/>
          <a:ext cx="2857500" cy="2143125"/>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28575</xdr:colOff>
      <xdr:row>8</xdr:row>
      <xdr:rowOff>47625</xdr:rowOff>
    </xdr:from>
    <xdr:to>
      <xdr:col>7</xdr:col>
      <xdr:colOff>419100</xdr:colOff>
      <xdr:row>20</xdr:row>
      <xdr:rowOff>133350</xdr:rowOff>
    </xdr:to>
    <xdr:pic>
      <xdr:nvPicPr>
        <xdr:cNvPr id="2" name="図 1">
          <a:extLst>
            <a:ext uri="{FF2B5EF4-FFF2-40B4-BE49-F238E27FC236}">
              <a16:creationId xmlns:a16="http://schemas.microsoft.com/office/drawing/2014/main" id="{9887BE65-53D5-4E6D-86CF-BB735B2A9D0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123950" y="1781175"/>
          <a:ext cx="2857500" cy="2143125"/>
        </a:xfrm>
        <a:prstGeom prst="rect">
          <a:avLst/>
        </a:prstGeom>
      </xdr:spPr>
    </xdr:pic>
    <xdr:clientData/>
  </xdr:twoCellAnchor>
  <xdr:twoCellAnchor editAs="oneCell">
    <xdr:from>
      <xdr:col>10</xdr:col>
      <xdr:colOff>28575</xdr:colOff>
      <xdr:row>8</xdr:row>
      <xdr:rowOff>47625</xdr:rowOff>
    </xdr:from>
    <xdr:to>
      <xdr:col>16</xdr:col>
      <xdr:colOff>0</xdr:colOff>
      <xdr:row>20</xdr:row>
      <xdr:rowOff>133350</xdr:rowOff>
    </xdr:to>
    <xdr:pic>
      <xdr:nvPicPr>
        <xdr:cNvPr id="3" name="図 2">
          <a:extLst>
            <a:ext uri="{FF2B5EF4-FFF2-40B4-BE49-F238E27FC236}">
              <a16:creationId xmlns:a16="http://schemas.microsoft.com/office/drawing/2014/main" id="{04510E2D-AD7B-4A67-AE8E-A3A8092A117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276850" y="1781175"/>
          <a:ext cx="2857500" cy="2143125"/>
        </a:xfrm>
        <a:prstGeom prst="rect">
          <a:avLst/>
        </a:prstGeom>
      </xdr:spPr>
    </xdr:pic>
    <xdr:clientData/>
  </xdr:twoCellAnchor>
  <xdr:twoCellAnchor editAs="oneCell">
    <xdr:from>
      <xdr:col>18</xdr:col>
      <xdr:colOff>28575</xdr:colOff>
      <xdr:row>8</xdr:row>
      <xdr:rowOff>47625</xdr:rowOff>
    </xdr:from>
    <xdr:to>
      <xdr:col>24</xdr:col>
      <xdr:colOff>0</xdr:colOff>
      <xdr:row>20</xdr:row>
      <xdr:rowOff>133350</xdr:rowOff>
    </xdr:to>
    <xdr:pic>
      <xdr:nvPicPr>
        <xdr:cNvPr id="4" name="図 3">
          <a:extLst>
            <a:ext uri="{FF2B5EF4-FFF2-40B4-BE49-F238E27FC236}">
              <a16:creationId xmlns:a16="http://schemas.microsoft.com/office/drawing/2014/main" id="{A47ACD65-FE44-4EC7-8D4E-D4D37080539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401175" y="1781175"/>
          <a:ext cx="2857500" cy="2143125"/>
        </a:xfrm>
        <a:prstGeom prst="rect">
          <a:avLst/>
        </a:prstGeom>
      </xdr:spPr>
    </xdr:pic>
    <xdr:clientData/>
  </xdr:twoCellAnchor>
  <xdr:twoCellAnchor editAs="oneCell">
    <xdr:from>
      <xdr:col>2</xdr:col>
      <xdr:colOff>28575</xdr:colOff>
      <xdr:row>25</xdr:row>
      <xdr:rowOff>47625</xdr:rowOff>
    </xdr:from>
    <xdr:to>
      <xdr:col>7</xdr:col>
      <xdr:colOff>419100</xdr:colOff>
      <xdr:row>37</xdr:row>
      <xdr:rowOff>133350</xdr:rowOff>
    </xdr:to>
    <xdr:pic>
      <xdr:nvPicPr>
        <xdr:cNvPr id="5" name="図 4">
          <a:extLst>
            <a:ext uri="{FF2B5EF4-FFF2-40B4-BE49-F238E27FC236}">
              <a16:creationId xmlns:a16="http://schemas.microsoft.com/office/drawing/2014/main" id="{70C0B2E6-9786-4FAF-9331-2E86AAAF40F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123950" y="4772025"/>
          <a:ext cx="2857500" cy="2143125"/>
        </a:xfrm>
        <a:prstGeom prst="rect">
          <a:avLst/>
        </a:prstGeom>
      </xdr:spPr>
    </xdr:pic>
    <xdr:clientData/>
  </xdr:twoCellAnchor>
  <xdr:twoCellAnchor editAs="oneCell">
    <xdr:from>
      <xdr:col>10</xdr:col>
      <xdr:colOff>28575</xdr:colOff>
      <xdr:row>25</xdr:row>
      <xdr:rowOff>47625</xdr:rowOff>
    </xdr:from>
    <xdr:to>
      <xdr:col>16</xdr:col>
      <xdr:colOff>0</xdr:colOff>
      <xdr:row>37</xdr:row>
      <xdr:rowOff>133350</xdr:rowOff>
    </xdr:to>
    <xdr:pic>
      <xdr:nvPicPr>
        <xdr:cNvPr id="6" name="図 5">
          <a:extLst>
            <a:ext uri="{FF2B5EF4-FFF2-40B4-BE49-F238E27FC236}">
              <a16:creationId xmlns:a16="http://schemas.microsoft.com/office/drawing/2014/main" id="{1A27DEDA-275D-402B-9095-CDE801F2C4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276850" y="4772025"/>
          <a:ext cx="2857500" cy="2143125"/>
        </a:xfrm>
        <a:prstGeom prst="rect">
          <a:avLst/>
        </a:prstGeom>
      </xdr:spPr>
    </xdr:pic>
    <xdr:clientData/>
  </xdr:twoCellAnchor>
  <xdr:twoCellAnchor editAs="oneCell">
    <xdr:from>
      <xdr:col>18</xdr:col>
      <xdr:colOff>28575</xdr:colOff>
      <xdr:row>25</xdr:row>
      <xdr:rowOff>47625</xdr:rowOff>
    </xdr:from>
    <xdr:to>
      <xdr:col>24</xdr:col>
      <xdr:colOff>0</xdr:colOff>
      <xdr:row>37</xdr:row>
      <xdr:rowOff>133350</xdr:rowOff>
    </xdr:to>
    <xdr:pic>
      <xdr:nvPicPr>
        <xdr:cNvPr id="7" name="図 6">
          <a:extLst>
            <a:ext uri="{FF2B5EF4-FFF2-40B4-BE49-F238E27FC236}">
              <a16:creationId xmlns:a16="http://schemas.microsoft.com/office/drawing/2014/main" id="{2E9D592C-3BCC-4139-B872-8F6FEE14E6F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401175" y="4772025"/>
          <a:ext cx="2857500" cy="2143125"/>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9525</xdr:colOff>
      <xdr:row>5</xdr:row>
      <xdr:rowOff>323850</xdr:rowOff>
    </xdr:from>
    <xdr:to>
      <xdr:col>33</xdr:col>
      <xdr:colOff>190500</xdr:colOff>
      <xdr:row>16</xdr:row>
      <xdr:rowOff>265725</xdr:rowOff>
    </xdr:to>
    <xdr:pic>
      <xdr:nvPicPr>
        <xdr:cNvPr id="2" name="図 1">
          <a:extLst>
            <a:ext uri="{FF2B5EF4-FFF2-40B4-BE49-F238E27FC236}">
              <a16:creationId xmlns:a16="http://schemas.microsoft.com/office/drawing/2014/main" id="{24D348DD-E964-3DD0-9C7B-D12A5CFDC6E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25912"/>
        <a:stretch>
          <a:fillRect/>
        </a:stretch>
      </xdr:blipFill>
      <xdr:spPr>
        <a:xfrm>
          <a:off x="695325" y="1390650"/>
          <a:ext cx="9610725" cy="47520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3</xdr:col>
      <xdr:colOff>171451</xdr:colOff>
      <xdr:row>6</xdr:row>
      <xdr:rowOff>9525</xdr:rowOff>
    </xdr:from>
    <xdr:to>
      <xdr:col>33</xdr:col>
      <xdr:colOff>76201</xdr:colOff>
      <xdr:row>16</xdr:row>
      <xdr:rowOff>284775</xdr:rowOff>
    </xdr:to>
    <xdr:pic>
      <xdr:nvPicPr>
        <xdr:cNvPr id="3" name="図 2">
          <a:extLst>
            <a:ext uri="{FF2B5EF4-FFF2-40B4-BE49-F238E27FC236}">
              <a16:creationId xmlns:a16="http://schemas.microsoft.com/office/drawing/2014/main" id="{E536143B-C323-B3F5-22A1-38C58591F1D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30085"/>
        <a:stretch>
          <a:fillRect/>
        </a:stretch>
      </xdr:blipFill>
      <xdr:spPr>
        <a:xfrm>
          <a:off x="857251" y="1409700"/>
          <a:ext cx="9334500" cy="475200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133350</xdr:colOff>
      <xdr:row>6</xdr:row>
      <xdr:rowOff>19050</xdr:rowOff>
    </xdr:from>
    <xdr:to>
      <xdr:col>33</xdr:col>
      <xdr:colOff>247650</xdr:colOff>
      <xdr:row>17</xdr:row>
      <xdr:rowOff>8550</xdr:rowOff>
    </xdr:to>
    <xdr:pic>
      <xdr:nvPicPr>
        <xdr:cNvPr id="2" name="図 1">
          <a:extLst>
            <a:ext uri="{FF2B5EF4-FFF2-40B4-BE49-F238E27FC236}">
              <a16:creationId xmlns:a16="http://schemas.microsoft.com/office/drawing/2014/main" id="{1AF07473-948F-D95C-BC6B-297E6CCB3B8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615" r="24856"/>
        <a:stretch>
          <a:fillRect/>
        </a:stretch>
      </xdr:blipFill>
      <xdr:spPr>
        <a:xfrm>
          <a:off x="819150" y="1419225"/>
          <a:ext cx="9544050" cy="47520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104774</xdr:colOff>
      <xdr:row>6</xdr:row>
      <xdr:rowOff>19050</xdr:rowOff>
    </xdr:from>
    <xdr:to>
      <xdr:col>34</xdr:col>
      <xdr:colOff>247649</xdr:colOff>
      <xdr:row>17</xdr:row>
      <xdr:rowOff>17980</xdr:rowOff>
    </xdr:to>
    <xdr:pic>
      <xdr:nvPicPr>
        <xdr:cNvPr id="2" name="図 1">
          <a:extLst>
            <a:ext uri="{FF2B5EF4-FFF2-40B4-BE49-F238E27FC236}">
              <a16:creationId xmlns:a16="http://schemas.microsoft.com/office/drawing/2014/main" id="{DBC520D2-5305-BECD-96B3-AE5B16C130C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42" t="596" r="1101"/>
        <a:stretch>
          <a:fillRect/>
        </a:stretch>
      </xdr:blipFill>
      <xdr:spPr>
        <a:xfrm>
          <a:off x="476249" y="1419225"/>
          <a:ext cx="10201275" cy="476143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219075</xdr:colOff>
      <xdr:row>18</xdr:row>
      <xdr:rowOff>152400</xdr:rowOff>
    </xdr:from>
    <xdr:to>
      <xdr:col>14</xdr:col>
      <xdr:colOff>274963</xdr:colOff>
      <xdr:row>29</xdr:row>
      <xdr:rowOff>57900</xdr:rowOff>
    </xdr:to>
    <xdr:pic>
      <xdr:nvPicPr>
        <xdr:cNvPr id="2" name="図 1">
          <a:extLst>
            <a:ext uri="{FF2B5EF4-FFF2-40B4-BE49-F238E27FC236}">
              <a16:creationId xmlns:a16="http://schemas.microsoft.com/office/drawing/2014/main" id="{304EFB53-39EC-4EEC-A4FD-902942186A0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590550" y="731520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200025</xdr:colOff>
      <xdr:row>6</xdr:row>
      <xdr:rowOff>0</xdr:rowOff>
    </xdr:from>
    <xdr:to>
      <xdr:col>31</xdr:col>
      <xdr:colOff>194628</xdr:colOff>
      <xdr:row>17</xdr:row>
      <xdr:rowOff>29100</xdr:rowOff>
    </xdr:to>
    <xdr:pic>
      <xdr:nvPicPr>
        <xdr:cNvPr id="4" name="図 3">
          <a:extLst>
            <a:ext uri="{FF2B5EF4-FFF2-40B4-BE49-F238E27FC236}">
              <a16:creationId xmlns:a16="http://schemas.microsoft.com/office/drawing/2014/main" id="{C466776E-3EB5-4734-B821-C05571FB0238}"/>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200150" y="1400175"/>
          <a:ext cx="8481378" cy="47916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123825</xdr:colOff>
      <xdr:row>18</xdr:row>
      <xdr:rowOff>171450</xdr:rowOff>
    </xdr:from>
    <xdr:to>
      <xdr:col>14</xdr:col>
      <xdr:colOff>179713</xdr:colOff>
      <xdr:row>29</xdr:row>
      <xdr:rowOff>76950</xdr:rowOff>
    </xdr:to>
    <xdr:pic>
      <xdr:nvPicPr>
        <xdr:cNvPr id="2" name="図 1">
          <a:extLst>
            <a:ext uri="{FF2B5EF4-FFF2-40B4-BE49-F238E27FC236}">
              <a16:creationId xmlns:a16="http://schemas.microsoft.com/office/drawing/2014/main" id="{FAF463C1-21E3-4645-8CE1-AEFCF2DCEDF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495300" y="733425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257175</xdr:colOff>
      <xdr:row>6</xdr:row>
      <xdr:rowOff>0</xdr:rowOff>
    </xdr:from>
    <xdr:to>
      <xdr:col>30</xdr:col>
      <xdr:colOff>189191</xdr:colOff>
      <xdr:row>17</xdr:row>
      <xdr:rowOff>29100</xdr:rowOff>
    </xdr:to>
    <xdr:pic>
      <xdr:nvPicPr>
        <xdr:cNvPr id="6" name="図 5">
          <a:extLst>
            <a:ext uri="{FF2B5EF4-FFF2-40B4-BE49-F238E27FC236}">
              <a16:creationId xmlns:a16="http://schemas.microsoft.com/office/drawing/2014/main" id="{C4DD0D7C-B38A-A059-6BD0-BD28E676972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571625" y="1400175"/>
          <a:ext cx="7790141" cy="479160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247650</xdr:colOff>
      <xdr:row>19</xdr:row>
      <xdr:rowOff>9525</xdr:rowOff>
    </xdr:from>
    <xdr:to>
      <xdr:col>14</xdr:col>
      <xdr:colOff>303538</xdr:colOff>
      <xdr:row>29</xdr:row>
      <xdr:rowOff>105525</xdr:rowOff>
    </xdr:to>
    <xdr:pic>
      <xdr:nvPicPr>
        <xdr:cNvPr id="2" name="図 1">
          <a:extLst>
            <a:ext uri="{FF2B5EF4-FFF2-40B4-BE49-F238E27FC236}">
              <a16:creationId xmlns:a16="http://schemas.microsoft.com/office/drawing/2014/main" id="{C78B7C32-8E2F-4C5D-A15E-A65C355DAFF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619125" y="7362825"/>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276225</xdr:colOff>
      <xdr:row>6</xdr:row>
      <xdr:rowOff>0</xdr:rowOff>
    </xdr:from>
    <xdr:to>
      <xdr:col>26</xdr:col>
      <xdr:colOff>279029</xdr:colOff>
      <xdr:row>17</xdr:row>
      <xdr:rowOff>29100</xdr:rowOff>
    </xdr:to>
    <xdr:pic>
      <xdr:nvPicPr>
        <xdr:cNvPr id="4" name="図 3">
          <a:extLst>
            <a:ext uri="{FF2B5EF4-FFF2-40B4-BE49-F238E27FC236}">
              <a16:creationId xmlns:a16="http://schemas.microsoft.com/office/drawing/2014/main" id="{4062951A-C498-9C29-E719-D94D69EAEC9B}"/>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276350" y="1400175"/>
          <a:ext cx="6917954" cy="479160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0</xdr:colOff>
      <xdr:row>15</xdr:row>
      <xdr:rowOff>0</xdr:rowOff>
    </xdr:from>
    <xdr:to>
      <xdr:col>15</xdr:col>
      <xdr:colOff>55888</xdr:colOff>
      <xdr:row>17</xdr:row>
      <xdr:rowOff>886575</xdr:rowOff>
    </xdr:to>
    <xdr:pic>
      <xdr:nvPicPr>
        <xdr:cNvPr id="2" name="図 1">
          <a:extLst>
            <a:ext uri="{FF2B5EF4-FFF2-40B4-BE49-F238E27FC236}">
              <a16:creationId xmlns:a16="http://schemas.microsoft.com/office/drawing/2014/main" id="{72EEDCEC-3BDE-4170-84F8-8D734BFFA2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9591" b="40204"/>
        <a:stretch>
          <a:fillRect/>
        </a:stretch>
      </xdr:blipFill>
      <xdr:spPr bwMode="auto">
        <a:xfrm>
          <a:off x="685800" y="5429250"/>
          <a:ext cx="382778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19050</xdr:colOff>
      <xdr:row>5</xdr:row>
      <xdr:rowOff>114300</xdr:rowOff>
    </xdr:from>
    <xdr:to>
      <xdr:col>9</xdr:col>
      <xdr:colOff>266700</xdr:colOff>
      <xdr:row>40</xdr:row>
      <xdr:rowOff>123150</xdr:rowOff>
    </xdr:to>
    <xdr:pic>
      <xdr:nvPicPr>
        <xdr:cNvPr id="3" name="図 2">
          <a:extLst>
            <a:ext uri="{FF2B5EF4-FFF2-40B4-BE49-F238E27FC236}">
              <a16:creationId xmlns:a16="http://schemas.microsoft.com/office/drawing/2014/main" id="{C76B8099-EBBA-739F-0D73-9AEB040926C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2791"/>
        <a:stretch>
          <a:fillRect/>
        </a:stretch>
      </xdr:blipFill>
      <xdr:spPr>
        <a:xfrm>
          <a:off x="457200" y="1143000"/>
          <a:ext cx="2447925" cy="540000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4</xdr:col>
      <xdr:colOff>108342</xdr:colOff>
      <xdr:row>5</xdr:row>
      <xdr:rowOff>114300</xdr:rowOff>
    </xdr:from>
    <xdr:to>
      <xdr:col>8</xdr:col>
      <xdr:colOff>19050</xdr:colOff>
      <xdr:row>44</xdr:row>
      <xdr:rowOff>133350</xdr:rowOff>
    </xdr:to>
    <xdr:pic>
      <xdr:nvPicPr>
        <xdr:cNvPr id="3" name="図 2">
          <a:extLst>
            <a:ext uri="{FF2B5EF4-FFF2-40B4-BE49-F238E27FC236}">
              <a16:creationId xmlns:a16="http://schemas.microsoft.com/office/drawing/2014/main" id="{A0242E6F-3E06-4CC5-80B1-7EE8A326AEC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5468" r="77166"/>
        <a:stretch>
          <a:fillRect/>
        </a:stretch>
      </xdr:blipFill>
      <xdr:spPr>
        <a:xfrm>
          <a:off x="1175142" y="1143000"/>
          <a:ext cx="1168008" cy="60198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19050</xdr:colOff>
      <xdr:row>5</xdr:row>
      <xdr:rowOff>114300</xdr:rowOff>
    </xdr:from>
    <xdr:to>
      <xdr:col>9</xdr:col>
      <xdr:colOff>85724</xdr:colOff>
      <xdr:row>44</xdr:row>
      <xdr:rowOff>133350</xdr:rowOff>
    </xdr:to>
    <xdr:pic>
      <xdr:nvPicPr>
        <xdr:cNvPr id="3" name="図 2">
          <a:extLst>
            <a:ext uri="{FF2B5EF4-FFF2-40B4-BE49-F238E27FC236}">
              <a16:creationId xmlns:a16="http://schemas.microsoft.com/office/drawing/2014/main" id="{89C0588B-01D9-4825-9484-5EDC2749225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9673" r="68013"/>
        <a:stretch>
          <a:fillRect/>
        </a:stretch>
      </xdr:blipFill>
      <xdr:spPr>
        <a:xfrm>
          <a:off x="771525" y="1143000"/>
          <a:ext cx="1952624" cy="60198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266700</xdr:colOff>
      <xdr:row>5</xdr:row>
      <xdr:rowOff>114300</xdr:rowOff>
    </xdr:from>
    <xdr:to>
      <xdr:col>9</xdr:col>
      <xdr:colOff>28574</xdr:colOff>
      <xdr:row>44</xdr:row>
      <xdr:rowOff>133350</xdr:rowOff>
    </xdr:to>
    <xdr:pic>
      <xdr:nvPicPr>
        <xdr:cNvPr id="3" name="図 2">
          <a:extLst>
            <a:ext uri="{FF2B5EF4-FFF2-40B4-BE49-F238E27FC236}">
              <a16:creationId xmlns:a16="http://schemas.microsoft.com/office/drawing/2014/main" id="{E9F09318-8894-4B7A-AB16-53550356EAE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8622" r="59004"/>
        <a:stretch>
          <a:fillRect/>
        </a:stretch>
      </xdr:blipFill>
      <xdr:spPr>
        <a:xfrm>
          <a:off x="704850" y="1143000"/>
          <a:ext cx="1962149" cy="601980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19050</xdr:colOff>
      <xdr:row>5</xdr:row>
      <xdr:rowOff>114300</xdr:rowOff>
    </xdr:from>
    <xdr:to>
      <xdr:col>9</xdr:col>
      <xdr:colOff>19050</xdr:colOff>
      <xdr:row>44</xdr:row>
      <xdr:rowOff>133350</xdr:rowOff>
    </xdr:to>
    <xdr:pic>
      <xdr:nvPicPr>
        <xdr:cNvPr id="2" name="図 1">
          <a:extLst>
            <a:ext uri="{FF2B5EF4-FFF2-40B4-BE49-F238E27FC236}">
              <a16:creationId xmlns:a16="http://schemas.microsoft.com/office/drawing/2014/main" id="{17D743FB-DBFB-46A3-A076-7BAEAF3E0F2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7934" r="50172"/>
        <a:stretch>
          <a:fillRect/>
        </a:stretch>
      </xdr:blipFill>
      <xdr:spPr>
        <a:xfrm>
          <a:off x="771525" y="1143000"/>
          <a:ext cx="1885950" cy="601980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257175</xdr:colOff>
      <xdr:row>5</xdr:row>
      <xdr:rowOff>114300</xdr:rowOff>
    </xdr:from>
    <xdr:to>
      <xdr:col>9</xdr:col>
      <xdr:colOff>19049</xdr:colOff>
      <xdr:row>44</xdr:row>
      <xdr:rowOff>133350</xdr:rowOff>
    </xdr:to>
    <xdr:pic>
      <xdr:nvPicPr>
        <xdr:cNvPr id="2" name="図 1">
          <a:extLst>
            <a:ext uri="{FF2B5EF4-FFF2-40B4-BE49-F238E27FC236}">
              <a16:creationId xmlns:a16="http://schemas.microsoft.com/office/drawing/2014/main" id="{C867E314-5C8C-43A3-ABB0-3EA84F924BC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6762" r="40864"/>
        <a:stretch>
          <a:fillRect/>
        </a:stretch>
      </xdr:blipFill>
      <xdr:spPr>
        <a:xfrm>
          <a:off x="695325" y="1143000"/>
          <a:ext cx="1962149" cy="601980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247650</xdr:colOff>
      <xdr:row>5</xdr:row>
      <xdr:rowOff>114300</xdr:rowOff>
    </xdr:from>
    <xdr:to>
      <xdr:col>9</xdr:col>
      <xdr:colOff>9524</xdr:colOff>
      <xdr:row>44</xdr:row>
      <xdr:rowOff>133350</xdr:rowOff>
    </xdr:to>
    <xdr:pic>
      <xdr:nvPicPr>
        <xdr:cNvPr id="2" name="図 1">
          <a:extLst>
            <a:ext uri="{FF2B5EF4-FFF2-40B4-BE49-F238E27FC236}">
              <a16:creationId xmlns:a16="http://schemas.microsoft.com/office/drawing/2014/main" id="{D32F7EAE-6A14-4BF8-AA7A-6917278ECEA5}"/>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5777" r="31848"/>
        <a:stretch>
          <a:fillRect/>
        </a:stretch>
      </xdr:blipFill>
      <xdr:spPr>
        <a:xfrm>
          <a:off x="685800" y="1143000"/>
          <a:ext cx="1962149" cy="601980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0</xdr:colOff>
      <xdr:row>5</xdr:row>
      <xdr:rowOff>104775</xdr:rowOff>
    </xdr:from>
    <xdr:to>
      <xdr:col>8</xdr:col>
      <xdr:colOff>314324</xdr:colOff>
      <xdr:row>44</xdr:row>
      <xdr:rowOff>123825</xdr:rowOff>
    </xdr:to>
    <xdr:pic>
      <xdr:nvPicPr>
        <xdr:cNvPr id="2" name="図 1">
          <a:extLst>
            <a:ext uri="{FF2B5EF4-FFF2-40B4-BE49-F238E27FC236}">
              <a16:creationId xmlns:a16="http://schemas.microsoft.com/office/drawing/2014/main" id="{42A0873A-C112-4869-A4C1-3045F9532AF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5147" r="22959"/>
        <a:stretch>
          <a:fillRect/>
        </a:stretch>
      </xdr:blipFill>
      <xdr:spPr>
        <a:xfrm>
          <a:off x="752475" y="1133475"/>
          <a:ext cx="1885949" cy="601980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266700</xdr:colOff>
      <xdr:row>5</xdr:row>
      <xdr:rowOff>104775</xdr:rowOff>
    </xdr:from>
    <xdr:to>
      <xdr:col>7</xdr:col>
      <xdr:colOff>285749</xdr:colOff>
      <xdr:row>44</xdr:row>
      <xdr:rowOff>123825</xdr:rowOff>
    </xdr:to>
    <xdr:pic>
      <xdr:nvPicPr>
        <xdr:cNvPr id="2" name="図 1">
          <a:extLst>
            <a:ext uri="{FF2B5EF4-FFF2-40B4-BE49-F238E27FC236}">
              <a16:creationId xmlns:a16="http://schemas.microsoft.com/office/drawing/2014/main" id="{8609D128-4585-46E6-8FCF-3D2BF288A48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3796" r="18154"/>
        <a:stretch>
          <a:fillRect/>
        </a:stretch>
      </xdr:blipFill>
      <xdr:spPr>
        <a:xfrm>
          <a:off x="1019175" y="1133475"/>
          <a:ext cx="1276349" cy="60198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285749</xdr:colOff>
      <xdr:row>5</xdr:row>
      <xdr:rowOff>114300</xdr:rowOff>
    </xdr:from>
    <xdr:to>
      <xdr:col>8</xdr:col>
      <xdr:colOff>314324</xdr:colOff>
      <xdr:row>44</xdr:row>
      <xdr:rowOff>133350</xdr:rowOff>
    </xdr:to>
    <xdr:pic>
      <xdr:nvPicPr>
        <xdr:cNvPr id="2" name="図 1">
          <a:extLst>
            <a:ext uri="{FF2B5EF4-FFF2-40B4-BE49-F238E27FC236}">
              <a16:creationId xmlns:a16="http://schemas.microsoft.com/office/drawing/2014/main" id="{5C27ADF3-2193-45EF-94F4-C9F5D468421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8718" r="9208"/>
        <a:stretch>
          <a:fillRect/>
        </a:stretch>
      </xdr:blipFill>
      <xdr:spPr>
        <a:xfrm>
          <a:off x="723899" y="1143000"/>
          <a:ext cx="1914525" cy="601980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19050</xdr:colOff>
      <xdr:row>5</xdr:row>
      <xdr:rowOff>114300</xdr:rowOff>
    </xdr:from>
    <xdr:to>
      <xdr:col>9</xdr:col>
      <xdr:colOff>57149</xdr:colOff>
      <xdr:row>44</xdr:row>
      <xdr:rowOff>133350</xdr:rowOff>
    </xdr:to>
    <xdr:pic>
      <xdr:nvPicPr>
        <xdr:cNvPr id="2" name="図 1">
          <a:extLst>
            <a:ext uri="{FF2B5EF4-FFF2-40B4-BE49-F238E27FC236}">
              <a16:creationId xmlns:a16="http://schemas.microsoft.com/office/drawing/2014/main" id="{B446EBC2-5E37-4EEE-897D-C01A0D84EEB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7729" r="137"/>
        <a:stretch>
          <a:fillRect/>
        </a:stretch>
      </xdr:blipFill>
      <xdr:spPr>
        <a:xfrm>
          <a:off x="771525" y="1143000"/>
          <a:ext cx="1924049" cy="601980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283522</xdr:colOff>
      <xdr:row>5</xdr:row>
      <xdr:rowOff>85724</xdr:rowOff>
    </xdr:from>
    <xdr:to>
      <xdr:col>9</xdr:col>
      <xdr:colOff>53842</xdr:colOff>
      <xdr:row>44</xdr:row>
      <xdr:rowOff>123825</xdr:rowOff>
    </xdr:to>
    <xdr:pic>
      <xdr:nvPicPr>
        <xdr:cNvPr id="2" name="図 1">
          <a:extLst>
            <a:ext uri="{FF2B5EF4-FFF2-40B4-BE49-F238E27FC236}">
              <a16:creationId xmlns:a16="http://schemas.microsoft.com/office/drawing/2014/main" id="{A516FD67-E706-E8E3-45E9-359AD5D7D95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3527"/>
        <a:stretch>
          <a:fillRect/>
        </a:stretch>
      </xdr:blipFill>
      <xdr:spPr>
        <a:xfrm>
          <a:off x="721672" y="1114424"/>
          <a:ext cx="1970595" cy="603885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266700</xdr:colOff>
      <xdr:row>5</xdr:row>
      <xdr:rowOff>85725</xdr:rowOff>
    </xdr:from>
    <xdr:to>
      <xdr:col>9</xdr:col>
      <xdr:colOff>66675</xdr:colOff>
      <xdr:row>44</xdr:row>
      <xdr:rowOff>123826</xdr:rowOff>
    </xdr:to>
    <xdr:pic>
      <xdr:nvPicPr>
        <xdr:cNvPr id="2" name="図 1">
          <a:extLst>
            <a:ext uri="{FF2B5EF4-FFF2-40B4-BE49-F238E27FC236}">
              <a16:creationId xmlns:a16="http://schemas.microsoft.com/office/drawing/2014/main" id="{E9992336-D114-43A3-A40A-8EC37693460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1864" r="71415"/>
        <a:stretch>
          <a:fillRect/>
        </a:stretch>
      </xdr:blipFill>
      <xdr:spPr>
        <a:xfrm>
          <a:off x="704850" y="1114425"/>
          <a:ext cx="2000250" cy="603885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219074</xdr:colOff>
      <xdr:row>5</xdr:row>
      <xdr:rowOff>85725</xdr:rowOff>
    </xdr:from>
    <xdr:to>
      <xdr:col>9</xdr:col>
      <xdr:colOff>47624</xdr:colOff>
      <xdr:row>44</xdr:row>
      <xdr:rowOff>123826</xdr:rowOff>
    </xdr:to>
    <xdr:pic>
      <xdr:nvPicPr>
        <xdr:cNvPr id="2" name="図 1">
          <a:extLst>
            <a:ext uri="{FF2B5EF4-FFF2-40B4-BE49-F238E27FC236}">
              <a16:creationId xmlns:a16="http://schemas.microsoft.com/office/drawing/2014/main" id="{762210BF-706F-4D0F-A920-C9DA70BADBA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3489" r="59552"/>
        <a:stretch>
          <a:fillRect/>
        </a:stretch>
      </xdr:blipFill>
      <xdr:spPr>
        <a:xfrm>
          <a:off x="657224" y="1114425"/>
          <a:ext cx="2028825" cy="603885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228600</xdr:colOff>
      <xdr:row>5</xdr:row>
      <xdr:rowOff>85725</xdr:rowOff>
    </xdr:from>
    <xdr:to>
      <xdr:col>9</xdr:col>
      <xdr:colOff>38100</xdr:colOff>
      <xdr:row>44</xdr:row>
      <xdr:rowOff>123826</xdr:rowOff>
    </xdr:to>
    <xdr:pic>
      <xdr:nvPicPr>
        <xdr:cNvPr id="2" name="図 1">
          <a:extLst>
            <a:ext uri="{FF2B5EF4-FFF2-40B4-BE49-F238E27FC236}">
              <a16:creationId xmlns:a16="http://schemas.microsoft.com/office/drawing/2014/main" id="{80DA4005-19A2-4B87-B053-38A5D517FF0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5672" r="47528"/>
        <a:stretch>
          <a:fillRect/>
        </a:stretch>
      </xdr:blipFill>
      <xdr:spPr>
        <a:xfrm>
          <a:off x="666750" y="1114425"/>
          <a:ext cx="2009775" cy="603885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9524</xdr:colOff>
      <xdr:row>5</xdr:row>
      <xdr:rowOff>85725</xdr:rowOff>
    </xdr:from>
    <xdr:to>
      <xdr:col>8</xdr:col>
      <xdr:colOff>314324</xdr:colOff>
      <xdr:row>44</xdr:row>
      <xdr:rowOff>123826</xdr:rowOff>
    </xdr:to>
    <xdr:pic>
      <xdr:nvPicPr>
        <xdr:cNvPr id="2" name="図 1">
          <a:extLst>
            <a:ext uri="{FF2B5EF4-FFF2-40B4-BE49-F238E27FC236}">
              <a16:creationId xmlns:a16="http://schemas.microsoft.com/office/drawing/2014/main" id="{2E072E9C-D309-446D-8E64-511D1D7B2D9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8015" r="36300"/>
        <a:stretch>
          <a:fillRect/>
        </a:stretch>
      </xdr:blipFill>
      <xdr:spPr>
        <a:xfrm>
          <a:off x="761999" y="1114425"/>
          <a:ext cx="1876425" cy="603885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285750</xdr:colOff>
      <xdr:row>5</xdr:row>
      <xdr:rowOff>85725</xdr:rowOff>
    </xdr:from>
    <xdr:to>
      <xdr:col>9</xdr:col>
      <xdr:colOff>19050</xdr:colOff>
      <xdr:row>44</xdr:row>
      <xdr:rowOff>123826</xdr:rowOff>
    </xdr:to>
    <xdr:pic>
      <xdr:nvPicPr>
        <xdr:cNvPr id="2" name="図 1">
          <a:extLst>
            <a:ext uri="{FF2B5EF4-FFF2-40B4-BE49-F238E27FC236}">
              <a16:creationId xmlns:a16="http://schemas.microsoft.com/office/drawing/2014/main" id="{36C3E054-88AE-4098-B365-16AE46AA75C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9876" r="23961"/>
        <a:stretch>
          <a:fillRect/>
        </a:stretch>
      </xdr:blipFill>
      <xdr:spPr>
        <a:xfrm>
          <a:off x="723900" y="1114425"/>
          <a:ext cx="1933575" cy="603885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0</xdr:colOff>
      <xdr:row>5</xdr:row>
      <xdr:rowOff>85725</xdr:rowOff>
    </xdr:from>
    <xdr:to>
      <xdr:col>9</xdr:col>
      <xdr:colOff>0</xdr:colOff>
      <xdr:row>44</xdr:row>
      <xdr:rowOff>123826</xdr:rowOff>
    </xdr:to>
    <xdr:pic>
      <xdr:nvPicPr>
        <xdr:cNvPr id="2" name="図 1">
          <a:extLst>
            <a:ext uri="{FF2B5EF4-FFF2-40B4-BE49-F238E27FC236}">
              <a16:creationId xmlns:a16="http://schemas.microsoft.com/office/drawing/2014/main" id="{F47024AC-3FD3-4ECF-8D60-B70F3F63F31D}"/>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1901" r="12333"/>
        <a:stretch>
          <a:fillRect/>
        </a:stretch>
      </xdr:blipFill>
      <xdr:spPr>
        <a:xfrm>
          <a:off x="752475" y="1114425"/>
          <a:ext cx="1885950" cy="6038851"/>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285750</xdr:colOff>
      <xdr:row>5</xdr:row>
      <xdr:rowOff>85725</xdr:rowOff>
    </xdr:from>
    <xdr:to>
      <xdr:col>9</xdr:col>
      <xdr:colOff>0</xdr:colOff>
      <xdr:row>44</xdr:row>
      <xdr:rowOff>123826</xdr:rowOff>
    </xdr:to>
    <xdr:pic>
      <xdr:nvPicPr>
        <xdr:cNvPr id="2" name="図 1">
          <a:extLst>
            <a:ext uri="{FF2B5EF4-FFF2-40B4-BE49-F238E27FC236}">
              <a16:creationId xmlns:a16="http://schemas.microsoft.com/office/drawing/2014/main" id="{4FE9318C-20E6-4847-AE52-0D1E511F44CB}"/>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3603" r="393"/>
        <a:stretch>
          <a:fillRect/>
        </a:stretch>
      </xdr:blipFill>
      <xdr:spPr>
        <a:xfrm>
          <a:off x="723900" y="1114425"/>
          <a:ext cx="1914525" cy="603885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285751</xdr:colOff>
      <xdr:row>5</xdr:row>
      <xdr:rowOff>85725</xdr:rowOff>
    </xdr:from>
    <xdr:to>
      <xdr:col>9</xdr:col>
      <xdr:colOff>85725</xdr:colOff>
      <xdr:row>44</xdr:row>
      <xdr:rowOff>125775</xdr:rowOff>
    </xdr:to>
    <xdr:pic>
      <xdr:nvPicPr>
        <xdr:cNvPr id="3" name="図 2">
          <a:extLst>
            <a:ext uri="{FF2B5EF4-FFF2-40B4-BE49-F238E27FC236}">
              <a16:creationId xmlns:a16="http://schemas.microsoft.com/office/drawing/2014/main" id="{C04E5751-9D0E-CA19-321E-E018B336E5E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83274"/>
        <a:stretch>
          <a:fillRect/>
        </a:stretch>
      </xdr:blipFill>
      <xdr:spPr>
        <a:xfrm>
          <a:off x="723901" y="1114425"/>
          <a:ext cx="2000249" cy="604080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304799</xdr:colOff>
      <xdr:row>5</xdr:row>
      <xdr:rowOff>95250</xdr:rowOff>
    </xdr:from>
    <xdr:to>
      <xdr:col>9</xdr:col>
      <xdr:colOff>57149</xdr:colOff>
      <xdr:row>44</xdr:row>
      <xdr:rowOff>135300</xdr:rowOff>
    </xdr:to>
    <xdr:pic>
      <xdr:nvPicPr>
        <xdr:cNvPr id="2" name="図 1">
          <a:extLst>
            <a:ext uri="{FF2B5EF4-FFF2-40B4-BE49-F238E27FC236}">
              <a16:creationId xmlns:a16="http://schemas.microsoft.com/office/drawing/2014/main" id="{FE82A139-DC02-4247-B359-EFD0D29D4C74}"/>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2345" r="71327"/>
        <a:stretch>
          <a:fillRect/>
        </a:stretch>
      </xdr:blipFill>
      <xdr:spPr>
        <a:xfrm>
          <a:off x="742949" y="1123950"/>
          <a:ext cx="1952625" cy="604080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9525</xdr:colOff>
      <xdr:row>5</xdr:row>
      <xdr:rowOff>95250</xdr:rowOff>
    </xdr:from>
    <xdr:to>
      <xdr:col>9</xdr:col>
      <xdr:colOff>38100</xdr:colOff>
      <xdr:row>44</xdr:row>
      <xdr:rowOff>135300</xdr:rowOff>
    </xdr:to>
    <xdr:pic>
      <xdr:nvPicPr>
        <xdr:cNvPr id="2" name="図 1">
          <a:extLst>
            <a:ext uri="{FF2B5EF4-FFF2-40B4-BE49-F238E27FC236}">
              <a16:creationId xmlns:a16="http://schemas.microsoft.com/office/drawing/2014/main" id="{ECE5D55A-96FE-42D2-B0DA-09571B4902A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4372" r="59618"/>
        <a:stretch>
          <a:fillRect/>
        </a:stretch>
      </xdr:blipFill>
      <xdr:spPr>
        <a:xfrm>
          <a:off x="762000" y="1123950"/>
          <a:ext cx="1914525" cy="604080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285750</xdr:colOff>
      <xdr:row>5</xdr:row>
      <xdr:rowOff>95250</xdr:rowOff>
    </xdr:from>
    <xdr:to>
      <xdr:col>9</xdr:col>
      <xdr:colOff>47625</xdr:colOff>
      <xdr:row>44</xdr:row>
      <xdr:rowOff>135300</xdr:rowOff>
    </xdr:to>
    <xdr:pic>
      <xdr:nvPicPr>
        <xdr:cNvPr id="2" name="図 1">
          <a:extLst>
            <a:ext uri="{FF2B5EF4-FFF2-40B4-BE49-F238E27FC236}">
              <a16:creationId xmlns:a16="http://schemas.microsoft.com/office/drawing/2014/main" id="{7F813A91-3107-40D6-BEB7-FCB468CBBA03}"/>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36081" r="47512"/>
        <a:stretch>
          <a:fillRect/>
        </a:stretch>
      </xdr:blipFill>
      <xdr:spPr>
        <a:xfrm>
          <a:off x="723900" y="1123950"/>
          <a:ext cx="1962150" cy="604080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285750</xdr:colOff>
      <xdr:row>5</xdr:row>
      <xdr:rowOff>95250</xdr:rowOff>
    </xdr:from>
    <xdr:to>
      <xdr:col>9</xdr:col>
      <xdr:colOff>9525</xdr:colOff>
      <xdr:row>44</xdr:row>
      <xdr:rowOff>135300</xdr:rowOff>
    </xdr:to>
    <xdr:pic>
      <xdr:nvPicPr>
        <xdr:cNvPr id="2" name="図 1">
          <a:extLst>
            <a:ext uri="{FF2B5EF4-FFF2-40B4-BE49-F238E27FC236}">
              <a16:creationId xmlns:a16="http://schemas.microsoft.com/office/drawing/2014/main" id="{B68E3D7A-37D0-4B70-B941-16A665CE00E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48029" r="35882"/>
        <a:stretch>
          <a:fillRect/>
        </a:stretch>
      </xdr:blipFill>
      <xdr:spPr>
        <a:xfrm>
          <a:off x="723900" y="1123950"/>
          <a:ext cx="1924050" cy="604080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304799</xdr:colOff>
      <xdr:row>5</xdr:row>
      <xdr:rowOff>95250</xdr:rowOff>
    </xdr:from>
    <xdr:to>
      <xdr:col>9</xdr:col>
      <xdr:colOff>95249</xdr:colOff>
      <xdr:row>44</xdr:row>
      <xdr:rowOff>135300</xdr:rowOff>
    </xdr:to>
    <xdr:pic>
      <xdr:nvPicPr>
        <xdr:cNvPr id="2" name="図 1">
          <a:extLst>
            <a:ext uri="{FF2B5EF4-FFF2-40B4-BE49-F238E27FC236}">
              <a16:creationId xmlns:a16="http://schemas.microsoft.com/office/drawing/2014/main" id="{4F176B39-3A24-46CA-ABF5-C703206F8A9E}"/>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59973" r="23380"/>
        <a:stretch>
          <a:fillRect/>
        </a:stretch>
      </xdr:blipFill>
      <xdr:spPr>
        <a:xfrm>
          <a:off x="742949" y="1123950"/>
          <a:ext cx="1990725" cy="604080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295275</xdr:colOff>
      <xdr:row>5</xdr:row>
      <xdr:rowOff>95250</xdr:rowOff>
    </xdr:from>
    <xdr:to>
      <xdr:col>9</xdr:col>
      <xdr:colOff>57150</xdr:colOff>
      <xdr:row>44</xdr:row>
      <xdr:rowOff>135300</xdr:rowOff>
    </xdr:to>
    <xdr:pic>
      <xdr:nvPicPr>
        <xdr:cNvPr id="2" name="図 1">
          <a:extLst>
            <a:ext uri="{FF2B5EF4-FFF2-40B4-BE49-F238E27FC236}">
              <a16:creationId xmlns:a16="http://schemas.microsoft.com/office/drawing/2014/main" id="{D919EBF4-ED5F-4F97-B3E7-71DA3E08E7C7}"/>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1922" r="11670"/>
        <a:stretch>
          <a:fillRect/>
        </a:stretch>
      </xdr:blipFill>
      <xdr:spPr>
        <a:xfrm>
          <a:off x="733425" y="1123950"/>
          <a:ext cx="1962150" cy="604080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295274</xdr:colOff>
      <xdr:row>5</xdr:row>
      <xdr:rowOff>95250</xdr:rowOff>
    </xdr:from>
    <xdr:to>
      <xdr:col>8</xdr:col>
      <xdr:colOff>285749</xdr:colOff>
      <xdr:row>44</xdr:row>
      <xdr:rowOff>135300</xdr:rowOff>
    </xdr:to>
    <xdr:pic>
      <xdr:nvPicPr>
        <xdr:cNvPr id="2" name="図 1">
          <a:extLst>
            <a:ext uri="{FF2B5EF4-FFF2-40B4-BE49-F238E27FC236}">
              <a16:creationId xmlns:a16="http://schemas.microsoft.com/office/drawing/2014/main" id="{3CC78ED0-2AFE-4335-9741-6F60A11A26C1}"/>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84026" r="283"/>
        <a:stretch>
          <a:fillRect/>
        </a:stretch>
      </xdr:blipFill>
      <xdr:spPr>
        <a:xfrm>
          <a:off x="733424" y="1123950"/>
          <a:ext cx="1876425" cy="604080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47625</xdr:colOff>
      <xdr:row>5</xdr:row>
      <xdr:rowOff>95250</xdr:rowOff>
    </xdr:from>
    <xdr:to>
      <xdr:col>8</xdr:col>
      <xdr:colOff>257175</xdr:colOff>
      <xdr:row>44</xdr:row>
      <xdr:rowOff>135300</xdr:rowOff>
    </xdr:to>
    <xdr:pic>
      <xdr:nvPicPr>
        <xdr:cNvPr id="2" name="図 1">
          <a:extLst>
            <a:ext uri="{FF2B5EF4-FFF2-40B4-BE49-F238E27FC236}">
              <a16:creationId xmlns:a16="http://schemas.microsoft.com/office/drawing/2014/main" id="{AE0D11EB-8207-1904-A14A-3535114F1F6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r="79449"/>
        <a:stretch>
          <a:fillRect/>
        </a:stretch>
      </xdr:blipFill>
      <xdr:spPr>
        <a:xfrm>
          <a:off x="800100" y="1123950"/>
          <a:ext cx="1781175" cy="604080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200025</xdr:colOff>
      <xdr:row>5</xdr:row>
      <xdr:rowOff>104775</xdr:rowOff>
    </xdr:from>
    <xdr:to>
      <xdr:col>8</xdr:col>
      <xdr:colOff>133350</xdr:colOff>
      <xdr:row>44</xdr:row>
      <xdr:rowOff>144825</xdr:rowOff>
    </xdr:to>
    <xdr:pic>
      <xdr:nvPicPr>
        <xdr:cNvPr id="3" name="図 2">
          <a:extLst>
            <a:ext uri="{FF2B5EF4-FFF2-40B4-BE49-F238E27FC236}">
              <a16:creationId xmlns:a16="http://schemas.microsoft.com/office/drawing/2014/main" id="{899A18EA-524D-408D-86F5-8C67B82DD1F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068" r="68568"/>
        <a:stretch>
          <a:fillRect/>
        </a:stretch>
      </xdr:blipFill>
      <xdr:spPr>
        <a:xfrm>
          <a:off x="952500" y="1133475"/>
          <a:ext cx="1504950" cy="604080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123824</xdr:colOff>
      <xdr:row>5</xdr:row>
      <xdr:rowOff>104775</xdr:rowOff>
    </xdr:from>
    <xdr:to>
      <xdr:col>8</xdr:col>
      <xdr:colOff>257174</xdr:colOff>
      <xdr:row>44</xdr:row>
      <xdr:rowOff>144825</xdr:rowOff>
    </xdr:to>
    <xdr:pic>
      <xdr:nvPicPr>
        <xdr:cNvPr id="2" name="図 1">
          <a:extLst>
            <a:ext uri="{FF2B5EF4-FFF2-40B4-BE49-F238E27FC236}">
              <a16:creationId xmlns:a16="http://schemas.microsoft.com/office/drawing/2014/main" id="{E1334243-785C-497E-8A55-F4975E96D999}"/>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25606" r="54722"/>
        <a:stretch>
          <a:fillRect/>
        </a:stretch>
      </xdr:blipFill>
      <xdr:spPr>
        <a:xfrm>
          <a:off x="876299" y="1133475"/>
          <a:ext cx="1704975" cy="604080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3</xdr:col>
      <xdr:colOff>142875</xdr:colOff>
      <xdr:row>5</xdr:row>
      <xdr:rowOff>104775</xdr:rowOff>
    </xdr:from>
    <xdr:to>
      <xdr:col>8</xdr:col>
      <xdr:colOff>114300</xdr:colOff>
      <xdr:row>44</xdr:row>
      <xdr:rowOff>144825</xdr:rowOff>
    </xdr:to>
    <xdr:pic>
      <xdr:nvPicPr>
        <xdr:cNvPr id="2" name="図 1">
          <a:extLst>
            <a:ext uri="{FF2B5EF4-FFF2-40B4-BE49-F238E27FC236}">
              <a16:creationId xmlns:a16="http://schemas.microsoft.com/office/drawing/2014/main" id="{428A264D-0E43-4293-830E-3CCC3AF73FE6}"/>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14067" r="68129"/>
        <a:stretch>
          <a:fillRect/>
        </a:stretch>
      </xdr:blipFill>
      <xdr:spPr>
        <a:xfrm>
          <a:off x="895350" y="1133475"/>
          <a:ext cx="1543050" cy="604080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3</xdr:col>
      <xdr:colOff>228600</xdr:colOff>
      <xdr:row>5</xdr:row>
      <xdr:rowOff>104774</xdr:rowOff>
    </xdr:from>
    <xdr:to>
      <xdr:col>8</xdr:col>
      <xdr:colOff>142875</xdr:colOff>
      <xdr:row>44</xdr:row>
      <xdr:rowOff>142911</xdr:rowOff>
    </xdr:to>
    <xdr:pic>
      <xdr:nvPicPr>
        <xdr:cNvPr id="3" name="図 2">
          <a:extLst>
            <a:ext uri="{FF2B5EF4-FFF2-40B4-BE49-F238E27FC236}">
              <a16:creationId xmlns:a16="http://schemas.microsoft.com/office/drawing/2014/main" id="{7314AF2F-D57E-434A-8573-15465AF6554F}"/>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68165" t="596" r="20551"/>
        <a:stretch>
          <a:fillRect/>
        </a:stretch>
      </xdr:blipFill>
      <xdr:spPr>
        <a:xfrm>
          <a:off x="981075" y="1133474"/>
          <a:ext cx="1485900" cy="6038887"/>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43611</xdr:colOff>
      <xdr:row>6</xdr:row>
      <xdr:rowOff>123823</xdr:rowOff>
    </xdr:from>
    <xdr:to>
      <xdr:col>9</xdr:col>
      <xdr:colOff>289183</xdr:colOff>
      <xdr:row>38</xdr:row>
      <xdr:rowOff>133350</xdr:rowOff>
    </xdr:to>
    <xdr:pic>
      <xdr:nvPicPr>
        <xdr:cNvPr id="3" name="図 2">
          <a:extLst>
            <a:ext uri="{FF2B5EF4-FFF2-40B4-BE49-F238E27FC236}">
              <a16:creationId xmlns:a16="http://schemas.microsoft.com/office/drawing/2014/main" id="{3A5E6181-AB28-49BE-AE9F-18007EADD418}"/>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l="77061"/>
        <a:stretch>
          <a:fillRect/>
        </a:stretch>
      </xdr:blipFill>
      <xdr:spPr>
        <a:xfrm>
          <a:off x="481761" y="1304923"/>
          <a:ext cx="2445847" cy="4943477"/>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852" dataDxfId="850" headerRowBorderDxfId="851" tableBorderDxfId="849">
  <autoFilter ref="B15:B47" xr:uid="{00000000-0009-0000-0100-000001000000}"/>
  <tableColumns count="1">
    <tableColumn id="1" xr3:uid="{00000000-0010-0000-0000-000001000000}" name="対象箇所" dataDxfId="8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847" dataDxfId="845" headerRowBorderDxfId="846" tableBorderDxfId="844">
  <autoFilter ref="C15:J47" xr:uid="{00000000-0009-0000-0100-000002000000}"/>
  <tableColumns count="8">
    <tableColumn id="9" xr3:uid="{00000000-0010-0000-0100-000009000000}" name="部位区分" totalsRowLabel="集計" dataDxfId="843" totalsRowDxfId="842"/>
    <tableColumn id="2" xr3:uid="{00000000-0010-0000-0100-000002000000}" name="変状区分" dataDxfId="841" totalsRowDxfId="840"/>
    <tableColumn id="7" xr3:uid="{00000000-0010-0000-0100-000007000000}" name="変状種類" dataDxfId="839" totalsRowDxfId="838"/>
    <tableColumn id="4" xr3:uid="{00000000-0010-0000-0100-000004000000}" name="対策区分" dataDxfId="837" totalsRowDxfId="836"/>
    <tableColumn id="5" xr3:uid="{00000000-0010-0000-0100-000005000000}" name="健全性" dataDxfId="835" totalsRowDxfId="834"/>
    <tableColumn id="12" xr3:uid="{00000000-0010-0000-0100-00000C000000}" name="調査の要否" dataDxfId="833" totalsRowDxfId="832"/>
    <tableColumn id="10" xr3:uid="{00000000-0010-0000-0100-00000A000000}" name="措置の要否" dataDxfId="831" totalsRowDxfId="830"/>
    <tableColumn id="11" xr3:uid="{00000000-0010-0000-0100-00000B000000}" name="実施有無" totalsRowFunction="count" dataDxfId="829" totalsRowDxfId="8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826" headerRowBorderDxfId="827" tableBorderDxfId="825">
  <autoFilter ref="B51:B83" xr:uid="{00000000-0009-0000-0100-00000B000000}"/>
  <tableColumns count="1">
    <tableColumn id="1" xr3:uid="{00000000-0010-0000-0200-000001000000}" name="施設の内訳" dataDxfId="8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822" headerRowBorderDxfId="823" tableBorderDxfId="821">
  <autoFilter ref="C51:C83" xr:uid="{00000000-0009-0000-0100-00000C000000}"/>
  <tableColumns count="1">
    <tableColumn id="1" xr3:uid="{00000000-0010-0000-0300-000001000000}" name="対象箇所" dataDxfId="8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819" dataDxfId="817" headerRowBorderDxfId="818" tableBorderDxfId="816">
  <autoFilter ref="D51:D83" xr:uid="{00000000-0009-0000-0100-00000D000000}"/>
  <tableColumns count="1">
    <tableColumn id="1" xr3:uid="{00000000-0010-0000-0400-000001000000}" name="部位区分" dataDxfId="8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814" dataDxfId="812" headerRowBorderDxfId="813" tableBorderDxfId="811">
  <autoFilter ref="E51:G83" xr:uid="{00000000-0009-0000-0100-00000E000000}"/>
  <tableColumns count="3">
    <tableColumn id="1" xr3:uid="{00000000-0010-0000-0500-000001000000}" name="異常の種類" dataDxfId="810"/>
    <tableColumn id="2" xr3:uid="{00000000-0010-0000-0500-000002000000}" name="異常判定区分 " dataDxfId="809"/>
    <tableColumn id="3" xr3:uid="{00000000-0010-0000-0500-000003000000}" name="実施有無" dataDxfId="80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807" dataDxfId="805" headerRowBorderDxfId="806" tableBorderDxfId="804">
  <autoFilter ref="B5:B12" xr:uid="{00000000-0009-0000-0100-000003000000}"/>
  <tableColumns count="1">
    <tableColumn id="1" xr3:uid="{00000000-0010-0000-0800-000001000000}" name="トンネルの分類" dataDxfId="80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802" dataDxfId="800" headerRowBorderDxfId="801" tableBorderDxfId="799">
  <autoFilter ref="C5:F12" xr:uid="{00000000-000C-0000-FFFF-FFFF09000000}"/>
  <tableColumns count="4">
    <tableColumn id="1" xr3:uid="{00000000-0010-0000-0900-000001000000}" name="トンネル工法" dataDxfId="798"/>
    <tableColumn id="4" xr3:uid="{F8DDB5BD-A7DE-4BB8-BD9F-E5AF467E6653}" name="自専道or一般道" dataDxfId="797"/>
    <tableColumn id="2" xr3:uid="{00000000-0010-0000-0900-000002000000}" name="緊急輸送路" dataDxfId="796"/>
    <tableColumn id="3" xr3:uid="{00000000-0010-0000-0900-000003000000}" name="代替路" dataDxfId="79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04.xml"/><Relationship Id="rId1" Type="http://schemas.openxmlformats.org/officeDocument/2006/relationships/printerSettings" Target="../printerSettings/printerSettings11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P37" sqref="P37"/>
    </sheetView>
  </sheetViews>
  <sheetFormatPr defaultRowHeight="13.5" x14ac:dyDescent="0.15"/>
  <cols>
    <col min="1" max="2" width="8.875" customWidth="1"/>
    <col min="3" max="3" width="9" customWidth="1"/>
    <col min="4" max="4" width="8.875" customWidth="1"/>
  </cols>
  <sheetData>
    <row r="1" spans="1:14" x14ac:dyDescent="0.15">
      <c r="A1" s="290" t="s">
        <v>0</v>
      </c>
      <c r="B1" s="290"/>
      <c r="C1" s="290"/>
      <c r="D1" s="290"/>
      <c r="E1" s="290"/>
      <c r="F1" s="290"/>
      <c r="G1" s="290"/>
      <c r="H1" s="290"/>
      <c r="I1" s="290"/>
      <c r="J1" s="290"/>
      <c r="K1" s="290"/>
      <c r="L1" s="290"/>
      <c r="M1" s="290"/>
      <c r="N1" s="290"/>
    </row>
    <row r="2" spans="1:14" x14ac:dyDescent="0.15">
      <c r="A2" s="290"/>
      <c r="B2" s="290"/>
      <c r="C2" s="290"/>
      <c r="D2" s="290"/>
      <c r="E2" s="290"/>
      <c r="F2" s="290"/>
      <c r="G2" s="290"/>
      <c r="H2" s="290"/>
      <c r="I2" s="290"/>
      <c r="J2" s="290"/>
      <c r="K2" s="290"/>
      <c r="L2" s="290"/>
      <c r="M2" s="290"/>
      <c r="N2" s="290"/>
    </row>
    <row r="3" spans="1:14" x14ac:dyDescent="0.15">
      <c r="A3" s="291" t="s">
        <v>1</v>
      </c>
      <c r="B3" s="291"/>
      <c r="C3" s="291"/>
      <c r="D3" s="291"/>
      <c r="E3" s="291"/>
      <c r="F3" s="291"/>
      <c r="G3" s="291"/>
      <c r="H3" s="292" t="s">
        <v>2</v>
      </c>
      <c r="I3" s="292"/>
      <c r="J3" s="292"/>
      <c r="K3" s="292"/>
      <c r="L3" s="292"/>
      <c r="M3" s="292"/>
      <c r="N3" s="292"/>
    </row>
    <row r="4" spans="1:14" x14ac:dyDescent="0.15">
      <c r="H4" t="s">
        <v>3</v>
      </c>
    </row>
    <row r="5" spans="1:14" x14ac:dyDescent="0.15">
      <c r="H5" s="289" t="s">
        <v>4</v>
      </c>
      <c r="I5" s="289"/>
      <c r="J5" s="289"/>
      <c r="K5" s="289"/>
      <c r="L5" s="289"/>
      <c r="M5" s="289"/>
      <c r="N5" s="289"/>
    </row>
    <row r="6" spans="1:14" x14ac:dyDescent="0.15">
      <c r="H6" s="289"/>
      <c r="I6" s="289"/>
      <c r="J6" s="289"/>
      <c r="K6" s="289"/>
      <c r="L6" s="289"/>
      <c r="M6" s="289"/>
      <c r="N6" s="289"/>
    </row>
    <row r="7" spans="1:14" x14ac:dyDescent="0.15">
      <c r="H7" s="289"/>
      <c r="I7" s="289"/>
      <c r="J7" s="289"/>
      <c r="K7" s="289"/>
      <c r="L7" s="289"/>
      <c r="M7" s="289"/>
      <c r="N7" s="289"/>
    </row>
    <row r="8" spans="1:14" x14ac:dyDescent="0.15">
      <c r="H8" s="289"/>
      <c r="I8" s="289"/>
      <c r="J8" s="289"/>
      <c r="K8" s="289"/>
      <c r="L8" s="289"/>
      <c r="M8" s="289"/>
      <c r="N8" s="289"/>
    </row>
    <row r="9" spans="1:14" x14ac:dyDescent="0.15">
      <c r="H9" t="s">
        <v>5</v>
      </c>
    </row>
    <row r="10" spans="1:14" x14ac:dyDescent="0.15">
      <c r="H10" s="288" t="s">
        <v>6</v>
      </c>
      <c r="I10" s="288"/>
      <c r="J10" s="288"/>
      <c r="K10" s="288"/>
      <c r="L10" s="288"/>
      <c r="M10" s="288"/>
      <c r="N10" s="288"/>
    </row>
    <row r="11" spans="1:14" x14ac:dyDescent="0.15">
      <c r="H11" s="288"/>
      <c r="I11" s="288"/>
      <c r="J11" s="288"/>
      <c r="K11" s="288"/>
      <c r="L11" s="288"/>
      <c r="M11" s="288"/>
      <c r="N11" s="288"/>
    </row>
    <row r="12" spans="1:14" x14ac:dyDescent="0.15">
      <c r="H12" t="s">
        <v>7</v>
      </c>
    </row>
    <row r="13" spans="1:14" ht="13.5" customHeight="1" x14ac:dyDescent="0.15">
      <c r="H13" s="288" t="s">
        <v>8</v>
      </c>
      <c r="I13" s="288"/>
      <c r="J13" s="288"/>
      <c r="K13" s="288"/>
      <c r="L13" s="288"/>
      <c r="M13" s="288"/>
      <c r="N13" s="288"/>
    </row>
    <row r="14" spans="1:14" ht="13.5" customHeight="1" x14ac:dyDescent="0.15">
      <c r="H14" s="288"/>
      <c r="I14" s="288"/>
      <c r="J14" s="288"/>
      <c r="K14" s="288"/>
      <c r="L14" s="288"/>
      <c r="M14" s="288"/>
      <c r="N14" s="288"/>
    </row>
    <row r="15" spans="1:14" ht="13.5" customHeight="1" x14ac:dyDescent="0.15">
      <c r="H15" s="288"/>
      <c r="I15" s="288"/>
      <c r="J15" s="288"/>
      <c r="K15" s="288"/>
      <c r="L15" s="288"/>
      <c r="M15" s="288"/>
      <c r="N15" s="288"/>
    </row>
    <row r="16" spans="1:14" x14ac:dyDescent="0.15">
      <c r="H16" t="s">
        <v>9</v>
      </c>
    </row>
    <row r="17" spans="8:14" x14ac:dyDescent="0.15">
      <c r="H17" s="288" t="s">
        <v>10</v>
      </c>
      <c r="I17" s="288"/>
      <c r="J17" s="288"/>
      <c r="K17" s="288"/>
      <c r="L17" s="288"/>
      <c r="M17" s="288"/>
      <c r="N17" s="288"/>
    </row>
    <row r="18" spans="8:14" x14ac:dyDescent="0.15">
      <c r="H18" s="288"/>
      <c r="I18" s="288"/>
      <c r="J18" s="288"/>
      <c r="K18" s="288"/>
      <c r="L18" s="288"/>
      <c r="M18" s="288"/>
      <c r="N18" s="288"/>
    </row>
    <row r="19" spans="8:14" x14ac:dyDescent="0.15">
      <c r="H19" t="s">
        <v>11</v>
      </c>
    </row>
    <row r="20" spans="8:14" x14ac:dyDescent="0.15">
      <c r="H20" s="288" t="s">
        <v>12</v>
      </c>
      <c r="I20" s="288"/>
      <c r="J20" s="288"/>
      <c r="K20" s="288"/>
      <c r="L20" s="288"/>
      <c r="M20" s="288"/>
      <c r="N20" s="288"/>
    </row>
    <row r="21" spans="8:14" x14ac:dyDescent="0.15">
      <c r="H21" s="288"/>
      <c r="I21" s="288"/>
      <c r="J21" s="288"/>
      <c r="K21" s="288"/>
      <c r="L21" s="288"/>
      <c r="M21" s="288"/>
      <c r="N21" s="288"/>
    </row>
    <row r="22" spans="8:14" x14ac:dyDescent="0.15">
      <c r="H22" t="s">
        <v>13</v>
      </c>
    </row>
    <row r="23" spans="8:14" ht="27" customHeight="1" x14ac:dyDescent="0.15">
      <c r="H23" s="288" t="s">
        <v>14</v>
      </c>
      <c r="I23" s="288"/>
      <c r="J23" s="288"/>
      <c r="K23" s="288"/>
      <c r="L23" s="288"/>
      <c r="M23" s="288"/>
      <c r="N23" s="288"/>
    </row>
    <row r="24" spans="8:14" x14ac:dyDescent="0.15">
      <c r="H24" t="s">
        <v>15</v>
      </c>
    </row>
    <row r="25" spans="8:14" ht="27" customHeight="1" x14ac:dyDescent="0.15">
      <c r="H25" s="288" t="s">
        <v>16</v>
      </c>
      <c r="I25" s="288"/>
      <c r="J25" s="288"/>
      <c r="K25" s="288"/>
      <c r="L25" s="288"/>
      <c r="M25" s="288"/>
      <c r="N25" s="288"/>
    </row>
    <row r="26" spans="8:14" x14ac:dyDescent="0.15">
      <c r="H26" t="s">
        <v>17</v>
      </c>
    </row>
    <row r="27" spans="8:14" ht="13.5" customHeight="1" x14ac:dyDescent="0.15">
      <c r="H27" s="288" t="s">
        <v>18</v>
      </c>
      <c r="I27" s="288"/>
      <c r="J27" s="288"/>
      <c r="K27" s="288"/>
      <c r="L27" s="288"/>
      <c r="M27" s="288"/>
      <c r="N27" s="288"/>
    </row>
    <row r="28" spans="8:14" ht="13.5" customHeight="1" x14ac:dyDescent="0.15">
      <c r="H28" s="288"/>
      <c r="I28" s="288"/>
      <c r="J28" s="288"/>
      <c r="K28" s="288"/>
      <c r="L28" s="288"/>
      <c r="M28" s="288"/>
      <c r="N28" s="288"/>
    </row>
    <row r="29" spans="8:14" ht="13.5" customHeight="1" x14ac:dyDescent="0.15">
      <c r="H29" s="293" t="s">
        <v>19</v>
      </c>
      <c r="I29" s="293"/>
      <c r="J29" s="293"/>
      <c r="K29" s="293"/>
      <c r="L29" s="293"/>
      <c r="M29" s="293"/>
      <c r="N29" s="293"/>
    </row>
    <row r="30" spans="8:14" ht="13.5" customHeight="1" x14ac:dyDescent="0.15">
      <c r="H30" t="s">
        <v>20</v>
      </c>
    </row>
    <row r="31" spans="8:14" ht="13.5" customHeight="1" x14ac:dyDescent="0.15">
      <c r="H31" s="292" t="s">
        <v>21</v>
      </c>
      <c r="I31" s="292"/>
      <c r="J31" s="292"/>
      <c r="K31" s="292"/>
      <c r="L31" s="292"/>
      <c r="M31" s="292"/>
      <c r="N31" s="292"/>
    </row>
    <row r="32" spans="8:14" ht="13.5" customHeight="1" x14ac:dyDescent="0.15">
      <c r="H32" t="s">
        <v>550</v>
      </c>
    </row>
    <row r="33" spans="2:14" x14ac:dyDescent="0.15">
      <c r="H33" s="288" t="s">
        <v>551</v>
      </c>
      <c r="I33" s="288"/>
      <c r="J33" s="288"/>
      <c r="K33" s="288"/>
      <c r="L33" s="288"/>
      <c r="M33" s="288"/>
      <c r="N33" s="288"/>
    </row>
    <row r="34" spans="2:14" x14ac:dyDescent="0.15">
      <c r="H34" s="288"/>
      <c r="I34" s="288"/>
      <c r="J34" s="288"/>
      <c r="K34" s="288"/>
      <c r="L34" s="288"/>
      <c r="M34" s="288"/>
      <c r="N34" s="288"/>
    </row>
    <row r="35" spans="2:14" x14ac:dyDescent="0.15">
      <c r="B35" s="289"/>
      <c r="C35" s="289"/>
      <c r="D35" s="214"/>
      <c r="H35" s="288"/>
      <c r="I35" s="288"/>
      <c r="J35" s="288"/>
      <c r="K35" s="288"/>
      <c r="L35" s="288"/>
      <c r="M35" s="288"/>
      <c r="N35" s="288"/>
    </row>
    <row r="36" spans="2:14" x14ac:dyDescent="0.15">
      <c r="H36" s="288"/>
      <c r="I36" s="288"/>
      <c r="J36" s="288"/>
      <c r="K36" s="288"/>
      <c r="L36" s="288"/>
      <c r="M36" s="288"/>
      <c r="N36" s="288"/>
    </row>
    <row r="37" spans="2:14" x14ac:dyDescent="0.15">
      <c r="H37" s="288"/>
      <c r="I37" s="288"/>
      <c r="J37" s="288"/>
      <c r="K37" s="288"/>
      <c r="L37" s="288"/>
      <c r="M37" s="288"/>
      <c r="N37" s="288"/>
    </row>
    <row r="38" spans="2:14" ht="13.15" customHeight="1" x14ac:dyDescent="0.15">
      <c r="H38" s="294"/>
      <c r="I38" s="294"/>
      <c r="J38" s="294"/>
      <c r="K38" s="294"/>
      <c r="L38" s="294"/>
      <c r="M38" s="294"/>
      <c r="N38" s="294"/>
    </row>
    <row r="39" spans="2:14" x14ac:dyDescent="0.15">
      <c r="H39" s="288"/>
      <c r="I39" s="288"/>
      <c r="J39" s="288"/>
      <c r="K39" s="288"/>
      <c r="L39" s="288"/>
      <c r="M39" s="288"/>
      <c r="N39" s="288"/>
    </row>
    <row r="40" spans="2:14" x14ac:dyDescent="0.15">
      <c r="H40" s="288"/>
      <c r="I40" s="288"/>
      <c r="J40" s="288"/>
      <c r="K40" s="288"/>
      <c r="L40" s="288"/>
      <c r="M40" s="288"/>
      <c r="N40" s="288"/>
    </row>
    <row r="41" spans="2:14" x14ac:dyDescent="0.15">
      <c r="H41" s="288"/>
      <c r="I41" s="288"/>
      <c r="J41" s="288"/>
      <c r="K41" s="288"/>
      <c r="L41" s="288"/>
      <c r="M41" s="288"/>
      <c r="N41" s="288"/>
    </row>
    <row r="42" spans="2:14" x14ac:dyDescent="0.15">
      <c r="H42" s="288"/>
      <c r="I42" s="288"/>
      <c r="J42" s="288"/>
      <c r="K42" s="288"/>
      <c r="L42" s="288"/>
      <c r="M42" s="288"/>
      <c r="N42" s="288"/>
    </row>
    <row r="43" spans="2:14" x14ac:dyDescent="0.15">
      <c r="H43" s="288"/>
      <c r="I43" s="288"/>
      <c r="J43" s="288"/>
      <c r="K43" s="288"/>
      <c r="L43" s="288"/>
      <c r="M43" s="288"/>
      <c r="N43" s="288"/>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95" t="s">
        <v>22</v>
      </c>
      <c r="B1" s="295"/>
      <c r="C1" s="295"/>
      <c r="D1" s="295"/>
      <c r="E1" s="295"/>
      <c r="F1" s="295"/>
      <c r="G1" s="295"/>
      <c r="H1" s="295"/>
      <c r="I1" s="295"/>
      <c r="J1" s="295"/>
      <c r="K1" s="295"/>
      <c r="L1" s="295"/>
      <c r="M1" s="295"/>
      <c r="N1" s="295"/>
    </row>
    <row r="2" spans="1:14" x14ac:dyDescent="0.15">
      <c r="A2" s="295"/>
      <c r="B2" s="295"/>
      <c r="C2" s="295"/>
      <c r="D2" s="295"/>
      <c r="E2" s="295"/>
      <c r="F2" s="295"/>
      <c r="G2" s="295"/>
      <c r="H2" s="295"/>
      <c r="I2" s="295"/>
      <c r="J2" s="295"/>
      <c r="K2" s="295"/>
      <c r="L2" s="295"/>
      <c r="M2" s="295"/>
      <c r="N2" s="295"/>
    </row>
    <row r="22" spans="1:14" ht="13.5" customHeight="1" x14ac:dyDescent="0.15"/>
    <row r="23" spans="1:14" ht="27.75" customHeight="1" x14ac:dyDescent="0.15">
      <c r="B23" s="38"/>
      <c r="C23" s="38"/>
      <c r="D23" s="38"/>
      <c r="E23" s="38"/>
      <c r="F23" s="38"/>
      <c r="G23" s="38"/>
      <c r="H23" s="38"/>
      <c r="I23" s="38"/>
      <c r="J23" s="38"/>
      <c r="K23" s="38"/>
      <c r="L23" s="38"/>
      <c r="M23" s="38"/>
      <c r="N23" s="38"/>
    </row>
    <row r="25" spans="1:14" ht="40.5" customHeight="1" x14ac:dyDescent="0.15">
      <c r="B25" s="38"/>
      <c r="C25" s="38"/>
      <c r="D25" s="38"/>
      <c r="E25" s="38"/>
      <c r="F25" s="38"/>
      <c r="G25" s="38"/>
      <c r="H25" s="38"/>
      <c r="I25" s="38"/>
      <c r="J25" s="38"/>
      <c r="K25" s="38"/>
      <c r="L25" s="38"/>
      <c r="M25" s="38"/>
      <c r="N25" s="38"/>
    </row>
    <row r="26" spans="1:14" ht="13.5" customHeight="1" x14ac:dyDescent="0.15">
      <c r="A26" t="s">
        <v>23</v>
      </c>
      <c r="B26" s="38"/>
      <c r="C26" s="38"/>
      <c r="D26" s="38"/>
      <c r="E26" s="38"/>
      <c r="F26" s="38"/>
      <c r="G26" s="38"/>
      <c r="H26" s="38"/>
      <c r="I26" s="38"/>
      <c r="J26" s="38"/>
      <c r="K26" s="38"/>
      <c r="L26" s="38"/>
      <c r="M26" s="38"/>
      <c r="N26" s="38"/>
    </row>
    <row r="27" spans="1:14" ht="27" customHeight="1" x14ac:dyDescent="0.15">
      <c r="A27" s="288" t="s">
        <v>24</v>
      </c>
      <c r="B27" s="288"/>
      <c r="C27" s="288"/>
      <c r="D27" s="288"/>
      <c r="E27" s="288"/>
      <c r="F27" s="288"/>
      <c r="G27" s="288"/>
      <c r="H27" s="288"/>
      <c r="I27" s="288"/>
      <c r="J27" s="288"/>
      <c r="K27" s="288"/>
      <c r="L27" s="288"/>
      <c r="M27" s="288"/>
      <c r="N27" s="288"/>
    </row>
    <row r="28" spans="1:14" x14ac:dyDescent="0.15">
      <c r="A28" t="s">
        <v>25</v>
      </c>
    </row>
    <row r="29" spans="1:14" ht="40.5" customHeight="1" x14ac:dyDescent="0.15">
      <c r="A29" s="288" t="s">
        <v>26</v>
      </c>
      <c r="B29" s="288"/>
      <c r="C29" s="288"/>
      <c r="D29" s="288"/>
      <c r="E29" s="288"/>
      <c r="F29" s="288"/>
      <c r="G29" s="288"/>
      <c r="H29" s="288"/>
      <c r="I29" s="288"/>
      <c r="J29" s="288"/>
      <c r="K29" s="288"/>
      <c r="L29" s="288"/>
      <c r="M29" s="288"/>
      <c r="N29" s="288"/>
    </row>
    <row r="30" spans="1:14" ht="27" customHeight="1" x14ac:dyDescent="0.15">
      <c r="A30" s="288" t="s">
        <v>27</v>
      </c>
      <c r="B30" s="288"/>
      <c r="C30" s="288"/>
      <c r="D30" s="288"/>
      <c r="E30" s="288"/>
      <c r="F30" s="288"/>
      <c r="G30" s="288"/>
      <c r="H30" s="288"/>
      <c r="I30" s="288"/>
      <c r="J30" s="288"/>
      <c r="K30" s="288"/>
      <c r="L30" s="288"/>
      <c r="M30" s="288"/>
      <c r="N30" s="288"/>
    </row>
    <row r="32" spans="1:14" x14ac:dyDescent="0.15">
      <c r="A32" s="215"/>
      <c r="B32" s="215"/>
      <c r="C32" s="215"/>
      <c r="D32" s="215"/>
      <c r="E32" s="215"/>
      <c r="F32" s="215"/>
      <c r="G32" s="215"/>
      <c r="H32" s="215"/>
      <c r="I32" s="215"/>
      <c r="J32" s="215"/>
      <c r="K32" s="215"/>
      <c r="L32" s="215"/>
      <c r="M32" s="215"/>
      <c r="N32" s="215"/>
    </row>
    <row r="33" spans="1:14" x14ac:dyDescent="0.15">
      <c r="A33" s="215"/>
      <c r="B33" s="215"/>
      <c r="C33" s="215"/>
      <c r="D33" s="215"/>
      <c r="E33" s="215"/>
      <c r="F33" s="215"/>
      <c r="G33" s="215"/>
      <c r="H33" s="215"/>
      <c r="I33" s="215"/>
      <c r="J33" s="215"/>
      <c r="K33" s="215"/>
      <c r="L33" s="215"/>
      <c r="M33" s="215"/>
      <c r="N33" s="215"/>
    </row>
    <row r="39" spans="1:14" x14ac:dyDescent="0.15">
      <c r="G39" s="214"/>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heetViews>
  <sheetFormatPr defaultColWidth="9" defaultRowHeight="13.5" x14ac:dyDescent="0.15"/>
  <cols>
    <col min="1" max="1" width="5.875" style="211" customWidth="1"/>
    <col min="2" max="2" width="5" style="211" customWidth="1"/>
    <col min="3" max="3" width="72.125" style="211" customWidth="1"/>
    <col min="4" max="6" width="9" style="211"/>
    <col min="7" max="7" width="24.875" style="211" customWidth="1"/>
    <col min="8" max="16384" width="9" style="211"/>
  </cols>
  <sheetData>
    <row r="2" spans="2:3" x14ac:dyDescent="0.15">
      <c r="B2" s="211" t="s">
        <v>28</v>
      </c>
    </row>
    <row r="3" spans="2:3" x14ac:dyDescent="0.15">
      <c r="B3" s="211" t="s">
        <v>29</v>
      </c>
    </row>
    <row r="5" spans="2:3" x14ac:dyDescent="0.15">
      <c r="B5" s="211" t="s">
        <v>30</v>
      </c>
    </row>
    <row r="6" spans="2:3" x14ac:dyDescent="0.15">
      <c r="C6" s="212" t="s">
        <v>31</v>
      </c>
    </row>
    <row r="7" spans="2:3" x14ac:dyDescent="0.15">
      <c r="C7" s="211" t="s">
        <v>32</v>
      </c>
    </row>
    <row r="8" spans="2:3" x14ac:dyDescent="0.15">
      <c r="C8" s="211" t="s">
        <v>33</v>
      </c>
    </row>
    <row r="11" spans="2:3" x14ac:dyDescent="0.15">
      <c r="B11" s="211" t="s">
        <v>34</v>
      </c>
    </row>
    <row r="12" spans="2:3" x14ac:dyDescent="0.15">
      <c r="C12" s="211" t="s">
        <v>35</v>
      </c>
    </row>
    <row r="13" spans="2:3" x14ac:dyDescent="0.15">
      <c r="C13" s="211" t="s">
        <v>36</v>
      </c>
    </row>
    <row r="14" spans="2:3" x14ac:dyDescent="0.15">
      <c r="C14" s="211" t="s">
        <v>37</v>
      </c>
    </row>
    <row r="15" spans="2:3" x14ac:dyDescent="0.15">
      <c r="C15" s="211" t="s">
        <v>38</v>
      </c>
    </row>
    <row r="16" spans="2:3" x14ac:dyDescent="0.15">
      <c r="C16" s="211" t="s">
        <v>39</v>
      </c>
    </row>
    <row r="32" spans="3:3" x14ac:dyDescent="0.15">
      <c r="C32" s="211" t="s">
        <v>40</v>
      </c>
    </row>
    <row r="41" spans="2:3" x14ac:dyDescent="0.15">
      <c r="B41" s="211" t="s">
        <v>41</v>
      </c>
    </row>
    <row r="42" spans="2:3" x14ac:dyDescent="0.15">
      <c r="C42" s="211" t="s">
        <v>42</v>
      </c>
    </row>
    <row r="43" spans="2:3" x14ac:dyDescent="0.15">
      <c r="C43" s="211" t="s">
        <v>43</v>
      </c>
    </row>
    <row r="44" spans="2:3" x14ac:dyDescent="0.15">
      <c r="C44" s="213" t="s">
        <v>44</v>
      </c>
    </row>
    <row r="45" spans="2:3" x14ac:dyDescent="0.15">
      <c r="C45" s="211" t="s">
        <v>45</v>
      </c>
    </row>
    <row r="46" spans="2:3" x14ac:dyDescent="0.15">
      <c r="C46" s="211" t="s">
        <v>46</v>
      </c>
    </row>
    <row r="47" spans="2:3" x14ac:dyDescent="0.15">
      <c r="C47" s="211" t="s">
        <v>47</v>
      </c>
    </row>
    <row r="48" spans="2:3" x14ac:dyDescent="0.15">
      <c r="C48" s="211" t="s">
        <v>48</v>
      </c>
    </row>
    <row r="49" spans="3:3" x14ac:dyDescent="0.15">
      <c r="C49" s="211" t="s">
        <v>49</v>
      </c>
    </row>
    <row r="50" spans="3:3" x14ac:dyDescent="0.15">
      <c r="C50" s="211" t="s">
        <v>50</v>
      </c>
    </row>
    <row r="52" spans="3:3" x14ac:dyDescent="0.15">
      <c r="C52" s="213" t="s">
        <v>51</v>
      </c>
    </row>
    <row r="53" spans="3:3" x14ac:dyDescent="0.15">
      <c r="C53" s="213" t="s">
        <v>52</v>
      </c>
    </row>
    <row r="54" spans="3:3" x14ac:dyDescent="0.15">
      <c r="C54" s="213" t="s">
        <v>53</v>
      </c>
    </row>
    <row r="55" spans="3:3" x14ac:dyDescent="0.15">
      <c r="C55" s="213" t="s">
        <v>54</v>
      </c>
    </row>
    <row r="59" spans="3:3" x14ac:dyDescent="0.15">
      <c r="C59" s="212" t="s">
        <v>55</v>
      </c>
    </row>
    <row r="60" spans="3:3" x14ac:dyDescent="0.15">
      <c r="C60" s="211" t="s">
        <v>56</v>
      </c>
    </row>
    <row r="61" spans="3:3" x14ac:dyDescent="0.15">
      <c r="C61" s="211" t="s">
        <v>57</v>
      </c>
    </row>
  </sheetData>
  <phoneticPr fontId="11"/>
  <pageMargins left="0.70866141732283472" right="0.11811023622047245" top="0.74803149606299213" bottom="0.35433070866141736" header="0.31496062992125984" footer="0.31496062992125984"/>
  <pageSetup paperSize="8"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31"/>
  <sheetViews>
    <sheetView showGridLines="0" tabSelected="1" view="pageBreakPreview" zoomScaleNormal="55" zoomScaleSheetLayoutView="100" workbookViewId="0">
      <selection activeCell="M25" sqref="M25:P25"/>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16384" width="9" style="2"/>
  </cols>
  <sheetData>
    <row r="1" spans="2:30" ht="10.5" customHeight="1" x14ac:dyDescent="0.15"/>
    <row r="2" spans="2:30" ht="24.95" customHeight="1" x14ac:dyDescent="0.15">
      <c r="B2" s="157" t="s">
        <v>58</v>
      </c>
      <c r="C2" s="157"/>
      <c r="D2" s="157"/>
      <c r="E2" s="157"/>
      <c r="F2" s="157"/>
      <c r="G2" s="157"/>
      <c r="H2" s="157"/>
      <c r="I2" s="157"/>
      <c r="J2" s="157"/>
      <c r="K2" s="157"/>
      <c r="L2" s="157"/>
      <c r="M2" s="157"/>
      <c r="N2" s="157"/>
      <c r="O2" s="157"/>
      <c r="P2" s="157"/>
      <c r="Q2" s="157"/>
      <c r="R2" s="157"/>
      <c r="S2" s="306" t="s">
        <v>59</v>
      </c>
      <c r="T2" s="308"/>
      <c r="U2" s="308"/>
      <c r="V2" s="307"/>
      <c r="W2" s="317" t="s">
        <v>944</v>
      </c>
      <c r="X2" s="317"/>
      <c r="Y2" s="317"/>
      <c r="Z2" s="317"/>
      <c r="AA2" s="317"/>
      <c r="AB2" s="317"/>
    </row>
    <row r="3" spans="2:30" ht="20.100000000000001" customHeight="1" x14ac:dyDescent="0.15">
      <c r="B3" s="348" t="s">
        <v>60</v>
      </c>
      <c r="C3" s="348"/>
      <c r="D3" s="349" t="s">
        <v>561</v>
      </c>
      <c r="E3" s="350"/>
      <c r="F3" s="350"/>
      <c r="G3" s="351"/>
      <c r="H3" s="352" t="s">
        <v>61</v>
      </c>
      <c r="I3" s="352"/>
      <c r="J3" s="338" t="s">
        <v>563</v>
      </c>
      <c r="K3" s="339"/>
      <c r="L3" s="339"/>
      <c r="M3" s="339"/>
      <c r="N3" s="339"/>
      <c r="O3" s="340"/>
      <c r="P3" s="311" t="s">
        <v>62</v>
      </c>
      <c r="Q3" s="313"/>
      <c r="R3" s="353" t="s">
        <v>552</v>
      </c>
      <c r="S3" s="354"/>
      <c r="T3" s="354"/>
      <c r="U3" s="354"/>
      <c r="V3" s="355"/>
      <c r="W3" s="306" t="s">
        <v>63</v>
      </c>
      <c r="X3" s="308"/>
      <c r="Y3" s="308"/>
      <c r="Z3" s="359" t="s">
        <v>447</v>
      </c>
      <c r="AA3" s="360"/>
      <c r="AB3" s="361"/>
    </row>
    <row r="4" spans="2:30" ht="20.100000000000001" customHeight="1" x14ac:dyDescent="0.15">
      <c r="B4" s="323" t="s">
        <v>64</v>
      </c>
      <c r="C4" s="323"/>
      <c r="D4" s="362" t="s">
        <v>562</v>
      </c>
      <c r="E4" s="363"/>
      <c r="F4" s="363"/>
      <c r="G4" s="364"/>
      <c r="H4" s="352"/>
      <c r="I4" s="352"/>
      <c r="J4" s="341"/>
      <c r="K4" s="342"/>
      <c r="L4" s="342"/>
      <c r="M4" s="342"/>
      <c r="N4" s="342"/>
      <c r="O4" s="343"/>
      <c r="P4" s="314"/>
      <c r="Q4" s="316"/>
      <c r="R4" s="356"/>
      <c r="S4" s="357"/>
      <c r="T4" s="357"/>
      <c r="U4" s="357"/>
      <c r="V4" s="358"/>
      <c r="W4" s="306" t="s">
        <v>65</v>
      </c>
      <c r="X4" s="308"/>
      <c r="Y4" s="308"/>
      <c r="Z4" s="359" t="s">
        <v>433</v>
      </c>
      <c r="AA4" s="360"/>
      <c r="AB4" s="361"/>
    </row>
    <row r="5" spans="2:30" ht="20.100000000000001" customHeight="1" x14ac:dyDescent="0.15">
      <c r="B5" s="389" t="s">
        <v>66</v>
      </c>
      <c r="C5" s="389"/>
      <c r="D5" s="228" t="s">
        <v>67</v>
      </c>
      <c r="E5" s="299" t="s">
        <v>564</v>
      </c>
      <c r="F5" s="300"/>
      <c r="G5" s="301"/>
      <c r="H5" s="311" t="s">
        <v>68</v>
      </c>
      <c r="I5" s="312"/>
      <c r="J5" s="313"/>
      <c r="K5" s="338" t="s">
        <v>553</v>
      </c>
      <c r="L5" s="339"/>
      <c r="M5" s="339"/>
      <c r="N5" s="339"/>
      <c r="O5" s="340"/>
      <c r="P5" s="344" t="s">
        <v>69</v>
      </c>
      <c r="Q5" s="345"/>
      <c r="R5" s="326">
        <v>46069</v>
      </c>
      <c r="S5" s="327"/>
      <c r="T5" s="328"/>
      <c r="U5" s="314" t="s">
        <v>70</v>
      </c>
      <c r="V5" s="315"/>
      <c r="W5" s="316"/>
      <c r="X5" s="299" t="s">
        <v>71</v>
      </c>
      <c r="Y5" s="300"/>
      <c r="Z5" s="318">
        <v>265</v>
      </c>
      <c r="AA5" s="318"/>
      <c r="AB5" s="223" t="s">
        <v>72</v>
      </c>
    </row>
    <row r="6" spans="2:30" ht="20.100000000000001" customHeight="1" x14ac:dyDescent="0.15">
      <c r="B6" s="389"/>
      <c r="C6" s="389"/>
      <c r="D6" s="228" t="s">
        <v>73</v>
      </c>
      <c r="E6" s="365" t="s">
        <v>564</v>
      </c>
      <c r="F6" s="366"/>
      <c r="G6" s="367"/>
      <c r="H6" s="314"/>
      <c r="I6" s="315"/>
      <c r="J6" s="316"/>
      <c r="K6" s="341"/>
      <c r="L6" s="342"/>
      <c r="M6" s="342"/>
      <c r="N6" s="342"/>
      <c r="O6" s="343"/>
      <c r="P6" s="346"/>
      <c r="Q6" s="347"/>
      <c r="R6" s="329"/>
      <c r="S6" s="330"/>
      <c r="T6" s="331"/>
      <c r="U6" s="306" t="s">
        <v>74</v>
      </c>
      <c r="V6" s="308"/>
      <c r="W6" s="307"/>
      <c r="X6" s="299" t="s">
        <v>429</v>
      </c>
      <c r="Y6" s="300"/>
      <c r="Z6" s="300"/>
      <c r="AA6" s="300"/>
      <c r="AB6" s="301"/>
    </row>
    <row r="7" spans="2:30" ht="18.95" customHeight="1" x14ac:dyDescent="0.15">
      <c r="B7" s="368" t="s">
        <v>75</v>
      </c>
      <c r="C7" s="320" t="s">
        <v>76</v>
      </c>
      <c r="D7" s="322"/>
      <c r="E7" s="371">
        <v>33.967219999999998</v>
      </c>
      <c r="F7" s="372"/>
      <c r="G7" s="373"/>
      <c r="H7" s="320" t="s">
        <v>77</v>
      </c>
      <c r="I7" s="321"/>
      <c r="J7" s="322"/>
      <c r="K7" s="387" t="s">
        <v>570</v>
      </c>
      <c r="L7" s="388"/>
      <c r="M7" s="383" t="s">
        <v>78</v>
      </c>
      <c r="N7" s="384"/>
      <c r="O7" s="320" t="s">
        <v>79</v>
      </c>
      <c r="P7" s="322"/>
      <c r="Q7" s="369" t="s">
        <v>557</v>
      </c>
      <c r="R7" s="370"/>
      <c r="S7" s="324" t="s">
        <v>80</v>
      </c>
      <c r="T7" s="320" t="s">
        <v>81</v>
      </c>
      <c r="U7" s="321"/>
      <c r="V7" s="321"/>
      <c r="W7" s="322"/>
      <c r="X7" s="225" t="s">
        <v>82</v>
      </c>
      <c r="Y7" s="220" t="s">
        <v>83</v>
      </c>
      <c r="Z7" s="221" t="s">
        <v>84</v>
      </c>
      <c r="AA7" s="323" t="s">
        <v>85</v>
      </c>
      <c r="AB7" s="323"/>
      <c r="AD7" s="247"/>
    </row>
    <row r="8" spans="2:30" ht="18.95" customHeight="1" x14ac:dyDescent="0.15">
      <c r="B8" s="314"/>
      <c r="C8" s="297" t="s">
        <v>86</v>
      </c>
      <c r="D8" s="298"/>
      <c r="E8" s="371">
        <v>130.91499999999999</v>
      </c>
      <c r="F8" s="372"/>
      <c r="G8" s="373"/>
      <c r="H8" s="297" t="s">
        <v>87</v>
      </c>
      <c r="I8" s="379"/>
      <c r="J8" s="298"/>
      <c r="K8" s="382"/>
      <c r="L8" s="381"/>
      <c r="M8" s="383"/>
      <c r="N8" s="384"/>
      <c r="O8" s="297" t="s">
        <v>88</v>
      </c>
      <c r="P8" s="298"/>
      <c r="Q8" s="369" t="s">
        <v>838</v>
      </c>
      <c r="R8" s="370"/>
      <c r="S8" s="325"/>
      <c r="T8" s="309" t="s">
        <v>89</v>
      </c>
      <c r="U8" s="306" t="s">
        <v>90</v>
      </c>
      <c r="V8" s="308"/>
      <c r="W8" s="307"/>
      <c r="X8" s="261"/>
      <c r="Y8" s="261"/>
      <c r="Z8" s="261"/>
      <c r="AA8" s="305"/>
      <c r="AB8" s="305"/>
      <c r="AD8" s="16"/>
    </row>
    <row r="9" spans="2:30" ht="18.95" customHeight="1" x14ac:dyDescent="0.15">
      <c r="B9" s="374" t="s">
        <v>91</v>
      </c>
      <c r="C9" s="297" t="s">
        <v>76</v>
      </c>
      <c r="D9" s="298"/>
      <c r="E9" s="371" t="s">
        <v>932</v>
      </c>
      <c r="F9" s="372"/>
      <c r="G9" s="373"/>
      <c r="H9" s="375" t="s">
        <v>92</v>
      </c>
      <c r="I9" s="376"/>
      <c r="J9" s="376"/>
      <c r="K9" s="302" t="s">
        <v>554</v>
      </c>
      <c r="L9" s="303"/>
      <c r="M9" s="383"/>
      <c r="N9" s="384"/>
      <c r="O9" s="297" t="s">
        <v>93</v>
      </c>
      <c r="P9" s="298"/>
      <c r="Q9" s="378" t="s">
        <v>839</v>
      </c>
      <c r="R9" s="378"/>
      <c r="S9" s="325"/>
      <c r="T9" s="310"/>
      <c r="U9" s="306" t="s">
        <v>94</v>
      </c>
      <c r="V9" s="308"/>
      <c r="W9" s="307"/>
      <c r="X9" s="261"/>
      <c r="Y9" s="261"/>
      <c r="Z9" s="261"/>
      <c r="AA9" s="305"/>
      <c r="AB9" s="305"/>
      <c r="AD9" s="16"/>
    </row>
    <row r="10" spans="2:30" ht="18.95" customHeight="1" x14ac:dyDescent="0.15">
      <c r="B10" s="320"/>
      <c r="C10" s="297" t="s">
        <v>86</v>
      </c>
      <c r="D10" s="298"/>
      <c r="E10" s="371" t="s">
        <v>933</v>
      </c>
      <c r="F10" s="372"/>
      <c r="G10" s="373"/>
      <c r="H10" s="297" t="s">
        <v>95</v>
      </c>
      <c r="I10" s="379"/>
      <c r="J10" s="298"/>
      <c r="K10" s="380" t="s">
        <v>567</v>
      </c>
      <c r="L10" s="381"/>
      <c r="M10" s="385"/>
      <c r="N10" s="386"/>
      <c r="O10" s="297" t="s">
        <v>96</v>
      </c>
      <c r="P10" s="298"/>
      <c r="Q10" s="377"/>
      <c r="R10" s="377"/>
      <c r="S10" s="325"/>
      <c r="T10" s="319"/>
      <c r="U10" s="306" t="s">
        <v>97</v>
      </c>
      <c r="V10" s="308"/>
      <c r="W10" s="307"/>
      <c r="X10" s="261"/>
      <c r="Y10" s="261"/>
      <c r="Z10" s="261"/>
      <c r="AA10" s="305"/>
      <c r="AB10" s="305"/>
      <c r="AD10" s="16"/>
    </row>
    <row r="11" spans="2:30" ht="18.95" customHeight="1" x14ac:dyDescent="0.15">
      <c r="B11" s="297" t="s">
        <v>98</v>
      </c>
      <c r="C11" s="379"/>
      <c r="D11" s="298"/>
      <c r="E11" s="302" t="s">
        <v>565</v>
      </c>
      <c r="F11" s="304"/>
      <c r="G11" s="303"/>
      <c r="H11" s="297" t="s">
        <v>99</v>
      </c>
      <c r="I11" s="379"/>
      <c r="J11" s="298"/>
      <c r="K11" s="302" t="s">
        <v>555</v>
      </c>
      <c r="L11" s="303"/>
      <c r="M11" s="390" t="s">
        <v>100</v>
      </c>
      <c r="N11" s="391"/>
      <c r="O11" s="297" t="s">
        <v>79</v>
      </c>
      <c r="P11" s="298"/>
      <c r="Q11" s="392"/>
      <c r="R11" s="392"/>
      <c r="S11" s="325"/>
      <c r="T11" s="158" t="s">
        <v>101</v>
      </c>
      <c r="U11" s="306" t="s">
        <v>102</v>
      </c>
      <c r="V11" s="308"/>
      <c r="W11" s="307"/>
      <c r="X11" s="261"/>
      <c r="Y11" s="261"/>
      <c r="Z11" s="261"/>
      <c r="AA11" s="305"/>
      <c r="AB11" s="305"/>
      <c r="AD11" s="16"/>
    </row>
    <row r="12" spans="2:30" ht="18.95" customHeight="1" x14ac:dyDescent="0.15">
      <c r="B12" s="297" t="s">
        <v>103</v>
      </c>
      <c r="C12" s="379"/>
      <c r="D12" s="298"/>
      <c r="E12" s="302"/>
      <c r="F12" s="304"/>
      <c r="G12" s="223" t="s">
        <v>104</v>
      </c>
      <c r="H12" s="391" t="s">
        <v>105</v>
      </c>
      <c r="I12" s="324" t="s">
        <v>75</v>
      </c>
      <c r="J12" s="236" t="s">
        <v>106</v>
      </c>
      <c r="K12" s="302" t="s">
        <v>556</v>
      </c>
      <c r="L12" s="303"/>
      <c r="M12" s="385"/>
      <c r="N12" s="386"/>
      <c r="O12" s="297" t="s">
        <v>96</v>
      </c>
      <c r="P12" s="298"/>
      <c r="Q12" s="394"/>
      <c r="R12" s="394"/>
      <c r="S12" s="325"/>
      <c r="T12" s="309" t="s">
        <v>107</v>
      </c>
      <c r="U12" s="306" t="s">
        <v>108</v>
      </c>
      <c r="V12" s="308"/>
      <c r="W12" s="307"/>
      <c r="X12" s="261"/>
      <c r="Y12" s="261"/>
      <c r="Z12" s="261"/>
      <c r="AA12" s="305"/>
      <c r="AB12" s="305"/>
      <c r="AD12" s="16"/>
    </row>
    <row r="13" spans="2:30" ht="18.95" customHeight="1" x14ac:dyDescent="0.15">
      <c r="B13" s="374" t="s">
        <v>109</v>
      </c>
      <c r="C13" s="395"/>
      <c r="D13" s="396"/>
      <c r="E13" s="397">
        <v>55.1</v>
      </c>
      <c r="F13" s="372"/>
      <c r="G13" s="223" t="s">
        <v>110</v>
      </c>
      <c r="H13" s="384"/>
      <c r="I13" s="393"/>
      <c r="J13" s="236" t="s">
        <v>111</v>
      </c>
      <c r="K13" s="217"/>
      <c r="L13" s="231" t="s">
        <v>112</v>
      </c>
      <c r="M13" s="398" t="s">
        <v>113</v>
      </c>
      <c r="N13" s="399"/>
      <c r="O13" s="400"/>
      <c r="P13" s="225" t="s">
        <v>82</v>
      </c>
      <c r="Q13" s="216" t="s">
        <v>84</v>
      </c>
      <c r="R13" s="225" t="s">
        <v>96</v>
      </c>
      <c r="S13" s="325"/>
      <c r="T13" s="319"/>
      <c r="U13" s="306" t="s">
        <v>114</v>
      </c>
      <c r="V13" s="308"/>
      <c r="W13" s="307"/>
      <c r="X13" s="261"/>
      <c r="Y13" s="261"/>
      <c r="Z13" s="261"/>
      <c r="AA13" s="305"/>
      <c r="AB13" s="305"/>
      <c r="AD13" s="16"/>
    </row>
    <row r="14" spans="2:30" ht="18.95" customHeight="1" x14ac:dyDescent="0.15">
      <c r="B14" s="374" t="s">
        <v>115</v>
      </c>
      <c r="C14" s="395"/>
      <c r="D14" s="396"/>
      <c r="E14" s="403"/>
      <c r="F14" s="404"/>
      <c r="G14" s="226" t="s">
        <v>116</v>
      </c>
      <c r="H14" s="384"/>
      <c r="I14" s="324" t="s">
        <v>91</v>
      </c>
      <c r="J14" s="236" t="s">
        <v>106</v>
      </c>
      <c r="K14" s="302" t="s">
        <v>556</v>
      </c>
      <c r="L14" s="303"/>
      <c r="M14" s="324" t="s">
        <v>117</v>
      </c>
      <c r="N14" s="306" t="s">
        <v>118</v>
      </c>
      <c r="O14" s="307"/>
      <c r="P14" s="218" t="s">
        <v>558</v>
      </c>
      <c r="Q14" s="261">
        <v>84</v>
      </c>
      <c r="R14" s="262"/>
      <c r="S14" s="325"/>
      <c r="T14" s="309" t="s">
        <v>119</v>
      </c>
      <c r="U14" s="306" t="s">
        <v>120</v>
      </c>
      <c r="V14" s="308"/>
      <c r="W14" s="307"/>
      <c r="X14" s="261"/>
      <c r="Y14" s="261"/>
      <c r="Z14" s="261"/>
      <c r="AA14" s="305"/>
      <c r="AB14" s="305"/>
      <c r="AD14" s="16"/>
    </row>
    <row r="15" spans="2:30" ht="18.95" customHeight="1" x14ac:dyDescent="0.15">
      <c r="B15" s="159"/>
      <c r="C15" s="297" t="s">
        <v>121</v>
      </c>
      <c r="D15" s="298"/>
      <c r="E15" s="302">
        <v>8.8000000000000007</v>
      </c>
      <c r="F15" s="304"/>
      <c r="G15" s="223" t="s">
        <v>104</v>
      </c>
      <c r="H15" s="386"/>
      <c r="I15" s="393"/>
      <c r="J15" s="160" t="s">
        <v>111</v>
      </c>
      <c r="K15" s="161"/>
      <c r="L15" s="162" t="s">
        <v>112</v>
      </c>
      <c r="M15" s="325"/>
      <c r="N15" s="306" t="s">
        <v>122</v>
      </c>
      <c r="O15" s="307"/>
      <c r="P15" s="218" t="s">
        <v>569</v>
      </c>
      <c r="Q15" s="261"/>
      <c r="R15" s="262"/>
      <c r="S15" s="325"/>
      <c r="T15" s="310"/>
      <c r="U15" s="311" t="s">
        <v>123</v>
      </c>
      <c r="V15" s="312"/>
      <c r="W15" s="313"/>
      <c r="X15" s="263"/>
      <c r="Y15" s="261"/>
      <c r="Z15" s="261"/>
      <c r="AA15" s="305"/>
      <c r="AB15" s="305"/>
      <c r="AD15" s="16"/>
    </row>
    <row r="16" spans="2:30" ht="18.95" customHeight="1" x14ac:dyDescent="0.15">
      <c r="B16" s="325" t="s">
        <v>124</v>
      </c>
      <c r="C16" s="374" t="s">
        <v>125</v>
      </c>
      <c r="D16" s="396"/>
      <c r="E16" s="302">
        <v>3.4</v>
      </c>
      <c r="F16" s="304"/>
      <c r="G16" s="219" t="s">
        <v>104</v>
      </c>
      <c r="H16" s="324" t="s">
        <v>126</v>
      </c>
      <c r="I16" s="297" t="s">
        <v>127</v>
      </c>
      <c r="J16" s="298"/>
      <c r="K16" s="217" t="s">
        <v>568</v>
      </c>
      <c r="L16" s="231" t="s">
        <v>128</v>
      </c>
      <c r="M16" s="325"/>
      <c r="N16" s="306" t="s">
        <v>129</v>
      </c>
      <c r="O16" s="307"/>
      <c r="P16" s="218"/>
      <c r="Q16" s="261"/>
      <c r="R16" s="262"/>
      <c r="S16" s="325"/>
      <c r="T16" s="310"/>
      <c r="U16" s="314"/>
      <c r="V16" s="315"/>
      <c r="W16" s="316"/>
      <c r="X16" s="261"/>
      <c r="Y16" s="261"/>
      <c r="Z16" s="261"/>
      <c r="AA16" s="305"/>
      <c r="AB16" s="305"/>
      <c r="AD16" s="16"/>
    </row>
    <row r="17" spans="2:30" ht="18.95" customHeight="1" x14ac:dyDescent="0.15">
      <c r="B17" s="325"/>
      <c r="C17" s="320"/>
      <c r="D17" s="322"/>
      <c r="E17" s="302">
        <v>3.4</v>
      </c>
      <c r="F17" s="304"/>
      <c r="G17" s="219" t="s">
        <v>104</v>
      </c>
      <c r="H17" s="325"/>
      <c r="I17" s="374" t="s">
        <v>130</v>
      </c>
      <c r="J17" s="396"/>
      <c r="K17" s="217" t="s">
        <v>568</v>
      </c>
      <c r="L17" s="231" t="s">
        <v>128</v>
      </c>
      <c r="M17" s="325"/>
      <c r="N17" s="306" t="s">
        <v>131</v>
      </c>
      <c r="O17" s="307"/>
      <c r="P17" s="229"/>
      <c r="Q17" s="261"/>
      <c r="R17" s="262"/>
      <c r="S17" s="325"/>
      <c r="T17" s="310"/>
      <c r="U17" s="306" t="s">
        <v>132</v>
      </c>
      <c r="V17" s="308"/>
      <c r="W17" s="307"/>
      <c r="X17" s="261"/>
      <c r="Y17" s="261"/>
      <c r="Z17" s="218"/>
      <c r="AA17" s="380"/>
      <c r="AB17" s="381"/>
      <c r="AD17" s="16"/>
    </row>
    <row r="18" spans="2:30" ht="18.95" customHeight="1" x14ac:dyDescent="0.15">
      <c r="B18" s="234"/>
      <c r="C18" s="297" t="s">
        <v>133</v>
      </c>
      <c r="D18" s="298"/>
      <c r="E18" s="401">
        <v>2</v>
      </c>
      <c r="F18" s="402"/>
      <c r="G18" s="219" t="s">
        <v>104</v>
      </c>
      <c r="H18" s="325"/>
      <c r="I18" s="320"/>
      <c r="J18" s="322"/>
      <c r="K18" s="217"/>
      <c r="L18" s="231" t="s">
        <v>128</v>
      </c>
      <c r="M18" s="325"/>
      <c r="N18" s="306" t="s">
        <v>134</v>
      </c>
      <c r="O18" s="307"/>
      <c r="P18" s="229"/>
      <c r="Q18" s="261"/>
      <c r="R18" s="262"/>
      <c r="S18" s="325"/>
      <c r="T18" s="310"/>
      <c r="U18" s="314" t="s">
        <v>135</v>
      </c>
      <c r="V18" s="315"/>
      <c r="W18" s="316"/>
      <c r="X18" s="264"/>
      <c r="Y18" s="264"/>
      <c r="Z18" s="265"/>
      <c r="AA18" s="305"/>
      <c r="AB18" s="305"/>
      <c r="AD18" s="16"/>
    </row>
    <row r="19" spans="2:30" ht="18.95" customHeight="1" x14ac:dyDescent="0.15">
      <c r="B19" s="325" t="s">
        <v>136</v>
      </c>
      <c r="C19" s="320" t="s">
        <v>137</v>
      </c>
      <c r="D19" s="322"/>
      <c r="E19" s="302">
        <v>4.5</v>
      </c>
      <c r="F19" s="304"/>
      <c r="G19" s="227" t="s">
        <v>104</v>
      </c>
      <c r="H19" s="393"/>
      <c r="I19" s="297" t="s">
        <v>138</v>
      </c>
      <c r="J19" s="298"/>
      <c r="K19" s="217">
        <v>50</v>
      </c>
      <c r="L19" s="231" t="s">
        <v>128</v>
      </c>
      <c r="M19" s="325"/>
      <c r="N19" s="306"/>
      <c r="O19" s="307"/>
      <c r="P19" s="229"/>
      <c r="Q19" s="261"/>
      <c r="R19" s="262"/>
      <c r="S19" s="325"/>
      <c r="T19" s="309" t="s">
        <v>139</v>
      </c>
      <c r="U19" s="306" t="s">
        <v>140</v>
      </c>
      <c r="V19" s="308"/>
      <c r="W19" s="307"/>
      <c r="X19" s="264"/>
      <c r="Y19" s="264"/>
      <c r="Z19" s="261"/>
      <c r="AA19" s="305"/>
      <c r="AB19" s="305"/>
      <c r="AD19" s="16"/>
    </row>
    <row r="20" spans="2:30" ht="18.95" customHeight="1" x14ac:dyDescent="0.15">
      <c r="B20" s="325"/>
      <c r="C20" s="297" t="s">
        <v>141</v>
      </c>
      <c r="D20" s="298"/>
      <c r="E20" s="302">
        <v>6.8</v>
      </c>
      <c r="F20" s="304"/>
      <c r="G20" s="223" t="s">
        <v>104</v>
      </c>
      <c r="H20" s="324" t="s">
        <v>142</v>
      </c>
      <c r="I20" s="297" t="s">
        <v>127</v>
      </c>
      <c r="J20" s="298"/>
      <c r="K20" s="163">
        <v>480</v>
      </c>
      <c r="L20" s="164" t="s">
        <v>128</v>
      </c>
      <c r="M20" s="325"/>
      <c r="N20" s="306"/>
      <c r="O20" s="307"/>
      <c r="P20" s="229"/>
      <c r="Q20" s="165"/>
      <c r="R20" s="262"/>
      <c r="S20" s="325"/>
      <c r="T20" s="310"/>
      <c r="U20" s="306" t="s">
        <v>143</v>
      </c>
      <c r="V20" s="308"/>
      <c r="W20" s="307"/>
      <c r="X20" s="264"/>
      <c r="Y20" s="264"/>
      <c r="Z20" s="261"/>
      <c r="AA20" s="305"/>
      <c r="AB20" s="305"/>
      <c r="AD20" s="16"/>
    </row>
    <row r="21" spans="2:30" ht="18.95" customHeight="1" x14ac:dyDescent="0.15">
      <c r="B21" s="393"/>
      <c r="C21" s="297" t="s">
        <v>144</v>
      </c>
      <c r="D21" s="298"/>
      <c r="E21" s="302">
        <v>4.5</v>
      </c>
      <c r="F21" s="304"/>
      <c r="G21" s="223" t="s">
        <v>104</v>
      </c>
      <c r="H21" s="325"/>
      <c r="I21" s="297" t="s">
        <v>130</v>
      </c>
      <c r="J21" s="298"/>
      <c r="K21" s="217"/>
      <c r="L21" s="230" t="s">
        <v>128</v>
      </c>
      <c r="M21" s="325"/>
      <c r="N21" s="306"/>
      <c r="O21" s="307"/>
      <c r="P21" s="229"/>
      <c r="Q21" s="165"/>
      <c r="R21" s="262"/>
      <c r="S21" s="325"/>
      <c r="T21" s="310"/>
      <c r="U21" s="306" t="s">
        <v>145</v>
      </c>
      <c r="V21" s="308"/>
      <c r="W21" s="307"/>
      <c r="X21" s="264"/>
      <c r="Y21" s="264"/>
      <c r="Z21" s="261"/>
      <c r="AA21" s="305"/>
      <c r="AB21" s="305"/>
      <c r="AD21" s="16"/>
    </row>
    <row r="22" spans="2:30" ht="18.95" customHeight="1" x14ac:dyDescent="0.15">
      <c r="B22" s="160"/>
      <c r="C22" s="166" t="s">
        <v>146</v>
      </c>
      <c r="D22" s="167"/>
      <c r="E22" s="296"/>
      <c r="F22" s="296"/>
      <c r="G22" s="296"/>
      <c r="H22" s="393"/>
      <c r="I22" s="297" t="s">
        <v>138</v>
      </c>
      <c r="J22" s="298"/>
      <c r="K22" s="161"/>
      <c r="L22" s="162" t="s">
        <v>128</v>
      </c>
      <c r="M22" s="299"/>
      <c r="N22" s="300"/>
      <c r="O22" s="300"/>
      <c r="P22" s="301"/>
      <c r="Q22" s="299"/>
      <c r="R22" s="301"/>
      <c r="S22" s="325"/>
      <c r="T22" s="310"/>
      <c r="U22" s="306" t="s">
        <v>147</v>
      </c>
      <c r="V22" s="308"/>
      <c r="W22" s="307"/>
      <c r="X22" s="264"/>
      <c r="Y22" s="264"/>
      <c r="Z22" s="261"/>
      <c r="AA22" s="305"/>
      <c r="AB22" s="305"/>
      <c r="AD22" s="16"/>
    </row>
    <row r="23" spans="2:30" ht="18.95" customHeight="1" x14ac:dyDescent="0.15">
      <c r="B23" s="325" t="s">
        <v>148</v>
      </c>
      <c r="C23" s="166" t="s">
        <v>149</v>
      </c>
      <c r="D23" s="167"/>
      <c r="E23" s="410"/>
      <c r="F23" s="410"/>
      <c r="G23" s="410"/>
      <c r="H23" s="324" t="s">
        <v>150</v>
      </c>
      <c r="I23" s="297" t="s">
        <v>151</v>
      </c>
      <c r="J23" s="298"/>
      <c r="K23" s="297" t="s">
        <v>152</v>
      </c>
      <c r="L23" s="298"/>
      <c r="M23" s="306" t="s">
        <v>153</v>
      </c>
      <c r="N23" s="308"/>
      <c r="O23" s="308"/>
      <c r="P23" s="307"/>
      <c r="Q23" s="306" t="s">
        <v>96</v>
      </c>
      <c r="R23" s="307"/>
      <c r="S23" s="332" t="s">
        <v>154</v>
      </c>
      <c r="T23" s="333"/>
      <c r="U23" s="306" t="s">
        <v>155</v>
      </c>
      <c r="V23" s="308"/>
      <c r="W23" s="307"/>
      <c r="X23" s="264"/>
      <c r="Y23" s="264"/>
      <c r="Z23" s="261"/>
      <c r="AA23" s="305"/>
      <c r="AB23" s="305"/>
      <c r="AD23" s="16"/>
    </row>
    <row r="24" spans="2:30" ht="18.95" customHeight="1" x14ac:dyDescent="0.15">
      <c r="B24" s="325"/>
      <c r="C24" s="324" t="s">
        <v>156</v>
      </c>
      <c r="D24" s="306" t="s">
        <v>157</v>
      </c>
      <c r="E24" s="308"/>
      <c r="F24" s="408" t="s">
        <v>566</v>
      </c>
      <c r="G24" s="409"/>
      <c r="H24" s="325"/>
      <c r="I24" s="302"/>
      <c r="J24" s="303"/>
      <c r="K24" s="302"/>
      <c r="L24" s="303"/>
      <c r="M24" s="302"/>
      <c r="N24" s="304"/>
      <c r="O24" s="304"/>
      <c r="P24" s="303"/>
      <c r="Q24" s="302"/>
      <c r="R24" s="303"/>
      <c r="S24" s="334"/>
      <c r="T24" s="335"/>
      <c r="U24" s="306"/>
      <c r="V24" s="308"/>
      <c r="W24" s="307"/>
      <c r="X24" s="261"/>
      <c r="Y24" s="261"/>
      <c r="Z24" s="261"/>
      <c r="AA24" s="305"/>
      <c r="AB24" s="305"/>
      <c r="AD24" s="16"/>
    </row>
    <row r="25" spans="2:30" ht="18.95" customHeight="1" x14ac:dyDescent="0.15">
      <c r="B25" s="325"/>
      <c r="C25" s="325"/>
      <c r="D25" s="306" t="s">
        <v>158</v>
      </c>
      <c r="E25" s="308"/>
      <c r="F25" s="408" t="s">
        <v>566</v>
      </c>
      <c r="G25" s="409"/>
      <c r="H25" s="325"/>
      <c r="I25" s="302"/>
      <c r="J25" s="303"/>
      <c r="K25" s="302"/>
      <c r="L25" s="303"/>
      <c r="M25" s="302"/>
      <c r="N25" s="304"/>
      <c r="O25" s="304"/>
      <c r="P25" s="303"/>
      <c r="Q25" s="302"/>
      <c r="R25" s="303"/>
      <c r="S25" s="334"/>
      <c r="T25" s="335"/>
      <c r="U25" s="306"/>
      <c r="V25" s="308"/>
      <c r="W25" s="307"/>
      <c r="X25" s="261"/>
      <c r="Y25" s="261"/>
      <c r="Z25" s="261"/>
      <c r="AA25" s="305"/>
      <c r="AB25" s="305"/>
      <c r="AD25" s="16"/>
    </row>
    <row r="26" spans="2:30" ht="18.95" customHeight="1" x14ac:dyDescent="0.15">
      <c r="B26" s="325"/>
      <c r="C26" s="325"/>
      <c r="D26" s="306" t="s">
        <v>159</v>
      </c>
      <c r="E26" s="308"/>
      <c r="F26" s="408" t="s">
        <v>566</v>
      </c>
      <c r="G26" s="409"/>
      <c r="H26" s="325"/>
      <c r="I26" s="302"/>
      <c r="J26" s="303"/>
      <c r="K26" s="302"/>
      <c r="L26" s="303"/>
      <c r="M26" s="302"/>
      <c r="N26" s="304"/>
      <c r="O26" s="304"/>
      <c r="P26" s="303"/>
      <c r="Q26" s="302"/>
      <c r="R26" s="303"/>
      <c r="S26" s="336"/>
      <c r="T26" s="337"/>
      <c r="U26" s="306"/>
      <c r="V26" s="308"/>
      <c r="W26" s="307"/>
      <c r="X26" s="261"/>
      <c r="Y26" s="261"/>
      <c r="Z26" s="261"/>
      <c r="AA26" s="305"/>
      <c r="AB26" s="305"/>
      <c r="AD26" s="16"/>
    </row>
    <row r="27" spans="2:30" ht="18.95" customHeight="1" x14ac:dyDescent="0.15">
      <c r="B27" s="168"/>
      <c r="C27" s="393"/>
      <c r="D27" s="306" t="s">
        <v>160</v>
      </c>
      <c r="E27" s="308"/>
      <c r="F27" s="408" t="s">
        <v>566</v>
      </c>
      <c r="G27" s="409"/>
      <c r="H27" s="393"/>
      <c r="I27" s="302"/>
      <c r="J27" s="303"/>
      <c r="K27" s="302"/>
      <c r="L27" s="303"/>
      <c r="M27" s="302"/>
      <c r="N27" s="304"/>
      <c r="O27" s="304"/>
      <c r="P27" s="303"/>
      <c r="Q27" s="302"/>
      <c r="R27" s="303"/>
      <c r="S27" s="334" t="s">
        <v>161</v>
      </c>
      <c r="T27" s="335"/>
      <c r="U27" s="306" t="s">
        <v>162</v>
      </c>
      <c r="V27" s="308"/>
      <c r="W27" s="307"/>
      <c r="X27" s="261"/>
      <c r="Y27" s="261"/>
      <c r="Z27" s="261"/>
      <c r="AA27" s="305"/>
      <c r="AB27" s="305"/>
      <c r="AD27" s="16"/>
    </row>
    <row r="28" spans="2:30" ht="18.95" customHeight="1" x14ac:dyDescent="0.15">
      <c r="B28" s="166" t="s">
        <v>163</v>
      </c>
      <c r="C28" s="169"/>
      <c r="D28" s="167"/>
      <c r="E28" s="302" t="s">
        <v>435</v>
      </c>
      <c r="F28" s="304"/>
      <c r="G28" s="304"/>
      <c r="H28" s="304"/>
      <c r="I28" s="304"/>
      <c r="J28" s="304"/>
      <c r="K28" s="405"/>
      <c r="L28" s="406"/>
      <c r="M28" s="406"/>
      <c r="N28" s="406"/>
      <c r="O28" s="406"/>
      <c r="P28" s="406"/>
      <c r="Q28" s="406"/>
      <c r="R28" s="407"/>
      <c r="S28" s="336"/>
      <c r="T28" s="337"/>
      <c r="U28" s="306" t="s">
        <v>164</v>
      </c>
      <c r="V28" s="308"/>
      <c r="W28" s="307"/>
      <c r="X28" s="261"/>
      <c r="Y28" s="261"/>
      <c r="Z28" s="261"/>
      <c r="AA28" s="305"/>
      <c r="AB28" s="305"/>
      <c r="AD28" s="16"/>
    </row>
    <row r="29" spans="2:30" ht="15" customHeight="1" x14ac:dyDescent="0.15">
      <c r="B29" s="170"/>
      <c r="C29" s="170" t="s">
        <v>165</v>
      </c>
      <c r="D29" s="170"/>
      <c r="E29" s="170"/>
      <c r="F29" s="170"/>
      <c r="G29" s="170"/>
      <c r="H29" s="170"/>
      <c r="I29" s="170"/>
      <c r="J29" s="170"/>
      <c r="K29" s="170"/>
      <c r="L29" s="170"/>
      <c r="M29" s="170"/>
      <c r="N29" s="170"/>
      <c r="O29" s="170"/>
      <c r="P29" s="170"/>
      <c r="Q29" s="170"/>
      <c r="R29" s="170"/>
      <c r="S29" s="170"/>
      <c r="T29" s="170"/>
      <c r="U29" s="170"/>
      <c r="V29" s="170"/>
      <c r="W29" s="171"/>
      <c r="X29" s="171"/>
      <c r="Y29" s="171"/>
      <c r="Z29" s="170"/>
      <c r="AA29" s="170"/>
      <c r="AB29" s="170"/>
    </row>
    <row r="31" spans="2:30" s="1" customFormat="1" ht="18" customHeight="1" x14ac:dyDescent="0.15">
      <c r="J31" s="254"/>
      <c r="W31" s="5"/>
      <c r="X31" s="5"/>
      <c r="Y31" s="5"/>
    </row>
  </sheetData>
  <dataConsolidate/>
  <mergeCells count="193">
    <mergeCell ref="AA27:AB27"/>
    <mergeCell ref="E28:J28"/>
    <mergeCell ref="K28:R28"/>
    <mergeCell ref="U28:W28"/>
    <mergeCell ref="AA28:AB28"/>
    <mergeCell ref="H23:H27"/>
    <mergeCell ref="I23:J23"/>
    <mergeCell ref="K23:L23"/>
    <mergeCell ref="D26:E26"/>
    <mergeCell ref="F26:G26"/>
    <mergeCell ref="I27:J27"/>
    <mergeCell ref="K27:L27"/>
    <mergeCell ref="D27:E27"/>
    <mergeCell ref="F27:G27"/>
    <mergeCell ref="D25:E25"/>
    <mergeCell ref="F25:G25"/>
    <mergeCell ref="I25:J25"/>
    <mergeCell ref="K25:L25"/>
    <mergeCell ref="M25:P25"/>
    <mergeCell ref="M23:P23"/>
    <mergeCell ref="E23:G23"/>
    <mergeCell ref="D24:E24"/>
    <mergeCell ref="F24:G24"/>
    <mergeCell ref="I24:J24"/>
    <mergeCell ref="M27:P27"/>
    <mergeCell ref="Q27:R27"/>
    <mergeCell ref="S27:T28"/>
    <mergeCell ref="U27:W27"/>
    <mergeCell ref="B14:D14"/>
    <mergeCell ref="E14:F14"/>
    <mergeCell ref="I14:I15"/>
    <mergeCell ref="K14:L14"/>
    <mergeCell ref="M14:M21"/>
    <mergeCell ref="N14:O14"/>
    <mergeCell ref="B16:B17"/>
    <mergeCell ref="C16:D17"/>
    <mergeCell ref="B19:B21"/>
    <mergeCell ref="B23:B26"/>
    <mergeCell ref="E20:F20"/>
    <mergeCell ref="H20:H22"/>
    <mergeCell ref="I20:J20"/>
    <mergeCell ref="C20:D20"/>
    <mergeCell ref="N20:O20"/>
    <mergeCell ref="C24:C27"/>
    <mergeCell ref="C19:D19"/>
    <mergeCell ref="E19:F19"/>
    <mergeCell ref="I19:J19"/>
    <mergeCell ref="N19:O19"/>
    <mergeCell ref="C15:D15"/>
    <mergeCell ref="AA17:AB17"/>
    <mergeCell ref="C21:D21"/>
    <mergeCell ref="E21:F21"/>
    <mergeCell ref="I21:J21"/>
    <mergeCell ref="E17:F17"/>
    <mergeCell ref="C18:D18"/>
    <mergeCell ref="H16:H19"/>
    <mergeCell ref="E18:F18"/>
    <mergeCell ref="N18:O18"/>
    <mergeCell ref="I17:J18"/>
    <mergeCell ref="U19:W19"/>
    <mergeCell ref="AA18:AB18"/>
    <mergeCell ref="AA19:AB19"/>
    <mergeCell ref="E15:F15"/>
    <mergeCell ref="B5:C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0:D10"/>
    <mergeCell ref="Q8:R8"/>
    <mergeCell ref="E7:G7"/>
    <mergeCell ref="E8:G8"/>
    <mergeCell ref="B9:B10"/>
    <mergeCell ref="C9:D9"/>
    <mergeCell ref="H9:J9"/>
    <mergeCell ref="K9:L9"/>
    <mergeCell ref="O10:P10"/>
    <mergeCell ref="Q10:R10"/>
    <mergeCell ref="O9:P9"/>
    <mergeCell ref="Q9:R9"/>
    <mergeCell ref="H10:J10"/>
    <mergeCell ref="K10:L10"/>
    <mergeCell ref="E9:G9"/>
    <mergeCell ref="E10:G10"/>
    <mergeCell ref="C8:D8"/>
    <mergeCell ref="H8:J8"/>
    <mergeCell ref="K8:L8"/>
    <mergeCell ref="M7:N10"/>
    <mergeCell ref="H7:J7"/>
    <mergeCell ref="K7:L7"/>
    <mergeCell ref="O7:P7"/>
    <mergeCell ref="Q7:R7"/>
    <mergeCell ref="E5:G5"/>
    <mergeCell ref="H5:J6"/>
    <mergeCell ref="K5:O6"/>
    <mergeCell ref="P5:Q6"/>
    <mergeCell ref="U20:W20"/>
    <mergeCell ref="AA20:AB20"/>
    <mergeCell ref="AA15:AB15"/>
    <mergeCell ref="AA16:AB16"/>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S23:T26"/>
    <mergeCell ref="U17:W17"/>
    <mergeCell ref="Q24:R24"/>
    <mergeCell ref="U24:W24"/>
    <mergeCell ref="O12:P12"/>
    <mergeCell ref="N16:O16"/>
    <mergeCell ref="N17:O17"/>
    <mergeCell ref="N21:O21"/>
    <mergeCell ref="M26:P26"/>
    <mergeCell ref="M24:P24"/>
    <mergeCell ref="O8:P8"/>
    <mergeCell ref="U9:W9"/>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R5:T6"/>
    <mergeCell ref="N15:O15"/>
    <mergeCell ref="T12:T13"/>
    <mergeCell ref="E22:G22"/>
    <mergeCell ref="I22:J22"/>
    <mergeCell ref="M22:P22"/>
    <mergeCell ref="K24:L24"/>
    <mergeCell ref="E16:F16"/>
    <mergeCell ref="I26:J26"/>
    <mergeCell ref="K26:L26"/>
    <mergeCell ref="I16:J16"/>
    <mergeCell ref="AA24:AB24"/>
    <mergeCell ref="Q25:R25"/>
    <mergeCell ref="Q26:R26"/>
    <mergeCell ref="Q22:R22"/>
    <mergeCell ref="Q23:R23"/>
    <mergeCell ref="AA26:AB26"/>
    <mergeCell ref="U21:W21"/>
    <mergeCell ref="AA21:AB21"/>
    <mergeCell ref="U25:W25"/>
    <mergeCell ref="AA25:AB25"/>
    <mergeCell ref="U26:W26"/>
    <mergeCell ref="U23:W23"/>
    <mergeCell ref="AA23:AB23"/>
    <mergeCell ref="AA22:AB22"/>
    <mergeCell ref="T14:T18"/>
    <mergeCell ref="U15:W16"/>
  </mergeCells>
  <phoneticPr fontId="11"/>
  <dataValidations count="1">
    <dataValidation type="list" allowBlank="1" showInputMessage="1" showErrorMessage="1" sqref="AE13:AE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61"/>
  <sheetViews>
    <sheetView showGridLines="0" view="pageBreakPreview" zoomScaleNormal="55" zoomScaleSheetLayoutView="100" workbookViewId="0">
      <selection activeCell="AE4" sqref="AE4:AH5"/>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84" t="s">
        <v>166</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row>
    <row r="4" spans="2:40" ht="20.100000000000001" customHeight="1" x14ac:dyDescent="0.15">
      <c r="B4" s="485" t="s">
        <v>60</v>
      </c>
      <c r="C4" s="485"/>
      <c r="D4" s="485"/>
      <c r="E4" s="486" t="str">
        <f>'様式A-1'!D3</f>
        <v>コンピラトンネル</v>
      </c>
      <c r="F4" s="487"/>
      <c r="G4" s="487"/>
      <c r="H4" s="487"/>
      <c r="I4" s="488"/>
      <c r="J4" s="489" t="s">
        <v>61</v>
      </c>
      <c r="K4" s="489"/>
      <c r="L4" s="489"/>
      <c r="M4" s="490" t="str">
        <f>'様式A-1'!J3</f>
        <v>福浦港金比羅線</v>
      </c>
      <c r="N4" s="491"/>
      <c r="O4" s="491"/>
      <c r="P4" s="491"/>
      <c r="Q4" s="491"/>
      <c r="R4" s="492"/>
      <c r="S4" s="497" t="s">
        <v>68</v>
      </c>
      <c r="T4" s="497"/>
      <c r="U4" s="497"/>
      <c r="V4" s="497"/>
      <c r="W4" s="497"/>
      <c r="X4" s="497"/>
      <c r="Y4" s="499" t="str">
        <f>'様式A-1'!K5</f>
        <v>アジア航測株式会社</v>
      </c>
      <c r="Z4" s="500"/>
      <c r="AA4" s="500"/>
      <c r="AB4" s="500"/>
      <c r="AC4" s="500"/>
      <c r="AD4" s="501"/>
      <c r="AE4" s="483" t="s">
        <v>69</v>
      </c>
      <c r="AF4" s="483"/>
      <c r="AG4" s="483"/>
      <c r="AH4" s="483"/>
      <c r="AI4" s="498">
        <f>'様式A-1'!R5</f>
        <v>46069</v>
      </c>
      <c r="AJ4" s="498"/>
      <c r="AK4" s="498"/>
      <c r="AL4" s="498"/>
      <c r="AM4" s="498"/>
      <c r="AN4" s="498"/>
    </row>
    <row r="5" spans="2:40" ht="20.100000000000001" customHeight="1" x14ac:dyDescent="0.15">
      <c r="B5" s="493" t="s">
        <v>167</v>
      </c>
      <c r="C5" s="493"/>
      <c r="D5" s="493"/>
      <c r="E5" s="494" t="str">
        <f>'様式A-1'!D4</f>
        <v>金比羅トンネル</v>
      </c>
      <c r="F5" s="495"/>
      <c r="G5" s="495"/>
      <c r="H5" s="495"/>
      <c r="I5" s="496"/>
      <c r="J5" s="450" t="s">
        <v>168</v>
      </c>
      <c r="K5" s="450"/>
      <c r="L5" s="450"/>
      <c r="M5" s="490" t="str">
        <f>'様式A-1'!R3</f>
        <v>山口県
下関土木建築事務所</v>
      </c>
      <c r="N5" s="491"/>
      <c r="O5" s="491"/>
      <c r="P5" s="491"/>
      <c r="Q5" s="491"/>
      <c r="R5" s="492"/>
      <c r="S5" s="497"/>
      <c r="T5" s="497"/>
      <c r="U5" s="497"/>
      <c r="V5" s="497"/>
      <c r="W5" s="497"/>
      <c r="X5" s="497"/>
      <c r="Y5" s="502"/>
      <c r="Z5" s="503"/>
      <c r="AA5" s="503"/>
      <c r="AB5" s="503"/>
      <c r="AC5" s="503"/>
      <c r="AD5" s="504"/>
      <c r="AE5" s="483"/>
      <c r="AF5" s="483"/>
      <c r="AG5" s="483"/>
      <c r="AH5" s="483"/>
      <c r="AI5" s="498"/>
      <c r="AJ5" s="498"/>
      <c r="AK5" s="498"/>
      <c r="AL5" s="498"/>
      <c r="AM5" s="498"/>
      <c r="AN5" s="498"/>
    </row>
    <row r="6" spans="2:40" ht="13.5" customHeight="1" x14ac:dyDescent="0.15">
      <c r="B6" s="449" t="s">
        <v>169</v>
      </c>
      <c r="C6" s="449" t="s">
        <v>170</v>
      </c>
      <c r="D6" s="461" t="s">
        <v>171</v>
      </c>
      <c r="E6" s="462"/>
      <c r="F6" s="465" t="s">
        <v>172</v>
      </c>
      <c r="G6" s="466"/>
      <c r="H6" s="466"/>
      <c r="I6" s="466"/>
      <c r="J6" s="467"/>
      <c r="K6" s="471" t="s">
        <v>173</v>
      </c>
      <c r="L6" s="472"/>
      <c r="M6" s="472"/>
      <c r="N6" s="473"/>
      <c r="O6" s="424" t="s">
        <v>174</v>
      </c>
      <c r="P6" s="425"/>
      <c r="Q6" s="425"/>
      <c r="R6" s="425"/>
      <c r="S6" s="420"/>
      <c r="T6" s="420"/>
      <c r="U6" s="420"/>
      <c r="V6" s="420"/>
      <c r="W6" s="420"/>
      <c r="X6" s="420"/>
      <c r="Y6" s="420"/>
      <c r="Z6" s="420"/>
      <c r="AA6" s="420"/>
      <c r="AB6" s="420"/>
      <c r="AC6" s="420"/>
      <c r="AD6" s="421"/>
      <c r="AE6" s="477" t="s">
        <v>175</v>
      </c>
      <c r="AF6" s="478"/>
      <c r="AG6" s="478"/>
      <c r="AH6" s="478"/>
      <c r="AI6" s="478"/>
      <c r="AJ6" s="479"/>
      <c r="AK6" s="420" t="s">
        <v>176</v>
      </c>
      <c r="AL6" s="420"/>
      <c r="AM6" s="420"/>
      <c r="AN6" s="421"/>
    </row>
    <row r="7" spans="2:40" ht="13.5" customHeight="1" x14ac:dyDescent="0.15">
      <c r="B7" s="449"/>
      <c r="C7" s="451"/>
      <c r="D7" s="463"/>
      <c r="E7" s="464"/>
      <c r="F7" s="468"/>
      <c r="G7" s="469"/>
      <c r="H7" s="469"/>
      <c r="I7" s="469"/>
      <c r="J7" s="470"/>
      <c r="K7" s="474"/>
      <c r="L7" s="475"/>
      <c r="M7" s="475"/>
      <c r="N7" s="476"/>
      <c r="O7" s="483" t="s">
        <v>177</v>
      </c>
      <c r="P7" s="483"/>
      <c r="Q7" s="483"/>
      <c r="R7" s="97" t="s">
        <v>178</v>
      </c>
      <c r="S7" s="483" t="s">
        <v>179</v>
      </c>
      <c r="T7" s="483"/>
      <c r="U7" s="483" t="s">
        <v>180</v>
      </c>
      <c r="V7" s="483"/>
      <c r="W7" s="483"/>
      <c r="X7" s="483"/>
      <c r="Y7" s="432" t="s">
        <v>181</v>
      </c>
      <c r="Z7" s="433"/>
      <c r="AA7" s="433"/>
      <c r="AB7" s="434"/>
      <c r="AC7" s="426" t="s">
        <v>182</v>
      </c>
      <c r="AD7" s="427"/>
      <c r="AE7" s="480"/>
      <c r="AF7" s="481"/>
      <c r="AG7" s="481"/>
      <c r="AH7" s="481"/>
      <c r="AI7" s="481"/>
      <c r="AJ7" s="482"/>
      <c r="AK7" s="420"/>
      <c r="AL7" s="420"/>
      <c r="AM7" s="420"/>
      <c r="AN7" s="421"/>
    </row>
    <row r="8" spans="2:40" ht="13.5" customHeight="1" x14ac:dyDescent="0.15">
      <c r="B8" s="450"/>
      <c r="C8" s="452"/>
      <c r="D8" s="10" t="s">
        <v>183</v>
      </c>
      <c r="E8" s="9" t="s">
        <v>184</v>
      </c>
      <c r="F8" s="450" t="s">
        <v>185</v>
      </c>
      <c r="G8" s="450"/>
      <c r="H8" s="450"/>
      <c r="I8" s="445" t="s">
        <v>186</v>
      </c>
      <c r="J8" s="445" t="s">
        <v>187</v>
      </c>
      <c r="K8" s="445" t="s">
        <v>188</v>
      </c>
      <c r="L8" s="447" t="s">
        <v>189</v>
      </c>
      <c r="M8" s="426" t="s">
        <v>182</v>
      </c>
      <c r="N8" s="453"/>
      <c r="O8" s="441" t="s">
        <v>190</v>
      </c>
      <c r="P8" s="441" t="s">
        <v>191</v>
      </c>
      <c r="Q8" s="441" t="s">
        <v>192</v>
      </c>
      <c r="R8" s="441" t="s">
        <v>193</v>
      </c>
      <c r="S8" s="443" t="s">
        <v>194</v>
      </c>
      <c r="T8" s="443" t="s">
        <v>195</v>
      </c>
      <c r="U8" s="443" t="s">
        <v>196</v>
      </c>
      <c r="V8" s="441" t="s">
        <v>197</v>
      </c>
      <c r="W8" s="443" t="s">
        <v>198</v>
      </c>
      <c r="X8" s="443" t="s">
        <v>199</v>
      </c>
      <c r="Y8" s="441" t="s">
        <v>200</v>
      </c>
      <c r="Z8" s="441" t="s">
        <v>201</v>
      </c>
      <c r="AA8" s="441" t="s">
        <v>202</v>
      </c>
      <c r="AB8" s="443" t="s">
        <v>203</v>
      </c>
      <c r="AC8" s="428"/>
      <c r="AD8" s="429"/>
      <c r="AE8" s="455" t="s">
        <v>204</v>
      </c>
      <c r="AF8" s="457" t="s">
        <v>205</v>
      </c>
      <c r="AG8" s="457" t="s">
        <v>206</v>
      </c>
      <c r="AH8" s="459" t="s">
        <v>207</v>
      </c>
      <c r="AI8" s="426" t="s">
        <v>182</v>
      </c>
      <c r="AJ8" s="427"/>
      <c r="AK8" s="420"/>
      <c r="AL8" s="420"/>
      <c r="AM8" s="420"/>
      <c r="AN8" s="421"/>
    </row>
    <row r="9" spans="2:40" x14ac:dyDescent="0.15">
      <c r="B9" s="450"/>
      <c r="C9" s="14" t="s">
        <v>208</v>
      </c>
      <c r="D9" s="8" t="s">
        <v>208</v>
      </c>
      <c r="E9" s="8" t="s">
        <v>208</v>
      </c>
      <c r="F9" s="450"/>
      <c r="G9" s="450"/>
      <c r="H9" s="450"/>
      <c r="I9" s="446"/>
      <c r="J9" s="446"/>
      <c r="K9" s="446"/>
      <c r="L9" s="448"/>
      <c r="M9" s="454"/>
      <c r="N9" s="423"/>
      <c r="O9" s="442"/>
      <c r="P9" s="442"/>
      <c r="Q9" s="442"/>
      <c r="R9" s="442"/>
      <c r="S9" s="444"/>
      <c r="T9" s="444"/>
      <c r="U9" s="444"/>
      <c r="V9" s="442"/>
      <c r="W9" s="444"/>
      <c r="X9" s="444"/>
      <c r="Y9" s="442"/>
      <c r="Z9" s="442"/>
      <c r="AA9" s="442"/>
      <c r="AB9" s="444"/>
      <c r="AC9" s="430"/>
      <c r="AD9" s="431"/>
      <c r="AE9" s="456"/>
      <c r="AF9" s="458"/>
      <c r="AG9" s="458"/>
      <c r="AH9" s="460"/>
      <c r="AI9" s="430"/>
      <c r="AJ9" s="431"/>
      <c r="AK9" s="422"/>
      <c r="AL9" s="422"/>
      <c r="AM9" s="422"/>
      <c r="AN9" s="423"/>
    </row>
    <row r="10" spans="2:40" ht="13.5" customHeight="1" x14ac:dyDescent="0.15">
      <c r="B10" s="99" t="s">
        <v>571</v>
      </c>
      <c r="C10" s="98">
        <v>2.4</v>
      </c>
      <c r="D10" s="98">
        <v>0</v>
      </c>
      <c r="E10" s="98">
        <f>C10</f>
        <v>2.4</v>
      </c>
      <c r="F10" s="439" t="s">
        <v>574</v>
      </c>
      <c r="G10" s="440"/>
      <c r="H10" s="440"/>
      <c r="I10" s="7" t="s">
        <v>573</v>
      </c>
      <c r="J10" s="74"/>
      <c r="K10" s="7" t="s">
        <v>573</v>
      </c>
      <c r="L10" s="7"/>
      <c r="M10" s="413"/>
      <c r="N10" s="414"/>
      <c r="O10" s="7"/>
      <c r="P10" s="6"/>
      <c r="Q10" s="6"/>
      <c r="R10" s="6"/>
      <c r="S10" s="6"/>
      <c r="T10" s="69"/>
      <c r="U10" s="69"/>
      <c r="V10" s="69"/>
      <c r="W10" s="69"/>
      <c r="X10" s="69"/>
      <c r="Y10" s="69"/>
      <c r="Z10" s="69"/>
      <c r="AA10" s="46"/>
      <c r="AB10" s="47"/>
      <c r="AC10" s="415"/>
      <c r="AD10" s="416"/>
      <c r="AE10" s="69"/>
      <c r="AF10" s="69"/>
      <c r="AG10" s="69"/>
      <c r="AH10" s="69"/>
      <c r="AI10" s="417"/>
      <c r="AJ10" s="412"/>
      <c r="AK10" s="436"/>
      <c r="AL10" s="437"/>
      <c r="AM10" s="437"/>
      <c r="AN10" s="438"/>
    </row>
    <row r="11" spans="2:40" ht="13.5" customHeight="1" x14ac:dyDescent="0.15">
      <c r="B11" s="99">
        <v>1</v>
      </c>
      <c r="C11" s="98">
        <v>4.5</v>
      </c>
      <c r="D11" s="98">
        <f>E10</f>
        <v>2.4</v>
      </c>
      <c r="E11" s="98">
        <f>C11+D11</f>
        <v>6.9</v>
      </c>
      <c r="F11" s="411"/>
      <c r="G11" s="412"/>
      <c r="H11" s="412"/>
      <c r="I11" s="7" t="s">
        <v>573</v>
      </c>
      <c r="J11" s="74"/>
      <c r="K11" s="7"/>
      <c r="L11" s="7"/>
      <c r="M11" s="413"/>
      <c r="N11" s="414"/>
      <c r="O11" s="7"/>
      <c r="P11" s="6"/>
      <c r="Q11" s="6"/>
      <c r="R11" s="6"/>
      <c r="S11" s="6"/>
      <c r="T11" s="69"/>
      <c r="U11" s="69"/>
      <c r="V11" s="69"/>
      <c r="W11" s="69"/>
      <c r="X11" s="69"/>
      <c r="Y11" s="69"/>
      <c r="Z11" s="69"/>
      <c r="AA11" s="46"/>
      <c r="AB11" s="47"/>
      <c r="AC11" s="415"/>
      <c r="AD11" s="416"/>
      <c r="AE11" s="69"/>
      <c r="AF11" s="69"/>
      <c r="AG11" s="69"/>
      <c r="AH11" s="69"/>
      <c r="AI11" s="417"/>
      <c r="AJ11" s="412"/>
      <c r="AK11" s="255"/>
      <c r="AL11" s="256"/>
      <c r="AM11" s="256"/>
      <c r="AN11" s="257"/>
    </row>
    <row r="12" spans="2:40" ht="13.5" customHeight="1" x14ac:dyDescent="0.15">
      <c r="B12" s="99">
        <v>2</v>
      </c>
      <c r="C12" s="98">
        <v>9</v>
      </c>
      <c r="D12" s="98">
        <f t="shared" ref="D12:D42" si="0">E11</f>
        <v>6.9</v>
      </c>
      <c r="E12" s="98">
        <f t="shared" ref="E12:E42" si="1">C12+D12</f>
        <v>15.9</v>
      </c>
      <c r="F12" s="411"/>
      <c r="G12" s="412"/>
      <c r="H12" s="412"/>
      <c r="I12" s="7" t="s">
        <v>573</v>
      </c>
      <c r="J12" s="74"/>
      <c r="K12" s="7" t="s">
        <v>573</v>
      </c>
      <c r="L12" s="7"/>
      <c r="M12" s="413"/>
      <c r="N12" s="414"/>
      <c r="O12" s="7"/>
      <c r="P12" s="6"/>
      <c r="Q12" s="6"/>
      <c r="R12" s="6"/>
      <c r="S12" s="6"/>
      <c r="T12" s="69"/>
      <c r="U12" s="69"/>
      <c r="V12" s="69"/>
      <c r="W12" s="69"/>
      <c r="X12" s="69"/>
      <c r="Y12" s="69"/>
      <c r="Z12" s="69"/>
      <c r="AA12" s="46"/>
      <c r="AB12" s="47"/>
      <c r="AC12" s="415"/>
      <c r="AD12" s="416"/>
      <c r="AE12" s="69"/>
      <c r="AF12" s="69"/>
      <c r="AG12" s="69"/>
      <c r="AH12" s="69"/>
      <c r="AI12" s="417"/>
      <c r="AJ12" s="412"/>
      <c r="AK12" s="255"/>
      <c r="AL12" s="256"/>
      <c r="AM12" s="256"/>
      <c r="AN12" s="257"/>
    </row>
    <row r="13" spans="2:40" ht="13.5" customHeight="1" x14ac:dyDescent="0.15">
      <c r="B13" s="99">
        <v>3</v>
      </c>
      <c r="C13" s="98">
        <v>9</v>
      </c>
      <c r="D13" s="98">
        <f t="shared" si="0"/>
        <v>15.9</v>
      </c>
      <c r="E13" s="98">
        <f t="shared" si="1"/>
        <v>24.9</v>
      </c>
      <c r="F13" s="411"/>
      <c r="G13" s="412"/>
      <c r="H13" s="412"/>
      <c r="I13" s="7" t="s">
        <v>573</v>
      </c>
      <c r="J13" s="74"/>
      <c r="K13" s="7" t="s">
        <v>573</v>
      </c>
      <c r="L13" s="7"/>
      <c r="M13" s="413"/>
      <c r="N13" s="414"/>
      <c r="O13" s="7"/>
      <c r="P13" s="6"/>
      <c r="Q13" s="6"/>
      <c r="R13" s="6"/>
      <c r="S13" s="6"/>
      <c r="T13" s="69"/>
      <c r="U13" s="69"/>
      <c r="V13" s="69"/>
      <c r="W13" s="69"/>
      <c r="X13" s="69"/>
      <c r="Y13" s="69"/>
      <c r="Z13" s="69"/>
      <c r="AA13" s="46"/>
      <c r="AB13" s="47"/>
      <c r="AC13" s="415"/>
      <c r="AD13" s="416"/>
      <c r="AE13" s="69"/>
      <c r="AF13" s="69"/>
      <c r="AG13" s="69"/>
      <c r="AH13" s="69"/>
      <c r="AI13" s="417"/>
      <c r="AJ13" s="412"/>
      <c r="AK13" s="255"/>
      <c r="AL13" s="256"/>
      <c r="AM13" s="256"/>
      <c r="AN13" s="257"/>
    </row>
    <row r="14" spans="2:40" ht="13.5" customHeight="1" x14ac:dyDescent="0.15">
      <c r="B14" s="99">
        <v>4</v>
      </c>
      <c r="C14" s="98">
        <v>9</v>
      </c>
      <c r="D14" s="98">
        <f t="shared" si="0"/>
        <v>24.9</v>
      </c>
      <c r="E14" s="98">
        <f t="shared" si="1"/>
        <v>33.9</v>
      </c>
      <c r="F14" s="411"/>
      <c r="G14" s="412"/>
      <c r="H14" s="412"/>
      <c r="I14" s="7" t="s">
        <v>573</v>
      </c>
      <c r="J14" s="74"/>
      <c r="K14" s="7" t="s">
        <v>573</v>
      </c>
      <c r="L14" s="7"/>
      <c r="M14" s="413"/>
      <c r="N14" s="414"/>
      <c r="O14" s="7"/>
      <c r="P14" s="6"/>
      <c r="Q14" s="6"/>
      <c r="R14" s="6"/>
      <c r="S14" s="6"/>
      <c r="T14" s="69"/>
      <c r="U14" s="69"/>
      <c r="V14" s="69"/>
      <c r="W14" s="69"/>
      <c r="X14" s="69"/>
      <c r="Y14" s="69"/>
      <c r="Z14" s="69"/>
      <c r="AA14" s="46"/>
      <c r="AB14" s="47"/>
      <c r="AC14" s="415"/>
      <c r="AD14" s="416"/>
      <c r="AE14" s="69"/>
      <c r="AF14" s="69"/>
      <c r="AG14" s="69"/>
      <c r="AH14" s="69"/>
      <c r="AI14" s="417"/>
      <c r="AJ14" s="412"/>
      <c r="AK14" s="255"/>
      <c r="AL14" s="256"/>
      <c r="AM14" s="256"/>
      <c r="AN14" s="257"/>
    </row>
    <row r="15" spans="2:40" ht="13.5" customHeight="1" x14ac:dyDescent="0.15">
      <c r="B15" s="99">
        <v>5</v>
      </c>
      <c r="C15" s="98">
        <v>9</v>
      </c>
      <c r="D15" s="98">
        <f t="shared" si="0"/>
        <v>33.9</v>
      </c>
      <c r="E15" s="98">
        <f t="shared" si="1"/>
        <v>42.9</v>
      </c>
      <c r="F15" s="411"/>
      <c r="G15" s="412"/>
      <c r="H15" s="412"/>
      <c r="I15" s="7" t="s">
        <v>573</v>
      </c>
      <c r="J15" s="74"/>
      <c r="K15" s="7" t="s">
        <v>573</v>
      </c>
      <c r="L15" s="7"/>
      <c r="M15" s="413"/>
      <c r="N15" s="414"/>
      <c r="O15" s="7"/>
      <c r="P15" s="6"/>
      <c r="Q15" s="6"/>
      <c r="R15" s="6"/>
      <c r="S15" s="6"/>
      <c r="T15" s="69"/>
      <c r="U15" s="69"/>
      <c r="V15" s="69"/>
      <c r="W15" s="69"/>
      <c r="X15" s="69"/>
      <c r="Y15" s="69"/>
      <c r="Z15" s="69"/>
      <c r="AA15" s="46"/>
      <c r="AB15" s="47"/>
      <c r="AC15" s="415"/>
      <c r="AD15" s="416"/>
      <c r="AE15" s="69"/>
      <c r="AF15" s="69"/>
      <c r="AG15" s="69"/>
      <c r="AH15" s="69"/>
      <c r="AI15" s="417"/>
      <c r="AJ15" s="412"/>
      <c r="AK15" s="255"/>
      <c r="AL15" s="256"/>
      <c r="AM15" s="256"/>
      <c r="AN15" s="257"/>
    </row>
    <row r="16" spans="2:40" ht="13.5" customHeight="1" x14ac:dyDescent="0.15">
      <c r="B16" s="99">
        <v>6</v>
      </c>
      <c r="C16" s="98">
        <v>9</v>
      </c>
      <c r="D16" s="98">
        <f t="shared" si="0"/>
        <v>42.9</v>
      </c>
      <c r="E16" s="98">
        <f t="shared" si="1"/>
        <v>51.9</v>
      </c>
      <c r="F16" s="411"/>
      <c r="G16" s="412"/>
      <c r="H16" s="412"/>
      <c r="I16" s="7" t="s">
        <v>573</v>
      </c>
      <c r="J16" s="74"/>
      <c r="K16" s="7" t="s">
        <v>573</v>
      </c>
      <c r="L16" s="7"/>
      <c r="M16" s="413"/>
      <c r="N16" s="414"/>
      <c r="O16" s="7"/>
      <c r="P16" s="6"/>
      <c r="Q16" s="6"/>
      <c r="R16" s="6"/>
      <c r="S16" s="6"/>
      <c r="T16" s="69"/>
      <c r="U16" s="69"/>
      <c r="V16" s="69"/>
      <c r="W16" s="69"/>
      <c r="X16" s="69"/>
      <c r="Y16" s="69"/>
      <c r="Z16" s="69"/>
      <c r="AA16" s="46"/>
      <c r="AB16" s="47"/>
      <c r="AC16" s="415"/>
      <c r="AD16" s="416"/>
      <c r="AE16" s="69"/>
      <c r="AF16" s="69"/>
      <c r="AG16" s="69"/>
      <c r="AH16" s="69"/>
      <c r="AI16" s="417"/>
      <c r="AJ16" s="412"/>
      <c r="AK16" s="255"/>
      <c r="AL16" s="256"/>
      <c r="AM16" s="256"/>
      <c r="AN16" s="257"/>
    </row>
    <row r="17" spans="2:40" ht="13.5" customHeight="1" x14ac:dyDescent="0.15">
      <c r="B17" s="99">
        <v>7</v>
      </c>
      <c r="C17" s="98">
        <v>9</v>
      </c>
      <c r="D17" s="98">
        <f t="shared" si="0"/>
        <v>51.9</v>
      </c>
      <c r="E17" s="98">
        <f t="shared" si="1"/>
        <v>60.9</v>
      </c>
      <c r="F17" s="411"/>
      <c r="G17" s="412"/>
      <c r="H17" s="412"/>
      <c r="I17" s="7" t="s">
        <v>573</v>
      </c>
      <c r="J17" s="74"/>
      <c r="K17" s="7" t="s">
        <v>573</v>
      </c>
      <c r="L17" s="7"/>
      <c r="M17" s="413"/>
      <c r="N17" s="414"/>
      <c r="O17" s="7"/>
      <c r="P17" s="6"/>
      <c r="Q17" s="6"/>
      <c r="R17" s="6"/>
      <c r="S17" s="6"/>
      <c r="T17" s="69"/>
      <c r="U17" s="69"/>
      <c r="V17" s="69"/>
      <c r="W17" s="69"/>
      <c r="X17" s="69"/>
      <c r="Y17" s="69"/>
      <c r="Z17" s="69"/>
      <c r="AA17" s="46"/>
      <c r="AB17" s="47"/>
      <c r="AC17" s="415"/>
      <c r="AD17" s="416"/>
      <c r="AE17" s="69"/>
      <c r="AF17" s="69"/>
      <c r="AG17" s="69"/>
      <c r="AH17" s="69"/>
      <c r="AI17" s="417"/>
      <c r="AJ17" s="412"/>
      <c r="AK17" s="255"/>
      <c r="AL17" s="256"/>
      <c r="AM17" s="256"/>
      <c r="AN17" s="257"/>
    </row>
    <row r="18" spans="2:40" ht="13.5" customHeight="1" x14ac:dyDescent="0.15">
      <c r="B18" s="99">
        <v>8</v>
      </c>
      <c r="C18" s="98">
        <v>4.4000000000000004</v>
      </c>
      <c r="D18" s="98">
        <f t="shared" si="0"/>
        <v>60.9</v>
      </c>
      <c r="E18" s="98">
        <f t="shared" si="1"/>
        <v>65.3</v>
      </c>
      <c r="F18" s="411"/>
      <c r="G18" s="412"/>
      <c r="H18" s="412"/>
      <c r="I18" s="7" t="s">
        <v>573</v>
      </c>
      <c r="J18" s="74"/>
      <c r="K18" s="7" t="s">
        <v>573</v>
      </c>
      <c r="L18" s="7"/>
      <c r="M18" s="413"/>
      <c r="N18" s="414"/>
      <c r="O18" s="7"/>
      <c r="P18" s="6"/>
      <c r="Q18" s="6"/>
      <c r="R18" s="6"/>
      <c r="S18" s="6"/>
      <c r="T18" s="69"/>
      <c r="U18" s="6"/>
      <c r="V18" s="69"/>
      <c r="W18" s="69"/>
      <c r="X18" s="69"/>
      <c r="Y18" s="69"/>
      <c r="Z18" s="69"/>
      <c r="AA18" s="46"/>
      <c r="AB18" s="47"/>
      <c r="AC18" s="415"/>
      <c r="AD18" s="416"/>
      <c r="AE18" s="69"/>
      <c r="AF18" s="69"/>
      <c r="AG18" s="69"/>
      <c r="AH18" s="69"/>
      <c r="AI18" s="417"/>
      <c r="AJ18" s="412"/>
      <c r="AK18" s="255"/>
      <c r="AL18" s="256"/>
      <c r="AM18" s="256"/>
      <c r="AN18" s="257"/>
    </row>
    <row r="19" spans="2:40" ht="13.5" customHeight="1" x14ac:dyDescent="0.15">
      <c r="B19" s="99">
        <v>9</v>
      </c>
      <c r="C19" s="98">
        <v>9</v>
      </c>
      <c r="D19" s="98">
        <f t="shared" si="0"/>
        <v>65.3</v>
      </c>
      <c r="E19" s="98">
        <f t="shared" si="1"/>
        <v>74.3</v>
      </c>
      <c r="F19" s="411"/>
      <c r="G19" s="412"/>
      <c r="H19" s="412"/>
      <c r="I19" s="7" t="s">
        <v>573</v>
      </c>
      <c r="J19" s="74"/>
      <c r="K19" s="7" t="s">
        <v>573</v>
      </c>
      <c r="L19" s="7"/>
      <c r="M19" s="413"/>
      <c r="N19" s="414"/>
      <c r="O19" s="7"/>
      <c r="P19" s="6"/>
      <c r="Q19" s="6"/>
      <c r="R19" s="6"/>
      <c r="S19" s="6"/>
      <c r="T19" s="69"/>
      <c r="U19" s="69"/>
      <c r="V19" s="69"/>
      <c r="W19" s="69"/>
      <c r="X19" s="69"/>
      <c r="Y19" s="69"/>
      <c r="Z19" s="69"/>
      <c r="AA19" s="46"/>
      <c r="AB19" s="47"/>
      <c r="AC19" s="415"/>
      <c r="AD19" s="416"/>
      <c r="AE19" s="69"/>
      <c r="AF19" s="69"/>
      <c r="AG19" s="69"/>
      <c r="AH19" s="69"/>
      <c r="AI19" s="417"/>
      <c r="AJ19" s="412"/>
      <c r="AK19" s="255"/>
      <c r="AL19" s="256"/>
      <c r="AM19" s="256"/>
      <c r="AN19" s="257"/>
    </row>
    <row r="20" spans="2:40" ht="13.5" customHeight="1" x14ac:dyDescent="0.15">
      <c r="B20" s="99">
        <v>10</v>
      </c>
      <c r="C20" s="98">
        <v>9</v>
      </c>
      <c r="D20" s="98">
        <f t="shared" si="0"/>
        <v>74.3</v>
      </c>
      <c r="E20" s="98">
        <f t="shared" si="1"/>
        <v>83.3</v>
      </c>
      <c r="F20" s="411"/>
      <c r="G20" s="412"/>
      <c r="H20" s="412"/>
      <c r="I20" s="7" t="s">
        <v>573</v>
      </c>
      <c r="J20" s="74"/>
      <c r="K20" s="7" t="s">
        <v>573</v>
      </c>
      <c r="L20" s="7"/>
      <c r="M20" s="413"/>
      <c r="N20" s="414"/>
      <c r="O20" s="7"/>
      <c r="P20" s="6"/>
      <c r="Q20" s="6"/>
      <c r="R20" s="6"/>
      <c r="S20" s="6"/>
      <c r="T20" s="15"/>
      <c r="U20" s="15"/>
      <c r="V20" s="69"/>
      <c r="W20" s="69"/>
      <c r="X20" s="69"/>
      <c r="Y20" s="69"/>
      <c r="Z20" s="69"/>
      <c r="AA20" s="46"/>
      <c r="AB20" s="47"/>
      <c r="AC20" s="415"/>
      <c r="AD20" s="416"/>
      <c r="AE20" s="69"/>
      <c r="AF20" s="69"/>
      <c r="AG20" s="69"/>
      <c r="AH20" s="69"/>
      <c r="AI20" s="417"/>
      <c r="AJ20" s="412"/>
      <c r="AK20" s="255"/>
      <c r="AL20" s="256"/>
      <c r="AM20" s="256"/>
      <c r="AN20" s="257"/>
    </row>
    <row r="21" spans="2:40" ht="13.5" customHeight="1" x14ac:dyDescent="0.15">
      <c r="B21" s="99">
        <v>11</v>
      </c>
      <c r="C21" s="98">
        <v>9</v>
      </c>
      <c r="D21" s="98">
        <f t="shared" si="0"/>
        <v>83.3</v>
      </c>
      <c r="E21" s="98">
        <f t="shared" si="1"/>
        <v>92.3</v>
      </c>
      <c r="F21" s="411"/>
      <c r="G21" s="412"/>
      <c r="H21" s="412"/>
      <c r="I21" s="7" t="s">
        <v>573</v>
      </c>
      <c r="J21" s="74"/>
      <c r="K21" s="7" t="s">
        <v>573</v>
      </c>
      <c r="L21" s="7"/>
      <c r="M21" s="413"/>
      <c r="N21" s="414"/>
      <c r="O21" s="7"/>
      <c r="P21" s="6"/>
      <c r="Q21" s="6"/>
      <c r="R21" s="6"/>
      <c r="S21" s="6"/>
      <c r="T21" s="69"/>
      <c r="U21" s="69"/>
      <c r="V21" s="69"/>
      <c r="W21" s="69"/>
      <c r="X21" s="69"/>
      <c r="Y21" s="69"/>
      <c r="Z21" s="69"/>
      <c r="AA21" s="46"/>
      <c r="AB21" s="47"/>
      <c r="AC21" s="415"/>
      <c r="AD21" s="416"/>
      <c r="AE21" s="69"/>
      <c r="AF21" s="69"/>
      <c r="AG21" s="69"/>
      <c r="AH21" s="69"/>
      <c r="AI21" s="417"/>
      <c r="AJ21" s="412"/>
      <c r="AK21" s="255"/>
      <c r="AL21" s="256"/>
      <c r="AM21" s="256"/>
      <c r="AN21" s="257"/>
    </row>
    <row r="22" spans="2:40" ht="13.5" customHeight="1" x14ac:dyDescent="0.15">
      <c r="B22" s="99">
        <v>12</v>
      </c>
      <c r="C22" s="98">
        <v>9</v>
      </c>
      <c r="D22" s="98">
        <f t="shared" si="0"/>
        <v>92.3</v>
      </c>
      <c r="E22" s="98">
        <f t="shared" si="1"/>
        <v>101.3</v>
      </c>
      <c r="F22" s="411"/>
      <c r="G22" s="412"/>
      <c r="H22" s="412"/>
      <c r="I22" s="7" t="s">
        <v>573</v>
      </c>
      <c r="J22" s="74"/>
      <c r="K22" s="7" t="s">
        <v>573</v>
      </c>
      <c r="L22" s="7"/>
      <c r="M22" s="413"/>
      <c r="N22" s="414"/>
      <c r="O22" s="7"/>
      <c r="P22" s="6"/>
      <c r="Q22" s="6"/>
      <c r="R22" s="6"/>
      <c r="S22" s="6"/>
      <c r="T22" s="69"/>
      <c r="U22" s="6"/>
      <c r="V22" s="69"/>
      <c r="W22" s="69"/>
      <c r="X22" s="69"/>
      <c r="Y22" s="69"/>
      <c r="Z22" s="69"/>
      <c r="AA22" s="46"/>
      <c r="AB22" s="47"/>
      <c r="AC22" s="415"/>
      <c r="AD22" s="416"/>
      <c r="AE22" s="69"/>
      <c r="AF22" s="69"/>
      <c r="AG22" s="69"/>
      <c r="AH22" s="69"/>
      <c r="AI22" s="417"/>
      <c r="AJ22" s="412"/>
      <c r="AK22" s="255"/>
      <c r="AL22" s="256"/>
      <c r="AM22" s="256"/>
      <c r="AN22" s="257"/>
    </row>
    <row r="23" spans="2:40" ht="13.5" customHeight="1" x14ac:dyDescent="0.15">
      <c r="B23" s="99">
        <v>13</v>
      </c>
      <c r="C23" s="98">
        <v>8.9</v>
      </c>
      <c r="D23" s="98">
        <f t="shared" si="0"/>
        <v>101.3</v>
      </c>
      <c r="E23" s="98">
        <f t="shared" si="1"/>
        <v>110.2</v>
      </c>
      <c r="F23" s="411"/>
      <c r="G23" s="412"/>
      <c r="H23" s="412"/>
      <c r="I23" s="7" t="s">
        <v>573</v>
      </c>
      <c r="J23" s="74"/>
      <c r="K23" s="7" t="s">
        <v>573</v>
      </c>
      <c r="L23" s="7"/>
      <c r="M23" s="413"/>
      <c r="N23" s="414"/>
      <c r="O23" s="7"/>
      <c r="P23" s="6"/>
      <c r="Q23" s="6"/>
      <c r="R23" s="6"/>
      <c r="S23" s="6"/>
      <c r="T23" s="15"/>
      <c r="U23" s="15"/>
      <c r="V23" s="69"/>
      <c r="W23" s="69"/>
      <c r="X23" s="69"/>
      <c r="Y23" s="69"/>
      <c r="Z23" s="69"/>
      <c r="AA23" s="46"/>
      <c r="AB23" s="47"/>
      <c r="AC23" s="415"/>
      <c r="AD23" s="416"/>
      <c r="AE23" s="69"/>
      <c r="AF23" s="69"/>
      <c r="AG23" s="69"/>
      <c r="AH23" s="69"/>
      <c r="AI23" s="417"/>
      <c r="AJ23" s="412"/>
      <c r="AK23" s="255"/>
      <c r="AL23" s="256"/>
      <c r="AM23" s="256"/>
      <c r="AN23" s="257"/>
    </row>
    <row r="24" spans="2:40" ht="13.5" customHeight="1" x14ac:dyDescent="0.15">
      <c r="B24" s="99">
        <v>14</v>
      </c>
      <c r="C24" s="98">
        <v>8.9</v>
      </c>
      <c r="D24" s="98">
        <f t="shared" si="0"/>
        <v>110.2</v>
      </c>
      <c r="E24" s="98">
        <f t="shared" si="1"/>
        <v>119.10000000000001</v>
      </c>
      <c r="F24" s="411"/>
      <c r="G24" s="412"/>
      <c r="H24" s="412"/>
      <c r="I24" s="7" t="s">
        <v>573</v>
      </c>
      <c r="J24" s="74"/>
      <c r="K24" s="7" t="s">
        <v>573</v>
      </c>
      <c r="L24" s="7"/>
      <c r="M24" s="413"/>
      <c r="N24" s="414"/>
      <c r="O24" s="7"/>
      <c r="P24" s="6"/>
      <c r="Q24" s="6"/>
      <c r="R24" s="6"/>
      <c r="S24" s="6"/>
      <c r="T24" s="69"/>
      <c r="U24" s="69"/>
      <c r="V24" s="69"/>
      <c r="W24" s="69"/>
      <c r="X24" s="69"/>
      <c r="Y24" s="69"/>
      <c r="Z24" s="69"/>
      <c r="AA24" s="46"/>
      <c r="AB24" s="47"/>
      <c r="AC24" s="415"/>
      <c r="AD24" s="416"/>
      <c r="AE24" s="69"/>
      <c r="AF24" s="69"/>
      <c r="AG24" s="69"/>
      <c r="AH24" s="69"/>
      <c r="AI24" s="417"/>
      <c r="AJ24" s="412"/>
      <c r="AK24" s="255"/>
      <c r="AL24" s="256"/>
      <c r="AM24" s="256"/>
      <c r="AN24" s="257"/>
    </row>
    <row r="25" spans="2:40" ht="13.5" customHeight="1" x14ac:dyDescent="0.15">
      <c r="B25" s="99">
        <v>15</v>
      </c>
      <c r="C25" s="98">
        <v>8.9</v>
      </c>
      <c r="D25" s="98">
        <f t="shared" si="0"/>
        <v>119.10000000000001</v>
      </c>
      <c r="E25" s="98">
        <f t="shared" si="1"/>
        <v>128</v>
      </c>
      <c r="F25" s="411"/>
      <c r="G25" s="412"/>
      <c r="H25" s="412"/>
      <c r="I25" s="7" t="s">
        <v>573</v>
      </c>
      <c r="J25" s="74"/>
      <c r="K25" s="7" t="s">
        <v>573</v>
      </c>
      <c r="L25" s="7"/>
      <c r="M25" s="413"/>
      <c r="N25" s="414"/>
      <c r="O25" s="7"/>
      <c r="P25" s="6"/>
      <c r="Q25" s="6"/>
      <c r="R25" s="6"/>
      <c r="S25" s="6"/>
      <c r="T25" s="69"/>
      <c r="U25" s="69"/>
      <c r="V25" s="69"/>
      <c r="W25" s="69"/>
      <c r="X25" s="69"/>
      <c r="Y25" s="69"/>
      <c r="Z25" s="69"/>
      <c r="AA25" s="46"/>
      <c r="AB25" s="47"/>
      <c r="AC25" s="415"/>
      <c r="AD25" s="416"/>
      <c r="AE25" s="69"/>
      <c r="AF25" s="69"/>
      <c r="AG25" s="69"/>
      <c r="AH25" s="69"/>
      <c r="AI25" s="417"/>
      <c r="AJ25" s="412"/>
      <c r="AK25" s="255"/>
      <c r="AL25" s="256"/>
      <c r="AM25" s="256"/>
      <c r="AN25" s="257"/>
    </row>
    <row r="26" spans="2:40" ht="13.5" customHeight="1" x14ac:dyDescent="0.15">
      <c r="B26" s="99">
        <v>16</v>
      </c>
      <c r="C26" s="98">
        <v>8.9</v>
      </c>
      <c r="D26" s="98">
        <f t="shared" si="0"/>
        <v>128</v>
      </c>
      <c r="E26" s="98">
        <f t="shared" si="1"/>
        <v>136.9</v>
      </c>
      <c r="F26" s="411"/>
      <c r="G26" s="412"/>
      <c r="H26" s="412"/>
      <c r="I26" s="7" t="s">
        <v>573</v>
      </c>
      <c r="J26" s="74"/>
      <c r="K26" s="7" t="s">
        <v>573</v>
      </c>
      <c r="L26" s="7"/>
      <c r="M26" s="413"/>
      <c r="N26" s="414"/>
      <c r="O26" s="6"/>
      <c r="P26" s="6"/>
      <c r="Q26" s="6"/>
      <c r="R26" s="6"/>
      <c r="S26" s="6"/>
      <c r="T26" s="69"/>
      <c r="U26" s="6"/>
      <c r="V26" s="69"/>
      <c r="W26" s="69"/>
      <c r="X26" s="69"/>
      <c r="Y26" s="69"/>
      <c r="Z26" s="69"/>
      <c r="AA26" s="46"/>
      <c r="AB26" s="47"/>
      <c r="AC26" s="415"/>
      <c r="AD26" s="416"/>
      <c r="AE26" s="69"/>
      <c r="AF26" s="69"/>
      <c r="AG26" s="69"/>
      <c r="AH26" s="69"/>
      <c r="AI26" s="417"/>
      <c r="AJ26" s="412"/>
      <c r="AK26" s="255"/>
      <c r="AL26" s="256"/>
      <c r="AM26" s="256"/>
      <c r="AN26" s="257"/>
    </row>
    <row r="27" spans="2:40" ht="13.5" customHeight="1" x14ac:dyDescent="0.15">
      <c r="B27" s="99">
        <v>17</v>
      </c>
      <c r="C27" s="98">
        <v>8.9</v>
      </c>
      <c r="D27" s="98">
        <f t="shared" si="0"/>
        <v>136.9</v>
      </c>
      <c r="E27" s="98">
        <f t="shared" si="1"/>
        <v>145.80000000000001</v>
      </c>
      <c r="F27" s="411"/>
      <c r="G27" s="412"/>
      <c r="H27" s="412"/>
      <c r="I27" s="7" t="s">
        <v>573</v>
      </c>
      <c r="J27" s="74"/>
      <c r="K27" s="7" t="s">
        <v>573</v>
      </c>
      <c r="L27" s="7"/>
      <c r="M27" s="413"/>
      <c r="N27" s="414"/>
      <c r="O27" s="7"/>
      <c r="P27" s="6"/>
      <c r="Q27" s="6"/>
      <c r="R27" s="6"/>
      <c r="S27" s="6"/>
      <c r="T27" s="69"/>
      <c r="U27" s="69"/>
      <c r="V27" s="69"/>
      <c r="W27" s="69"/>
      <c r="X27" s="69"/>
      <c r="Y27" s="69"/>
      <c r="Z27" s="69"/>
      <c r="AA27" s="46"/>
      <c r="AB27" s="47"/>
      <c r="AC27" s="415"/>
      <c r="AD27" s="416"/>
      <c r="AE27" s="69"/>
      <c r="AF27" s="69"/>
      <c r="AG27" s="69"/>
      <c r="AH27" s="69"/>
      <c r="AI27" s="417"/>
      <c r="AJ27" s="412"/>
      <c r="AK27" s="255"/>
      <c r="AL27" s="256"/>
      <c r="AM27" s="256"/>
      <c r="AN27" s="257"/>
    </row>
    <row r="28" spans="2:40" ht="13.5" customHeight="1" x14ac:dyDescent="0.15">
      <c r="B28" s="99">
        <v>18</v>
      </c>
      <c r="C28" s="98">
        <v>8.9</v>
      </c>
      <c r="D28" s="98">
        <f t="shared" si="0"/>
        <v>145.80000000000001</v>
      </c>
      <c r="E28" s="98">
        <f t="shared" si="1"/>
        <v>154.70000000000002</v>
      </c>
      <c r="F28" s="411"/>
      <c r="G28" s="412"/>
      <c r="H28" s="412"/>
      <c r="I28" s="7" t="s">
        <v>573</v>
      </c>
      <c r="J28" s="74"/>
      <c r="K28" s="7" t="s">
        <v>573</v>
      </c>
      <c r="L28" s="7"/>
      <c r="M28" s="413"/>
      <c r="N28" s="414"/>
      <c r="O28" s="7"/>
      <c r="P28" s="6"/>
      <c r="Q28" s="6"/>
      <c r="R28" s="6"/>
      <c r="S28" s="6"/>
      <c r="T28" s="69"/>
      <c r="U28" s="69"/>
      <c r="V28" s="69"/>
      <c r="W28" s="69"/>
      <c r="X28" s="69"/>
      <c r="Y28" s="69"/>
      <c r="Z28" s="69"/>
      <c r="AA28" s="46"/>
      <c r="AB28" s="47"/>
      <c r="AC28" s="415"/>
      <c r="AD28" s="416"/>
      <c r="AE28" s="69"/>
      <c r="AF28" s="69"/>
      <c r="AG28" s="69"/>
      <c r="AH28" s="69"/>
      <c r="AI28" s="417"/>
      <c r="AJ28" s="412"/>
      <c r="AK28" s="255"/>
      <c r="AL28" s="256"/>
      <c r="AM28" s="256"/>
      <c r="AN28" s="257"/>
    </row>
    <row r="29" spans="2:40" ht="13.5" customHeight="1" x14ac:dyDescent="0.15">
      <c r="B29" s="99">
        <v>19</v>
      </c>
      <c r="C29" s="98">
        <v>9</v>
      </c>
      <c r="D29" s="98">
        <f t="shared" si="0"/>
        <v>154.70000000000002</v>
      </c>
      <c r="E29" s="98">
        <f t="shared" si="1"/>
        <v>163.70000000000002</v>
      </c>
      <c r="F29" s="411"/>
      <c r="G29" s="412"/>
      <c r="H29" s="412"/>
      <c r="I29" s="7" t="s">
        <v>573</v>
      </c>
      <c r="J29" s="74"/>
      <c r="K29" s="7" t="s">
        <v>573</v>
      </c>
      <c r="L29" s="7"/>
      <c r="M29" s="413"/>
      <c r="N29" s="414"/>
      <c r="O29" s="7"/>
      <c r="P29" s="6"/>
      <c r="Q29" s="6"/>
      <c r="R29" s="6"/>
      <c r="S29" s="6"/>
      <c r="T29" s="69"/>
      <c r="U29" s="69"/>
      <c r="V29" s="69"/>
      <c r="W29" s="69"/>
      <c r="X29" s="69"/>
      <c r="Y29" s="69"/>
      <c r="Z29" s="69"/>
      <c r="AA29" s="46"/>
      <c r="AB29" s="47"/>
      <c r="AC29" s="415"/>
      <c r="AD29" s="416"/>
      <c r="AE29" s="69"/>
      <c r="AF29" s="69"/>
      <c r="AG29" s="69"/>
      <c r="AH29" s="69"/>
      <c r="AI29" s="417"/>
      <c r="AJ29" s="412"/>
      <c r="AK29" s="255"/>
      <c r="AL29" s="256"/>
      <c r="AM29" s="256"/>
      <c r="AN29" s="257"/>
    </row>
    <row r="30" spans="2:40" ht="13.5" customHeight="1" x14ac:dyDescent="0.15">
      <c r="B30" s="99">
        <v>20</v>
      </c>
      <c r="C30" s="98">
        <v>9</v>
      </c>
      <c r="D30" s="98">
        <f t="shared" si="0"/>
        <v>163.70000000000002</v>
      </c>
      <c r="E30" s="98">
        <f t="shared" si="1"/>
        <v>172.70000000000002</v>
      </c>
      <c r="F30" s="411"/>
      <c r="G30" s="412"/>
      <c r="H30" s="412"/>
      <c r="I30" s="7" t="s">
        <v>573</v>
      </c>
      <c r="J30" s="74"/>
      <c r="K30" s="7" t="s">
        <v>573</v>
      </c>
      <c r="L30" s="7"/>
      <c r="M30" s="413"/>
      <c r="N30" s="414"/>
      <c r="O30" s="7"/>
      <c r="P30" s="6"/>
      <c r="Q30" s="6"/>
      <c r="R30" s="6"/>
      <c r="S30" s="6"/>
      <c r="T30" s="69"/>
      <c r="U30" s="69"/>
      <c r="V30" s="69"/>
      <c r="W30" s="69"/>
      <c r="X30" s="69"/>
      <c r="Y30" s="69"/>
      <c r="Z30" s="69"/>
      <c r="AA30" s="46"/>
      <c r="AB30" s="47"/>
      <c r="AC30" s="415"/>
      <c r="AD30" s="416"/>
      <c r="AE30" s="69"/>
      <c r="AF30" s="69"/>
      <c r="AG30" s="69"/>
      <c r="AH30" s="69"/>
      <c r="AI30" s="417"/>
      <c r="AJ30" s="412"/>
      <c r="AK30" s="255"/>
      <c r="AL30" s="256"/>
      <c r="AM30" s="256"/>
      <c r="AN30" s="257"/>
    </row>
    <row r="31" spans="2:40" ht="13.5" customHeight="1" x14ac:dyDescent="0.15">
      <c r="B31" s="99">
        <v>21</v>
      </c>
      <c r="C31" s="98">
        <v>8.9</v>
      </c>
      <c r="D31" s="98">
        <f t="shared" si="0"/>
        <v>172.70000000000002</v>
      </c>
      <c r="E31" s="98">
        <f t="shared" si="1"/>
        <v>181.60000000000002</v>
      </c>
      <c r="F31" s="411"/>
      <c r="G31" s="412"/>
      <c r="H31" s="412"/>
      <c r="I31" s="7" t="s">
        <v>573</v>
      </c>
      <c r="J31" s="74"/>
      <c r="K31" s="7" t="s">
        <v>573</v>
      </c>
      <c r="L31" s="7"/>
      <c r="M31" s="413"/>
      <c r="N31" s="414"/>
      <c r="O31" s="7"/>
      <c r="P31" s="6"/>
      <c r="Q31" s="6"/>
      <c r="R31" s="6"/>
      <c r="S31" s="6"/>
      <c r="T31" s="69"/>
      <c r="U31" s="6"/>
      <c r="V31" s="69"/>
      <c r="W31" s="69"/>
      <c r="X31" s="69"/>
      <c r="Y31" s="69"/>
      <c r="Z31" s="69"/>
      <c r="AA31" s="46"/>
      <c r="AB31" s="47"/>
      <c r="AC31" s="258"/>
      <c r="AD31" s="259"/>
      <c r="AE31" s="69"/>
      <c r="AF31" s="69"/>
      <c r="AG31" s="69"/>
      <c r="AH31" s="69"/>
      <c r="AI31" s="417"/>
      <c r="AJ31" s="412"/>
      <c r="AK31" s="255"/>
      <c r="AL31" s="256"/>
      <c r="AM31" s="256"/>
      <c r="AN31" s="257"/>
    </row>
    <row r="32" spans="2:40" ht="13.5" customHeight="1" x14ac:dyDescent="0.15">
      <c r="B32" s="99">
        <v>22</v>
      </c>
      <c r="C32" s="98">
        <v>8.9</v>
      </c>
      <c r="D32" s="98">
        <f t="shared" si="0"/>
        <v>181.60000000000002</v>
      </c>
      <c r="E32" s="98">
        <f t="shared" si="1"/>
        <v>190.50000000000003</v>
      </c>
      <c r="F32" s="411"/>
      <c r="G32" s="412"/>
      <c r="H32" s="412"/>
      <c r="I32" s="7" t="s">
        <v>573</v>
      </c>
      <c r="J32" s="74"/>
      <c r="K32" s="7" t="s">
        <v>573</v>
      </c>
      <c r="L32" s="7"/>
      <c r="M32" s="413"/>
      <c r="N32" s="414"/>
      <c r="O32" s="7"/>
      <c r="P32" s="6"/>
      <c r="Q32" s="6"/>
      <c r="R32" s="6"/>
      <c r="S32" s="6"/>
      <c r="T32" s="69"/>
      <c r="U32" s="69"/>
      <c r="V32" s="69"/>
      <c r="W32" s="69"/>
      <c r="X32" s="69"/>
      <c r="Y32" s="69"/>
      <c r="Z32" s="69"/>
      <c r="AA32" s="46"/>
      <c r="AB32" s="47"/>
      <c r="AC32" s="258"/>
      <c r="AD32" s="259"/>
      <c r="AE32" s="69"/>
      <c r="AF32" s="69"/>
      <c r="AG32" s="69"/>
      <c r="AH32" s="69"/>
      <c r="AI32" s="417"/>
      <c r="AJ32" s="412"/>
      <c r="AK32" s="255"/>
      <c r="AL32" s="256"/>
      <c r="AM32" s="256"/>
      <c r="AN32" s="257"/>
    </row>
    <row r="33" spans="2:40" ht="13.5" customHeight="1" x14ac:dyDescent="0.15">
      <c r="B33" s="99">
        <v>23</v>
      </c>
      <c r="C33" s="98">
        <v>8.9</v>
      </c>
      <c r="D33" s="98">
        <f t="shared" si="0"/>
        <v>190.50000000000003</v>
      </c>
      <c r="E33" s="98">
        <f t="shared" si="1"/>
        <v>199.40000000000003</v>
      </c>
      <c r="F33" s="411"/>
      <c r="G33" s="412"/>
      <c r="H33" s="412"/>
      <c r="I33" s="7" t="s">
        <v>573</v>
      </c>
      <c r="J33" s="74"/>
      <c r="K33" s="7" t="s">
        <v>573</v>
      </c>
      <c r="L33" s="7"/>
      <c r="M33" s="413"/>
      <c r="N33" s="414"/>
      <c r="O33" s="7"/>
      <c r="P33" s="6"/>
      <c r="Q33" s="6"/>
      <c r="R33" s="6"/>
      <c r="S33" s="6"/>
      <c r="T33" s="69"/>
      <c r="U33" s="69"/>
      <c r="V33" s="69"/>
      <c r="W33" s="69"/>
      <c r="X33" s="69"/>
      <c r="Y33" s="69"/>
      <c r="Z33" s="69"/>
      <c r="AA33" s="46"/>
      <c r="AB33" s="47"/>
      <c r="AC33" s="258"/>
      <c r="AD33" s="259"/>
      <c r="AE33" s="69"/>
      <c r="AF33" s="69"/>
      <c r="AG33" s="69"/>
      <c r="AH33" s="69"/>
      <c r="AI33" s="417"/>
      <c r="AJ33" s="412"/>
      <c r="AK33" s="255"/>
      <c r="AL33" s="256"/>
      <c r="AM33" s="256"/>
      <c r="AN33" s="257"/>
    </row>
    <row r="34" spans="2:40" ht="13.5" customHeight="1" x14ac:dyDescent="0.15">
      <c r="B34" s="99">
        <v>24</v>
      </c>
      <c r="C34" s="98">
        <v>8.9</v>
      </c>
      <c r="D34" s="98">
        <f t="shared" si="0"/>
        <v>199.40000000000003</v>
      </c>
      <c r="E34" s="98">
        <f t="shared" si="1"/>
        <v>208.30000000000004</v>
      </c>
      <c r="F34" s="411"/>
      <c r="G34" s="412"/>
      <c r="H34" s="412"/>
      <c r="I34" s="7" t="s">
        <v>573</v>
      </c>
      <c r="J34" s="74"/>
      <c r="K34" s="7" t="s">
        <v>573</v>
      </c>
      <c r="L34" s="7"/>
      <c r="M34" s="413"/>
      <c r="N34" s="414"/>
      <c r="O34" s="7"/>
      <c r="P34" s="6"/>
      <c r="Q34" s="6"/>
      <c r="R34" s="6"/>
      <c r="S34" s="6"/>
      <c r="T34" s="69"/>
      <c r="U34" s="69"/>
      <c r="V34" s="69"/>
      <c r="W34" s="69"/>
      <c r="X34" s="69"/>
      <c r="Y34" s="69"/>
      <c r="Z34" s="69"/>
      <c r="AA34" s="46"/>
      <c r="AB34" s="47"/>
      <c r="AC34" s="415"/>
      <c r="AD34" s="416"/>
      <c r="AE34" s="69"/>
      <c r="AF34" s="69"/>
      <c r="AG34" s="69"/>
      <c r="AH34" s="69"/>
      <c r="AI34" s="417"/>
      <c r="AJ34" s="412"/>
      <c r="AK34" s="255"/>
      <c r="AL34" s="256"/>
      <c r="AM34" s="256"/>
      <c r="AN34" s="257"/>
    </row>
    <row r="35" spans="2:40" ht="13.5" customHeight="1" x14ac:dyDescent="0.15">
      <c r="B35" s="99">
        <v>25</v>
      </c>
      <c r="C35" s="98">
        <v>8.9</v>
      </c>
      <c r="D35" s="98">
        <f t="shared" si="0"/>
        <v>208.30000000000004</v>
      </c>
      <c r="E35" s="98">
        <f t="shared" si="1"/>
        <v>217.20000000000005</v>
      </c>
      <c r="F35" s="411"/>
      <c r="G35" s="412"/>
      <c r="H35" s="412"/>
      <c r="I35" s="7" t="s">
        <v>573</v>
      </c>
      <c r="J35" s="74"/>
      <c r="K35" s="7" t="s">
        <v>573</v>
      </c>
      <c r="L35" s="7"/>
      <c r="M35" s="413"/>
      <c r="N35" s="414"/>
      <c r="O35" s="7"/>
      <c r="P35" s="6"/>
      <c r="Q35" s="6"/>
      <c r="R35" s="6"/>
      <c r="S35" s="6"/>
      <c r="T35" s="69"/>
      <c r="U35" s="69"/>
      <c r="V35" s="69"/>
      <c r="W35" s="69"/>
      <c r="X35" s="69"/>
      <c r="Y35" s="69"/>
      <c r="Z35" s="69"/>
      <c r="AA35" s="46"/>
      <c r="AB35" s="47"/>
      <c r="AC35" s="415"/>
      <c r="AD35" s="416"/>
      <c r="AE35" s="69"/>
      <c r="AF35" s="69"/>
      <c r="AG35" s="69"/>
      <c r="AH35" s="69"/>
      <c r="AI35" s="417"/>
      <c r="AJ35" s="412"/>
      <c r="AK35" s="255"/>
      <c r="AL35" s="256"/>
      <c r="AM35" s="256"/>
      <c r="AN35" s="257"/>
    </row>
    <row r="36" spans="2:40" ht="13.5" customHeight="1" x14ac:dyDescent="0.15">
      <c r="B36" s="99">
        <v>26</v>
      </c>
      <c r="C36" s="98">
        <v>8.9</v>
      </c>
      <c r="D36" s="98">
        <f t="shared" si="0"/>
        <v>217.20000000000005</v>
      </c>
      <c r="E36" s="98">
        <f t="shared" si="1"/>
        <v>226.10000000000005</v>
      </c>
      <c r="F36" s="411"/>
      <c r="G36" s="412"/>
      <c r="H36" s="412"/>
      <c r="I36" s="7" t="s">
        <v>573</v>
      </c>
      <c r="J36" s="74"/>
      <c r="K36" s="7" t="s">
        <v>573</v>
      </c>
      <c r="L36" s="7"/>
      <c r="M36" s="413"/>
      <c r="N36" s="414"/>
      <c r="O36" s="7"/>
      <c r="P36" s="6"/>
      <c r="Q36" s="6"/>
      <c r="R36" s="6"/>
      <c r="S36" s="6"/>
      <c r="T36" s="69"/>
      <c r="U36" s="6"/>
      <c r="V36" s="69"/>
      <c r="W36" s="69"/>
      <c r="X36" s="69"/>
      <c r="Y36" s="69"/>
      <c r="Z36" s="69"/>
      <c r="AA36" s="46"/>
      <c r="AB36" s="47"/>
      <c r="AC36" s="415"/>
      <c r="AD36" s="416"/>
      <c r="AE36" s="69"/>
      <c r="AF36" s="69"/>
      <c r="AG36" s="69"/>
      <c r="AH36" s="69"/>
      <c r="AI36" s="417"/>
      <c r="AJ36" s="412"/>
      <c r="AK36" s="255"/>
      <c r="AL36" s="256"/>
      <c r="AM36" s="256"/>
      <c r="AN36" s="257"/>
    </row>
    <row r="37" spans="2:40" ht="13.5" customHeight="1" x14ac:dyDescent="0.15">
      <c r="B37" s="99">
        <v>27</v>
      </c>
      <c r="C37" s="98">
        <v>7.4</v>
      </c>
      <c r="D37" s="98">
        <f t="shared" si="0"/>
        <v>226.10000000000005</v>
      </c>
      <c r="E37" s="98">
        <f t="shared" si="1"/>
        <v>233.50000000000006</v>
      </c>
      <c r="F37" s="411"/>
      <c r="G37" s="412"/>
      <c r="H37" s="412"/>
      <c r="I37" s="7" t="s">
        <v>573</v>
      </c>
      <c r="J37" s="74"/>
      <c r="K37" s="7" t="s">
        <v>573</v>
      </c>
      <c r="L37" s="7"/>
      <c r="M37" s="413"/>
      <c r="N37" s="414"/>
      <c r="O37" s="7"/>
      <c r="P37" s="6"/>
      <c r="Q37" s="6"/>
      <c r="R37" s="6"/>
      <c r="S37" s="6"/>
      <c r="T37" s="15"/>
      <c r="U37" s="15"/>
      <c r="V37" s="69"/>
      <c r="W37" s="69"/>
      <c r="X37" s="69"/>
      <c r="Y37" s="69"/>
      <c r="Z37" s="69"/>
      <c r="AA37" s="46"/>
      <c r="AB37" s="47"/>
      <c r="AC37" s="415"/>
      <c r="AD37" s="416"/>
      <c r="AE37" s="69"/>
      <c r="AF37" s="69"/>
      <c r="AG37" s="69"/>
      <c r="AH37" s="69"/>
      <c r="AI37" s="417"/>
      <c r="AJ37" s="412"/>
      <c r="AK37" s="255"/>
      <c r="AL37" s="256"/>
      <c r="AM37" s="256"/>
      <c r="AN37" s="257"/>
    </row>
    <row r="38" spans="2:40" ht="13.5" customHeight="1" x14ac:dyDescent="0.15">
      <c r="B38" s="99">
        <v>28</v>
      </c>
      <c r="C38" s="98">
        <v>5.9</v>
      </c>
      <c r="D38" s="98">
        <f t="shared" si="0"/>
        <v>233.50000000000006</v>
      </c>
      <c r="E38" s="98">
        <f t="shared" si="1"/>
        <v>239.40000000000006</v>
      </c>
      <c r="F38" s="411"/>
      <c r="G38" s="412"/>
      <c r="H38" s="412"/>
      <c r="I38" s="7" t="s">
        <v>573</v>
      </c>
      <c r="J38" s="74"/>
      <c r="K38" s="7" t="s">
        <v>573</v>
      </c>
      <c r="L38" s="7"/>
      <c r="M38" s="413"/>
      <c r="N38" s="414"/>
      <c r="O38" s="7"/>
      <c r="P38" s="6"/>
      <c r="Q38" s="6"/>
      <c r="R38" s="6"/>
      <c r="S38" s="6"/>
      <c r="T38" s="69"/>
      <c r="U38" s="69"/>
      <c r="V38" s="69"/>
      <c r="W38" s="69"/>
      <c r="X38" s="69"/>
      <c r="Y38" s="69"/>
      <c r="Z38" s="69"/>
      <c r="AA38" s="46"/>
      <c r="AB38" s="47"/>
      <c r="AC38" s="415"/>
      <c r="AD38" s="416"/>
      <c r="AE38" s="69"/>
      <c r="AF38" s="69"/>
      <c r="AG38" s="69"/>
      <c r="AH38" s="69"/>
      <c r="AI38" s="417"/>
      <c r="AJ38" s="412"/>
      <c r="AK38" s="255"/>
      <c r="AL38" s="256"/>
      <c r="AM38" s="256"/>
      <c r="AN38" s="257"/>
    </row>
    <row r="39" spans="2:40" ht="13.5" customHeight="1" x14ac:dyDescent="0.15">
      <c r="B39" s="99">
        <v>29</v>
      </c>
      <c r="C39" s="98">
        <v>7.5</v>
      </c>
      <c r="D39" s="98">
        <f t="shared" si="0"/>
        <v>239.40000000000006</v>
      </c>
      <c r="E39" s="98">
        <f t="shared" si="1"/>
        <v>246.90000000000006</v>
      </c>
      <c r="F39" s="417"/>
      <c r="G39" s="412"/>
      <c r="H39" s="412"/>
      <c r="I39" s="7" t="s">
        <v>573</v>
      </c>
      <c r="J39" s="74"/>
      <c r="K39" s="7" t="s">
        <v>573</v>
      </c>
      <c r="L39" s="7"/>
      <c r="M39" s="413"/>
      <c r="N39" s="414"/>
      <c r="O39" s="7"/>
      <c r="P39" s="6"/>
      <c r="Q39" s="6"/>
      <c r="R39" s="6"/>
      <c r="S39" s="6"/>
      <c r="T39" s="69"/>
      <c r="U39" s="69"/>
      <c r="V39" s="69"/>
      <c r="W39" s="69"/>
      <c r="X39" s="69"/>
      <c r="Y39" s="69"/>
      <c r="Z39" s="69"/>
      <c r="AA39" s="46"/>
      <c r="AB39" s="47"/>
      <c r="AC39" s="415"/>
      <c r="AD39" s="416"/>
      <c r="AE39" s="69"/>
      <c r="AF39" s="69"/>
      <c r="AG39" s="69"/>
      <c r="AH39" s="7"/>
      <c r="AI39" s="417"/>
      <c r="AJ39" s="412"/>
      <c r="AK39" s="436"/>
      <c r="AL39" s="437"/>
      <c r="AM39" s="437"/>
      <c r="AN39" s="438"/>
    </row>
    <row r="40" spans="2:40" ht="13.5" customHeight="1" x14ac:dyDescent="0.15">
      <c r="B40" s="99">
        <v>30</v>
      </c>
      <c r="C40" s="98">
        <v>7.3</v>
      </c>
      <c r="D40" s="98">
        <f t="shared" si="0"/>
        <v>246.90000000000006</v>
      </c>
      <c r="E40" s="98">
        <f t="shared" si="1"/>
        <v>254.20000000000007</v>
      </c>
      <c r="F40" s="417"/>
      <c r="G40" s="412"/>
      <c r="H40" s="412"/>
      <c r="I40" s="7" t="s">
        <v>573</v>
      </c>
      <c r="J40" s="74"/>
      <c r="K40" s="7" t="s">
        <v>573</v>
      </c>
      <c r="L40" s="7"/>
      <c r="M40" s="413"/>
      <c r="N40" s="414"/>
      <c r="O40" s="7"/>
      <c r="P40" s="6"/>
      <c r="Q40" s="6"/>
      <c r="R40" s="6"/>
      <c r="S40" s="6"/>
      <c r="T40" s="69"/>
      <c r="U40" s="69"/>
      <c r="V40" s="69"/>
      <c r="W40" s="69"/>
      <c r="X40" s="69"/>
      <c r="Y40" s="69"/>
      <c r="Z40" s="69"/>
      <c r="AA40" s="46"/>
      <c r="AB40" s="47"/>
      <c r="AC40" s="415"/>
      <c r="AD40" s="416"/>
      <c r="AE40" s="69"/>
      <c r="AF40" s="7"/>
      <c r="AG40" s="7"/>
      <c r="AH40" s="69"/>
      <c r="AI40" s="417"/>
      <c r="AJ40" s="412"/>
      <c r="AK40" s="436"/>
      <c r="AL40" s="437"/>
      <c r="AM40" s="437"/>
      <c r="AN40" s="438"/>
    </row>
    <row r="41" spans="2:40" ht="13.5" customHeight="1" x14ac:dyDescent="0.15">
      <c r="B41" s="99">
        <v>31</v>
      </c>
      <c r="C41" s="98">
        <v>6.8</v>
      </c>
      <c r="D41" s="98">
        <f t="shared" si="0"/>
        <v>254.20000000000007</v>
      </c>
      <c r="E41" s="98">
        <f t="shared" si="1"/>
        <v>261.00000000000006</v>
      </c>
      <c r="F41" s="417"/>
      <c r="G41" s="412"/>
      <c r="H41" s="412"/>
      <c r="I41" s="7" t="s">
        <v>573</v>
      </c>
      <c r="J41" s="74"/>
      <c r="K41" s="7" t="s">
        <v>573</v>
      </c>
      <c r="L41" s="7"/>
      <c r="M41" s="413"/>
      <c r="N41" s="414"/>
      <c r="O41" s="7"/>
      <c r="P41" s="6"/>
      <c r="Q41" s="6"/>
      <c r="R41" s="6"/>
      <c r="S41" s="6"/>
      <c r="T41" s="69"/>
      <c r="U41" s="6"/>
      <c r="V41" s="69"/>
      <c r="W41" s="69"/>
      <c r="X41" s="69"/>
      <c r="Y41" s="69"/>
      <c r="Z41" s="69"/>
      <c r="AA41" s="46"/>
      <c r="AB41" s="47"/>
      <c r="AC41" s="415"/>
      <c r="AD41" s="416"/>
      <c r="AE41" s="7"/>
      <c r="AF41" s="69"/>
      <c r="AG41" s="69"/>
      <c r="AH41" s="69"/>
      <c r="AI41" s="413"/>
      <c r="AJ41" s="435"/>
      <c r="AK41" s="418"/>
      <c r="AL41" s="419"/>
      <c r="AM41" s="419"/>
      <c r="AN41" s="414"/>
    </row>
    <row r="42" spans="2:40" ht="13.5" customHeight="1" x14ac:dyDescent="0.15">
      <c r="B42" s="99" t="s">
        <v>572</v>
      </c>
      <c r="C42" s="98">
        <v>4</v>
      </c>
      <c r="D42" s="98">
        <f t="shared" si="0"/>
        <v>261.00000000000006</v>
      </c>
      <c r="E42" s="98">
        <f t="shared" si="1"/>
        <v>265.00000000000006</v>
      </c>
      <c r="F42" s="439" t="s">
        <v>574</v>
      </c>
      <c r="G42" s="440"/>
      <c r="H42" s="440"/>
      <c r="I42" s="7" t="s">
        <v>573</v>
      </c>
      <c r="J42" s="74"/>
      <c r="K42" s="7" t="s">
        <v>573</v>
      </c>
      <c r="L42" s="7"/>
      <c r="M42" s="413"/>
      <c r="N42" s="414"/>
      <c r="O42" s="7"/>
      <c r="P42" s="6"/>
      <c r="Q42" s="6"/>
      <c r="R42" s="6"/>
      <c r="S42" s="6"/>
      <c r="T42" s="69"/>
      <c r="U42" s="69"/>
      <c r="V42" s="69"/>
      <c r="W42" s="69"/>
      <c r="X42" s="69"/>
      <c r="Y42" s="69"/>
      <c r="Z42" s="69"/>
      <c r="AA42" s="46"/>
      <c r="AB42" s="47"/>
      <c r="AC42" s="415"/>
      <c r="AD42" s="416"/>
      <c r="AE42" s="69"/>
      <c r="AF42" s="69"/>
      <c r="AG42" s="46"/>
      <c r="AH42" s="47"/>
      <c r="AI42" s="417"/>
      <c r="AJ42" s="412"/>
      <c r="AK42" s="418"/>
      <c r="AL42" s="419"/>
      <c r="AM42" s="419"/>
      <c r="AN42" s="414"/>
    </row>
    <row r="43" spans="2:40" ht="13.5" customHeight="1" x14ac:dyDescent="0.15">
      <c r="B43" s="99"/>
      <c r="C43" s="98"/>
      <c r="D43" s="98"/>
      <c r="E43" s="98"/>
      <c r="F43" s="417"/>
      <c r="G43" s="412"/>
      <c r="H43" s="412"/>
      <c r="I43" s="7"/>
      <c r="J43" s="74"/>
      <c r="K43" s="7"/>
      <c r="L43" s="7"/>
      <c r="M43" s="413"/>
      <c r="N43" s="414"/>
      <c r="O43" s="7"/>
      <c r="P43" s="6"/>
      <c r="Q43" s="6"/>
      <c r="R43" s="6"/>
      <c r="S43" s="6"/>
      <c r="T43" s="69"/>
      <c r="U43" s="69"/>
      <c r="V43" s="69"/>
      <c r="W43" s="69"/>
      <c r="X43" s="69"/>
      <c r="Y43" s="69"/>
      <c r="Z43" s="69"/>
      <c r="AA43" s="46"/>
      <c r="AB43" s="47"/>
      <c r="AC43" s="415"/>
      <c r="AD43" s="416"/>
      <c r="AE43" s="69"/>
      <c r="AF43" s="69"/>
      <c r="AG43" s="46"/>
      <c r="AH43" s="47"/>
      <c r="AI43" s="417"/>
      <c r="AJ43" s="412"/>
      <c r="AK43" s="418"/>
      <c r="AL43" s="419"/>
      <c r="AM43" s="419"/>
      <c r="AN43" s="414"/>
    </row>
    <row r="44" spans="2:40" ht="13.5" customHeight="1" x14ac:dyDescent="0.15">
      <c r="B44" s="99"/>
      <c r="C44" s="98"/>
      <c r="D44" s="98"/>
      <c r="E44" s="98"/>
      <c r="F44" s="417"/>
      <c r="G44" s="412"/>
      <c r="H44" s="412"/>
      <c r="I44" s="7"/>
      <c r="J44" s="74"/>
      <c r="K44" s="7"/>
      <c r="L44" s="7"/>
      <c r="M44" s="413"/>
      <c r="N44" s="414"/>
      <c r="O44" s="7"/>
      <c r="P44" s="6"/>
      <c r="Q44" s="6"/>
      <c r="R44" s="6"/>
      <c r="S44" s="6"/>
      <c r="T44" s="69"/>
      <c r="U44" s="69"/>
      <c r="V44" s="69"/>
      <c r="W44" s="69"/>
      <c r="X44" s="69"/>
      <c r="Y44" s="69"/>
      <c r="Z44" s="69"/>
      <c r="AA44" s="46"/>
      <c r="AB44" s="47"/>
      <c r="AC44" s="415"/>
      <c r="AD44" s="416"/>
      <c r="AE44" s="69"/>
      <c r="AF44" s="69"/>
      <c r="AG44" s="46"/>
      <c r="AH44" s="47"/>
      <c r="AI44" s="417"/>
      <c r="AJ44" s="412"/>
      <c r="AK44" s="418"/>
      <c r="AL44" s="419"/>
      <c r="AM44" s="419"/>
      <c r="AN44" s="414"/>
    </row>
    <row r="45" spans="2:40" ht="13.5" customHeight="1" x14ac:dyDescent="0.15">
      <c r="B45" s="99"/>
      <c r="C45" s="98"/>
      <c r="D45" s="98"/>
      <c r="E45" s="98"/>
      <c r="F45" s="417"/>
      <c r="G45" s="412"/>
      <c r="H45" s="412"/>
      <c r="I45" s="7"/>
      <c r="J45" s="74"/>
      <c r="K45" s="7"/>
      <c r="L45" s="7"/>
      <c r="M45" s="413"/>
      <c r="N45" s="414"/>
      <c r="O45" s="7"/>
      <c r="P45" s="6"/>
      <c r="Q45" s="6"/>
      <c r="R45" s="6"/>
      <c r="S45" s="6"/>
      <c r="T45" s="69"/>
      <c r="U45" s="69"/>
      <c r="V45" s="69"/>
      <c r="W45" s="69"/>
      <c r="X45" s="69"/>
      <c r="Y45" s="69"/>
      <c r="Z45" s="69"/>
      <c r="AA45" s="46"/>
      <c r="AB45" s="47"/>
      <c r="AC45" s="415"/>
      <c r="AD45" s="416"/>
      <c r="AE45" s="69"/>
      <c r="AF45" s="69"/>
      <c r="AG45" s="46"/>
      <c r="AH45" s="47"/>
      <c r="AI45" s="417"/>
      <c r="AJ45" s="412"/>
      <c r="AK45" s="418"/>
      <c r="AL45" s="419"/>
      <c r="AM45" s="419"/>
      <c r="AN45" s="414"/>
    </row>
    <row r="46" spans="2:40" ht="13.5" customHeight="1" x14ac:dyDescent="0.15">
      <c r="B46" s="99"/>
      <c r="C46" s="98"/>
      <c r="D46" s="98"/>
      <c r="E46" s="98"/>
      <c r="F46" s="417"/>
      <c r="G46" s="412"/>
      <c r="H46" s="412"/>
      <c r="I46" s="7"/>
      <c r="J46" s="74"/>
      <c r="K46" s="7"/>
      <c r="L46" s="7"/>
      <c r="M46" s="413"/>
      <c r="N46" s="414"/>
      <c r="O46" s="7"/>
      <c r="P46" s="6"/>
      <c r="Q46" s="6"/>
      <c r="R46" s="6"/>
      <c r="S46" s="6"/>
      <c r="T46" s="69"/>
      <c r="U46" s="6"/>
      <c r="V46" s="69"/>
      <c r="W46" s="69"/>
      <c r="X46" s="69"/>
      <c r="Y46" s="69"/>
      <c r="Z46" s="69"/>
      <c r="AA46" s="46"/>
      <c r="AB46" s="47"/>
      <c r="AC46" s="415"/>
      <c r="AD46" s="416"/>
      <c r="AE46" s="69"/>
      <c r="AF46" s="69"/>
      <c r="AG46" s="46"/>
      <c r="AH46" s="47"/>
      <c r="AI46" s="417"/>
      <c r="AJ46" s="412"/>
      <c r="AK46" s="418"/>
      <c r="AL46" s="419"/>
      <c r="AM46" s="419"/>
      <c r="AN46" s="414"/>
    </row>
    <row r="47" spans="2:40" ht="13.5" customHeight="1" x14ac:dyDescent="0.15">
      <c r="B47" s="99"/>
      <c r="C47" s="98"/>
      <c r="D47" s="98"/>
      <c r="E47" s="98"/>
      <c r="F47" s="417"/>
      <c r="G47" s="412"/>
      <c r="H47" s="412"/>
      <c r="I47" s="7"/>
      <c r="J47" s="74"/>
      <c r="K47" s="7"/>
      <c r="L47" s="6"/>
      <c r="M47" s="413"/>
      <c r="N47" s="414"/>
      <c r="O47" s="7"/>
      <c r="P47" s="6"/>
      <c r="Q47" s="6"/>
      <c r="R47" s="6"/>
      <c r="S47" s="6"/>
      <c r="T47" s="69"/>
      <c r="U47" s="69"/>
      <c r="V47" s="69"/>
      <c r="W47" s="69"/>
      <c r="X47" s="69"/>
      <c r="Y47" s="69"/>
      <c r="Z47" s="69"/>
      <c r="AA47" s="46"/>
      <c r="AB47" s="47"/>
      <c r="AC47" s="415"/>
      <c r="AD47" s="416"/>
      <c r="AE47" s="69"/>
      <c r="AF47" s="69"/>
      <c r="AG47" s="46"/>
      <c r="AH47" s="47"/>
      <c r="AI47" s="417"/>
      <c r="AJ47" s="412"/>
      <c r="AK47" s="418"/>
      <c r="AL47" s="419"/>
      <c r="AM47" s="419"/>
      <c r="AN47" s="414"/>
    </row>
    <row r="48" spans="2:40" ht="13.5" customHeight="1" x14ac:dyDescent="0.15">
      <c r="B48" s="3" t="s">
        <v>209</v>
      </c>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210">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41:H41"/>
    <mergeCell ref="M41:N41"/>
    <mergeCell ref="Q8:Q9"/>
    <mergeCell ref="R8:R9"/>
    <mergeCell ref="W8:W9"/>
    <mergeCell ref="F40:H40"/>
    <mergeCell ref="M40:N40"/>
    <mergeCell ref="F39:H39"/>
    <mergeCell ref="M39:N39"/>
    <mergeCell ref="I8:I9"/>
    <mergeCell ref="J8:J9"/>
    <mergeCell ref="K8:K9"/>
    <mergeCell ref="L8:L9"/>
    <mergeCell ref="U8:U9"/>
    <mergeCell ref="V8:V9"/>
    <mergeCell ref="F10:H10"/>
    <mergeCell ref="M10:N10"/>
    <mergeCell ref="F11:H11"/>
    <mergeCell ref="M11:N11"/>
    <mergeCell ref="F14:H14"/>
    <mergeCell ref="M14:N14"/>
    <mergeCell ref="F17:H17"/>
    <mergeCell ref="M17:N17"/>
    <mergeCell ref="F20:H20"/>
    <mergeCell ref="F46:H46"/>
    <mergeCell ref="M46:N46"/>
    <mergeCell ref="F45:H45"/>
    <mergeCell ref="M45:N45"/>
    <mergeCell ref="F44:H44"/>
    <mergeCell ref="M44:N44"/>
    <mergeCell ref="F43:H43"/>
    <mergeCell ref="M43:N43"/>
    <mergeCell ref="F42:H42"/>
    <mergeCell ref="M42:N42"/>
    <mergeCell ref="F47:H47"/>
    <mergeCell ref="M47:N47"/>
    <mergeCell ref="AK6:AN9"/>
    <mergeCell ref="O6:AD6"/>
    <mergeCell ref="AC7:AD9"/>
    <mergeCell ref="Y7:AB7"/>
    <mergeCell ref="AC10:AD10"/>
    <mergeCell ref="AC39:AD39"/>
    <mergeCell ref="AK43:AN43"/>
    <mergeCell ref="AK44:AN44"/>
    <mergeCell ref="AK45:AN45"/>
    <mergeCell ref="AI8:AJ9"/>
    <mergeCell ref="AI10:AJ10"/>
    <mergeCell ref="AI39:AJ39"/>
    <mergeCell ref="AI40:AJ40"/>
    <mergeCell ref="AI41:AJ41"/>
    <mergeCell ref="AK10:AN10"/>
    <mergeCell ref="AK39:AN39"/>
    <mergeCell ref="AK40:AN40"/>
    <mergeCell ref="AK41:AN41"/>
    <mergeCell ref="AK42:AN42"/>
    <mergeCell ref="AK46:AN46"/>
    <mergeCell ref="AC47:AD47"/>
    <mergeCell ref="AC41:AD41"/>
    <mergeCell ref="AC42:AD42"/>
    <mergeCell ref="AC43:AD43"/>
    <mergeCell ref="AC44:AD44"/>
    <mergeCell ref="AC45:AD45"/>
    <mergeCell ref="AC46:AD46"/>
    <mergeCell ref="AK47:AN47"/>
    <mergeCell ref="AI42:AJ42"/>
    <mergeCell ref="AI43:AJ43"/>
    <mergeCell ref="AI44:AJ44"/>
    <mergeCell ref="AI45:AJ45"/>
    <mergeCell ref="AI46:AJ46"/>
    <mergeCell ref="AI47:AJ47"/>
    <mergeCell ref="AC11:AD11"/>
    <mergeCell ref="AI11:AJ11"/>
    <mergeCell ref="F12:H12"/>
    <mergeCell ref="M12:N12"/>
    <mergeCell ref="AC12:AD12"/>
    <mergeCell ref="AI12:AJ12"/>
    <mergeCell ref="F13:H13"/>
    <mergeCell ref="M13:N13"/>
    <mergeCell ref="AC13:AD13"/>
    <mergeCell ref="AI13:AJ13"/>
    <mergeCell ref="AC14:AD14"/>
    <mergeCell ref="AI14:AJ14"/>
    <mergeCell ref="F15:H15"/>
    <mergeCell ref="M15:N15"/>
    <mergeCell ref="AC15:AD15"/>
    <mergeCell ref="AI15:AJ15"/>
    <mergeCell ref="F16:H16"/>
    <mergeCell ref="M16:N16"/>
    <mergeCell ref="AC16:AD16"/>
    <mergeCell ref="AI16:AJ16"/>
    <mergeCell ref="AC17:AD17"/>
    <mergeCell ref="AI17:AJ17"/>
    <mergeCell ref="F18:H18"/>
    <mergeCell ref="M18:N18"/>
    <mergeCell ref="AC18:AD18"/>
    <mergeCell ref="AI18:AJ18"/>
    <mergeCell ref="F19:H19"/>
    <mergeCell ref="M19:N19"/>
    <mergeCell ref="AC19:AD19"/>
    <mergeCell ref="AI19:AJ19"/>
    <mergeCell ref="M20:N20"/>
    <mergeCell ref="AC20:AD20"/>
    <mergeCell ref="AI20:AJ20"/>
    <mergeCell ref="F21:H21"/>
    <mergeCell ref="M21:N21"/>
    <mergeCell ref="AC21:AD21"/>
    <mergeCell ref="AI21:AJ21"/>
    <mergeCell ref="F22:H22"/>
    <mergeCell ref="M22:N22"/>
    <mergeCell ref="AC22:AD22"/>
    <mergeCell ref="AI22:AJ22"/>
    <mergeCell ref="F23:H23"/>
    <mergeCell ref="M23:N23"/>
    <mergeCell ref="AC23:AD23"/>
    <mergeCell ref="AI23:AJ23"/>
    <mergeCell ref="F24:H24"/>
    <mergeCell ref="M24:N24"/>
    <mergeCell ref="AC24:AD24"/>
    <mergeCell ref="AI24:AJ24"/>
    <mergeCell ref="F25:H25"/>
    <mergeCell ref="M25:N25"/>
    <mergeCell ref="AC25:AD25"/>
    <mergeCell ref="AI25:AJ25"/>
    <mergeCell ref="F26:H26"/>
    <mergeCell ref="M26:N26"/>
    <mergeCell ref="AC26:AD26"/>
    <mergeCell ref="AI26:AJ26"/>
    <mergeCell ref="F27:H27"/>
    <mergeCell ref="M27:N27"/>
    <mergeCell ref="AC27:AD27"/>
    <mergeCell ref="AI27:AJ27"/>
    <mergeCell ref="F28:H28"/>
    <mergeCell ref="M28:N28"/>
    <mergeCell ref="AC28:AD28"/>
    <mergeCell ref="AI28:AJ28"/>
    <mergeCell ref="F29:H29"/>
    <mergeCell ref="M29:N29"/>
    <mergeCell ref="AC29:AD29"/>
    <mergeCell ref="AI29:AJ29"/>
    <mergeCell ref="F30:H30"/>
    <mergeCell ref="M30:N30"/>
    <mergeCell ref="AC30:AD30"/>
    <mergeCell ref="AI30:AJ30"/>
    <mergeCell ref="F34:H34"/>
    <mergeCell ref="M34:N34"/>
    <mergeCell ref="AC34:AD34"/>
    <mergeCell ref="AI34:AJ34"/>
    <mergeCell ref="F31:H31"/>
    <mergeCell ref="F32:H32"/>
    <mergeCell ref="F33:H33"/>
    <mergeCell ref="AI31:AJ31"/>
    <mergeCell ref="AI32:AJ32"/>
    <mergeCell ref="AI33:AJ33"/>
    <mergeCell ref="M31:N31"/>
    <mergeCell ref="M32:N32"/>
    <mergeCell ref="M33:N33"/>
    <mergeCell ref="F38:H38"/>
    <mergeCell ref="M38:N38"/>
    <mergeCell ref="AC38:AD38"/>
    <mergeCell ref="AI38:AJ38"/>
    <mergeCell ref="AC40:AD40"/>
    <mergeCell ref="F35:H35"/>
    <mergeCell ref="M35:N35"/>
    <mergeCell ref="AC35:AD35"/>
    <mergeCell ref="AI35:AJ35"/>
    <mergeCell ref="F36:H36"/>
    <mergeCell ref="M36:N36"/>
    <mergeCell ref="AC36:AD36"/>
    <mergeCell ref="AI36:AJ36"/>
    <mergeCell ref="F37:H37"/>
    <mergeCell ref="M37:N37"/>
    <mergeCell ref="AC37:AD37"/>
    <mergeCell ref="AI37:AJ37"/>
  </mergeCells>
  <phoneticPr fontId="11"/>
  <dataValidations count="1">
    <dataValidation type="list" allowBlank="1" showInputMessage="1" showErrorMessage="1" sqref="AH39 AF40:AG40 AE41 K10:L47" xr:uid="{00000000-0002-0000-0300-000000000000}">
      <formula1>"　,○"</formula1>
    </dataValidation>
  </dataValidations>
  <printOptions horizontalCentered="1" verticalCentered="1"/>
  <pageMargins left="0.23622047244094491" right="0.23622047244094491" top="0.74803149606299213" bottom="0.15748031496062992" header="0.31496062992125984" footer="0.31496062992125984"/>
  <pageSetup paperSize="9" scale="76"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31"/>
  <sheetViews>
    <sheetView showGridLines="0" showZeros="0" view="pageBreakPreview" zoomScaleNormal="70" zoomScaleSheetLayoutView="100" workbookViewId="0">
      <selection activeCell="AC4" sqref="AC4:AE5"/>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1" customFormat="1" ht="24.95" customHeight="1" x14ac:dyDescent="0.15">
      <c r="B3" s="505" t="s">
        <v>210</v>
      </c>
      <c r="C3" s="505"/>
      <c r="D3" s="505"/>
      <c r="E3" s="505"/>
      <c r="F3" s="505"/>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row>
    <row r="4" spans="2:35" ht="20.100000000000001" customHeight="1" x14ac:dyDescent="0.15">
      <c r="B4" s="506" t="s">
        <v>60</v>
      </c>
      <c r="C4" s="507"/>
      <c r="D4" s="508"/>
      <c r="E4" s="509" t="str">
        <f>'様式A-1'!D3</f>
        <v>コンピラトンネル</v>
      </c>
      <c r="F4" s="510"/>
      <c r="G4" s="510"/>
      <c r="H4" s="510"/>
      <c r="I4" s="511"/>
      <c r="J4" s="512" t="s">
        <v>61</v>
      </c>
      <c r="K4" s="512"/>
      <c r="L4" s="512"/>
      <c r="M4" s="513" t="str">
        <f>'様式A-1'!J3</f>
        <v>福浦港金比羅線</v>
      </c>
      <c r="N4" s="513"/>
      <c r="O4" s="513"/>
      <c r="P4" s="513"/>
      <c r="Q4" s="513"/>
      <c r="R4" s="513"/>
      <c r="S4" s="527" t="s">
        <v>68</v>
      </c>
      <c r="T4" s="528"/>
      <c r="U4" s="528"/>
      <c r="V4" s="529"/>
      <c r="W4" s="533" t="str">
        <f>'様式A-1'!K5</f>
        <v>アジア航測株式会社</v>
      </c>
      <c r="X4" s="534"/>
      <c r="Y4" s="534"/>
      <c r="Z4" s="534"/>
      <c r="AA4" s="534"/>
      <c r="AB4" s="535"/>
      <c r="AC4" s="539" t="s">
        <v>211</v>
      </c>
      <c r="AD4" s="540"/>
      <c r="AE4" s="541"/>
      <c r="AF4" s="514">
        <f>'様式A-1'!R5</f>
        <v>46069</v>
      </c>
      <c r="AG4" s="515"/>
      <c r="AH4" s="515"/>
      <c r="AI4" s="516"/>
    </row>
    <row r="5" spans="2:35" ht="20.100000000000001" customHeight="1" x14ac:dyDescent="0.15">
      <c r="B5" s="520" t="s">
        <v>167</v>
      </c>
      <c r="C5" s="521"/>
      <c r="D5" s="522"/>
      <c r="E5" s="523" t="str">
        <f>'様式A-1'!D4</f>
        <v>金比羅トンネル</v>
      </c>
      <c r="F5" s="524"/>
      <c r="G5" s="524"/>
      <c r="H5" s="524"/>
      <c r="I5" s="525"/>
      <c r="J5" s="526" t="s">
        <v>168</v>
      </c>
      <c r="K5" s="526"/>
      <c r="L5" s="526"/>
      <c r="M5" s="513" t="str">
        <f>'様式A-1'!R3</f>
        <v>山口県
下関土木建築事務所</v>
      </c>
      <c r="N5" s="513"/>
      <c r="O5" s="513"/>
      <c r="P5" s="513"/>
      <c r="Q5" s="513"/>
      <c r="R5" s="513"/>
      <c r="S5" s="530"/>
      <c r="T5" s="531"/>
      <c r="U5" s="531"/>
      <c r="V5" s="532"/>
      <c r="W5" s="536"/>
      <c r="X5" s="537"/>
      <c r="Y5" s="537"/>
      <c r="Z5" s="537"/>
      <c r="AA5" s="537"/>
      <c r="AB5" s="538"/>
      <c r="AC5" s="542"/>
      <c r="AD5" s="543"/>
      <c r="AE5" s="544"/>
      <c r="AF5" s="517"/>
      <c r="AG5" s="518"/>
      <c r="AH5" s="518"/>
      <c r="AI5" s="519"/>
    </row>
    <row r="6" spans="2:35" ht="26.25" customHeight="1" x14ac:dyDescent="0.15">
      <c r="B6" s="545" t="s">
        <v>212</v>
      </c>
      <c r="C6" s="547"/>
      <c r="D6" s="547"/>
      <c r="E6" s="547"/>
      <c r="F6" s="547"/>
      <c r="G6" s="547"/>
      <c r="H6" s="547"/>
      <c r="I6" s="547"/>
      <c r="J6" s="547"/>
      <c r="K6" s="547"/>
      <c r="L6" s="547"/>
      <c r="M6" s="547"/>
      <c r="N6" s="547"/>
      <c r="O6" s="547"/>
      <c r="P6" s="547"/>
      <c r="Q6" s="547"/>
      <c r="R6" s="547"/>
      <c r="S6" s="547"/>
      <c r="T6" s="547"/>
      <c r="U6" s="547"/>
      <c r="V6" s="547"/>
      <c r="W6" s="547"/>
      <c r="X6" s="547"/>
      <c r="Y6" s="547"/>
      <c r="Z6" s="547"/>
      <c r="AA6" s="547"/>
      <c r="AB6" s="547"/>
      <c r="AC6" s="547"/>
      <c r="AD6" s="547"/>
      <c r="AE6" s="547"/>
      <c r="AF6" s="547"/>
      <c r="AG6" s="547"/>
      <c r="AH6" s="547"/>
      <c r="AI6" s="547"/>
    </row>
    <row r="7" spans="2:35" ht="35.450000000000003" customHeight="1" x14ac:dyDescent="0.15">
      <c r="B7" s="546"/>
      <c r="C7" s="548"/>
      <c r="D7" s="548"/>
      <c r="E7" s="548"/>
      <c r="F7" s="548"/>
      <c r="G7" s="548"/>
      <c r="H7" s="548"/>
      <c r="I7" s="548"/>
      <c r="J7" s="548"/>
      <c r="K7" s="548"/>
      <c r="L7" s="548"/>
      <c r="M7" s="548"/>
      <c r="N7" s="548"/>
      <c r="O7" s="548"/>
      <c r="P7" s="548"/>
      <c r="Q7" s="548"/>
      <c r="R7" s="548"/>
      <c r="S7" s="548"/>
      <c r="T7" s="548"/>
      <c r="U7" s="548"/>
      <c r="V7" s="548"/>
      <c r="W7" s="548"/>
      <c r="X7" s="548"/>
      <c r="Y7" s="548"/>
      <c r="Z7" s="548"/>
      <c r="AA7" s="548"/>
      <c r="AB7" s="548"/>
      <c r="AC7" s="548"/>
      <c r="AD7" s="548"/>
      <c r="AE7" s="548"/>
      <c r="AF7" s="548"/>
      <c r="AG7" s="548"/>
      <c r="AH7" s="548"/>
      <c r="AI7" s="548"/>
    </row>
    <row r="8" spans="2:35" ht="35.450000000000003" customHeight="1" x14ac:dyDescent="0.15">
      <c r="B8" s="546"/>
      <c r="C8" s="548"/>
      <c r="D8" s="548"/>
      <c r="E8" s="548"/>
      <c r="F8" s="548"/>
      <c r="G8" s="548"/>
      <c r="H8" s="548"/>
      <c r="I8" s="548"/>
      <c r="J8" s="548"/>
      <c r="K8" s="548"/>
      <c r="L8" s="548"/>
      <c r="M8" s="548"/>
      <c r="N8" s="548"/>
      <c r="O8" s="548"/>
      <c r="P8" s="548"/>
      <c r="Q8" s="548"/>
      <c r="R8" s="548"/>
      <c r="S8" s="548"/>
      <c r="T8" s="548"/>
      <c r="U8" s="548"/>
      <c r="V8" s="548"/>
      <c r="W8" s="548"/>
      <c r="X8" s="548"/>
      <c r="Y8" s="548"/>
      <c r="Z8" s="548"/>
      <c r="AA8" s="548"/>
      <c r="AB8" s="548"/>
      <c r="AC8" s="548"/>
      <c r="AD8" s="548"/>
      <c r="AE8" s="548"/>
      <c r="AF8" s="548"/>
      <c r="AG8" s="548"/>
      <c r="AH8" s="548"/>
      <c r="AI8" s="548"/>
    </row>
    <row r="9" spans="2:35" ht="35.450000000000003" customHeight="1" x14ac:dyDescent="0.15">
      <c r="B9" s="546"/>
      <c r="C9" s="548"/>
      <c r="D9" s="548"/>
      <c r="E9" s="548"/>
      <c r="F9" s="548"/>
      <c r="G9" s="548"/>
      <c r="H9" s="548"/>
      <c r="I9" s="548"/>
      <c r="J9" s="548"/>
      <c r="K9" s="548"/>
      <c r="L9" s="548"/>
      <c r="M9" s="548"/>
      <c r="N9" s="548"/>
      <c r="O9" s="548"/>
      <c r="P9" s="548"/>
      <c r="Q9" s="548"/>
      <c r="R9" s="548"/>
      <c r="S9" s="548"/>
      <c r="T9" s="548"/>
      <c r="U9" s="548"/>
      <c r="V9" s="548"/>
      <c r="W9" s="548"/>
      <c r="X9" s="548"/>
      <c r="Y9" s="548"/>
      <c r="Z9" s="548"/>
      <c r="AA9" s="548"/>
      <c r="AB9" s="548"/>
      <c r="AC9" s="548"/>
      <c r="AD9" s="548"/>
      <c r="AE9" s="548"/>
      <c r="AF9" s="548"/>
      <c r="AG9" s="548"/>
      <c r="AH9" s="548"/>
      <c r="AI9" s="548"/>
    </row>
    <row r="10" spans="2:35" ht="35.450000000000003" customHeight="1" x14ac:dyDescent="0.15">
      <c r="B10" s="546"/>
      <c r="C10" s="548"/>
      <c r="D10" s="548"/>
      <c r="E10" s="548"/>
      <c r="F10" s="548"/>
      <c r="G10" s="548"/>
      <c r="H10" s="548"/>
      <c r="I10" s="548"/>
      <c r="J10" s="548"/>
      <c r="K10" s="548"/>
      <c r="L10" s="548"/>
      <c r="M10" s="548"/>
      <c r="N10" s="548"/>
      <c r="O10" s="548"/>
      <c r="P10" s="548"/>
      <c r="Q10" s="548"/>
      <c r="R10" s="548"/>
      <c r="S10" s="548"/>
      <c r="T10" s="548"/>
      <c r="U10" s="548"/>
      <c r="V10" s="548"/>
      <c r="W10" s="548"/>
      <c r="X10" s="548"/>
      <c r="Y10" s="548"/>
      <c r="Z10" s="548"/>
      <c r="AA10" s="548"/>
      <c r="AB10" s="548"/>
      <c r="AC10" s="548"/>
      <c r="AD10" s="548"/>
      <c r="AE10" s="548"/>
      <c r="AF10" s="548"/>
      <c r="AG10" s="548"/>
      <c r="AH10" s="548"/>
      <c r="AI10" s="548"/>
    </row>
    <row r="11" spans="2:35" ht="35.450000000000003" customHeight="1" x14ac:dyDescent="0.15">
      <c r="B11" s="546"/>
      <c r="C11" s="548"/>
      <c r="D11" s="548"/>
      <c r="E11" s="548"/>
      <c r="F11" s="548"/>
      <c r="G11" s="548"/>
      <c r="H11" s="548"/>
      <c r="I11" s="548"/>
      <c r="J11" s="548"/>
      <c r="K11" s="548"/>
      <c r="L11" s="548"/>
      <c r="M11" s="548"/>
      <c r="N11" s="548"/>
      <c r="O11" s="548"/>
      <c r="P11" s="548"/>
      <c r="Q11" s="548"/>
      <c r="R11" s="548"/>
      <c r="S11" s="548"/>
      <c r="T11" s="548"/>
      <c r="U11" s="548"/>
      <c r="V11" s="548"/>
      <c r="W11" s="548"/>
      <c r="X11" s="548"/>
      <c r="Y11" s="548"/>
      <c r="Z11" s="548"/>
      <c r="AA11" s="548"/>
      <c r="AB11" s="548"/>
      <c r="AC11" s="548"/>
      <c r="AD11" s="548"/>
      <c r="AE11" s="548"/>
      <c r="AF11" s="548"/>
      <c r="AG11" s="548"/>
      <c r="AH11" s="548"/>
      <c r="AI11" s="548"/>
    </row>
    <row r="12" spans="2:35" ht="35.450000000000003" customHeight="1" x14ac:dyDescent="0.15">
      <c r="B12" s="546"/>
      <c r="C12" s="548"/>
      <c r="D12" s="548"/>
      <c r="E12" s="548"/>
      <c r="F12" s="548"/>
      <c r="G12" s="548"/>
      <c r="H12" s="548"/>
      <c r="I12" s="548"/>
      <c r="J12" s="548"/>
      <c r="K12" s="548"/>
      <c r="L12" s="548"/>
      <c r="M12" s="548"/>
      <c r="N12" s="548"/>
      <c r="O12" s="548"/>
      <c r="P12" s="548"/>
      <c r="Q12" s="548"/>
      <c r="R12" s="548"/>
      <c r="S12" s="548"/>
      <c r="T12" s="548"/>
      <c r="U12" s="548"/>
      <c r="V12" s="548"/>
      <c r="W12" s="548"/>
      <c r="X12" s="548"/>
      <c r="Y12" s="548"/>
      <c r="Z12" s="548"/>
      <c r="AA12" s="548"/>
      <c r="AB12" s="548"/>
      <c r="AC12" s="548"/>
      <c r="AD12" s="548"/>
      <c r="AE12" s="548"/>
      <c r="AF12" s="548"/>
      <c r="AG12" s="548"/>
      <c r="AH12" s="548"/>
      <c r="AI12" s="548"/>
    </row>
    <row r="13" spans="2:35" ht="35.450000000000003" customHeight="1" x14ac:dyDescent="0.15">
      <c r="B13" s="546"/>
      <c r="C13" s="548"/>
      <c r="D13" s="548"/>
      <c r="E13" s="548"/>
      <c r="F13" s="548"/>
      <c r="G13" s="548"/>
      <c r="H13" s="548"/>
      <c r="I13" s="548"/>
      <c r="J13" s="548"/>
      <c r="K13" s="548"/>
      <c r="L13" s="548"/>
      <c r="M13" s="548"/>
      <c r="N13" s="548"/>
      <c r="O13" s="548"/>
      <c r="P13" s="548"/>
      <c r="Q13" s="548"/>
      <c r="R13" s="548"/>
      <c r="S13" s="548"/>
      <c r="T13" s="548"/>
      <c r="U13" s="548"/>
      <c r="V13" s="548"/>
      <c r="W13" s="548"/>
      <c r="X13" s="548"/>
      <c r="Y13" s="548"/>
      <c r="Z13" s="548"/>
      <c r="AA13" s="548"/>
      <c r="AB13" s="548"/>
      <c r="AC13" s="548"/>
      <c r="AD13" s="548"/>
      <c r="AE13" s="548"/>
      <c r="AF13" s="548"/>
      <c r="AG13" s="548"/>
      <c r="AH13" s="548"/>
      <c r="AI13" s="548"/>
    </row>
    <row r="14" spans="2:35" ht="35.450000000000003" customHeight="1" x14ac:dyDescent="0.15">
      <c r="B14" s="546"/>
      <c r="C14" s="548"/>
      <c r="D14" s="548"/>
      <c r="E14" s="548"/>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row>
    <row r="15" spans="2:35" ht="35.450000000000003" customHeight="1" x14ac:dyDescent="0.15">
      <c r="B15" s="546"/>
      <c r="C15" s="548"/>
      <c r="D15" s="548"/>
      <c r="E15" s="548"/>
      <c r="F15" s="548"/>
      <c r="G15" s="548"/>
      <c r="H15" s="548"/>
      <c r="I15" s="548"/>
      <c r="J15" s="548"/>
      <c r="K15" s="548"/>
      <c r="L15" s="548"/>
      <c r="M15" s="548"/>
      <c r="N15" s="548"/>
      <c r="O15" s="548"/>
      <c r="P15" s="548"/>
      <c r="Q15" s="548"/>
      <c r="R15" s="548"/>
      <c r="S15" s="548"/>
      <c r="T15" s="548"/>
      <c r="U15" s="548"/>
      <c r="V15" s="548"/>
      <c r="W15" s="548"/>
      <c r="X15" s="548"/>
      <c r="Y15" s="548"/>
      <c r="Z15" s="548"/>
      <c r="AA15" s="548"/>
      <c r="AB15" s="548"/>
      <c r="AC15" s="548"/>
      <c r="AD15" s="548"/>
      <c r="AE15" s="548"/>
      <c r="AF15" s="548"/>
      <c r="AG15" s="548"/>
      <c r="AH15" s="548"/>
      <c r="AI15" s="548"/>
    </row>
    <row r="16" spans="2:35" ht="35.450000000000003" customHeight="1" x14ac:dyDescent="0.15">
      <c r="B16" s="546"/>
      <c r="C16" s="548"/>
      <c r="D16" s="548"/>
      <c r="E16" s="548"/>
      <c r="F16" s="548"/>
      <c r="G16" s="548"/>
      <c r="H16" s="548"/>
      <c r="I16" s="548"/>
      <c r="J16" s="548"/>
      <c r="K16" s="548"/>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c r="AI16" s="548"/>
    </row>
    <row r="17" spans="2:35" ht="35.450000000000003" customHeight="1" x14ac:dyDescent="0.15">
      <c r="B17" s="546"/>
      <c r="C17" s="548"/>
      <c r="D17" s="548"/>
      <c r="E17" s="548"/>
      <c r="F17" s="548"/>
      <c r="G17" s="548"/>
      <c r="H17" s="548"/>
      <c r="I17" s="548"/>
      <c r="J17" s="548"/>
      <c r="K17" s="548"/>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8"/>
    </row>
    <row r="18" spans="2:35" ht="53.25" customHeight="1" x14ac:dyDescent="0.15">
      <c r="B18" s="546"/>
      <c r="C18" s="548"/>
      <c r="D18" s="548"/>
      <c r="E18" s="548"/>
      <c r="F18" s="548"/>
      <c r="G18" s="548"/>
      <c r="H18" s="548"/>
      <c r="I18" s="548"/>
      <c r="J18" s="548"/>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8"/>
    </row>
    <row r="19" spans="2:35" ht="26.25" customHeight="1" x14ac:dyDescent="0.15">
      <c r="B19" s="545" t="s">
        <v>212</v>
      </c>
      <c r="C19" s="547"/>
      <c r="D19" s="547"/>
      <c r="E19" s="547"/>
      <c r="F19" s="547"/>
      <c r="G19" s="547"/>
      <c r="H19" s="547"/>
      <c r="I19" s="547"/>
      <c r="J19" s="547"/>
      <c r="K19" s="547"/>
      <c r="L19" s="547"/>
      <c r="M19" s="547"/>
      <c r="N19" s="547"/>
      <c r="O19" s="547"/>
      <c r="P19" s="547"/>
      <c r="Q19" s="547"/>
      <c r="R19" s="547"/>
      <c r="S19" s="547"/>
      <c r="T19" s="547"/>
      <c r="U19" s="547"/>
      <c r="V19" s="547"/>
      <c r="W19" s="547"/>
      <c r="X19" s="547"/>
      <c r="Y19" s="547"/>
      <c r="Z19" s="547"/>
      <c r="AA19" s="547"/>
      <c r="AB19" s="547"/>
      <c r="AC19" s="547"/>
      <c r="AD19" s="547"/>
      <c r="AE19" s="547"/>
      <c r="AF19" s="547"/>
      <c r="AG19" s="547"/>
      <c r="AH19" s="547"/>
      <c r="AI19" s="547"/>
    </row>
    <row r="20" spans="2:35" ht="35.450000000000003" customHeight="1" x14ac:dyDescent="0.15">
      <c r="B20" s="546"/>
      <c r="C20" s="548"/>
      <c r="D20" s="548"/>
      <c r="E20" s="548"/>
      <c r="F20" s="548"/>
      <c r="G20" s="548"/>
      <c r="H20" s="548"/>
      <c r="I20" s="548"/>
      <c r="J20" s="548"/>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8"/>
    </row>
    <row r="21" spans="2:35" ht="35.450000000000003" customHeight="1" x14ac:dyDescent="0.15">
      <c r="B21" s="546"/>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row>
    <row r="22" spans="2:35" ht="35.450000000000003" customHeight="1" x14ac:dyDescent="0.15">
      <c r="B22" s="546"/>
      <c r="C22" s="548"/>
      <c r="D22" s="548"/>
      <c r="E22" s="548"/>
      <c r="F22" s="548"/>
      <c r="G22" s="548"/>
      <c r="H22" s="548"/>
      <c r="I22" s="548"/>
      <c r="J22" s="548"/>
      <c r="K22" s="548"/>
      <c r="L22" s="548"/>
      <c r="M22" s="548"/>
      <c r="N22" s="548"/>
      <c r="O22" s="548"/>
      <c r="P22" s="548"/>
      <c r="Q22" s="548"/>
      <c r="R22" s="548"/>
      <c r="S22" s="548"/>
      <c r="T22" s="548"/>
      <c r="U22" s="548"/>
      <c r="V22" s="548"/>
      <c r="W22" s="548"/>
      <c r="X22" s="548"/>
      <c r="Y22" s="548"/>
      <c r="Z22" s="548"/>
      <c r="AA22" s="548"/>
      <c r="AB22" s="548"/>
      <c r="AC22" s="548"/>
      <c r="AD22" s="548"/>
      <c r="AE22" s="548"/>
      <c r="AF22" s="548"/>
      <c r="AG22" s="548"/>
      <c r="AH22" s="548"/>
      <c r="AI22" s="548"/>
    </row>
    <row r="23" spans="2:35" ht="35.450000000000003" customHeight="1" x14ac:dyDescent="0.15">
      <c r="B23" s="546"/>
      <c r="C23" s="548"/>
      <c r="D23" s="548"/>
      <c r="E23" s="548"/>
      <c r="F23" s="548"/>
      <c r="G23" s="548"/>
      <c r="H23" s="548"/>
      <c r="I23" s="548"/>
      <c r="J23" s="548"/>
      <c r="K23" s="548"/>
      <c r="L23" s="548"/>
      <c r="M23" s="548"/>
      <c r="N23" s="548"/>
      <c r="O23" s="548"/>
      <c r="P23" s="548"/>
      <c r="Q23" s="548"/>
      <c r="R23" s="548"/>
      <c r="S23" s="548"/>
      <c r="T23" s="548"/>
      <c r="U23" s="548"/>
      <c r="V23" s="548"/>
      <c r="W23" s="548"/>
      <c r="X23" s="548"/>
      <c r="Y23" s="548"/>
      <c r="Z23" s="548"/>
      <c r="AA23" s="548"/>
      <c r="AB23" s="548"/>
      <c r="AC23" s="548"/>
      <c r="AD23" s="548"/>
      <c r="AE23" s="548"/>
      <c r="AF23" s="548"/>
      <c r="AG23" s="548"/>
      <c r="AH23" s="548"/>
      <c r="AI23" s="548"/>
    </row>
    <row r="24" spans="2:35" ht="35.450000000000003" customHeight="1" x14ac:dyDescent="0.15">
      <c r="B24" s="546"/>
      <c r="C24" s="548"/>
      <c r="D24" s="548"/>
      <c r="E24" s="548"/>
      <c r="F24" s="548"/>
      <c r="G24" s="548"/>
      <c r="H24" s="548"/>
      <c r="I24" s="548"/>
      <c r="J24" s="548"/>
      <c r="K24" s="548"/>
      <c r="L24" s="548"/>
      <c r="M24" s="548"/>
      <c r="N24" s="548"/>
      <c r="O24" s="548"/>
      <c r="P24" s="548"/>
      <c r="Q24" s="548"/>
      <c r="R24" s="548"/>
      <c r="S24" s="548"/>
      <c r="T24" s="548"/>
      <c r="U24" s="548"/>
      <c r="V24" s="548"/>
      <c r="W24" s="548"/>
      <c r="X24" s="548"/>
      <c r="Y24" s="548"/>
      <c r="Z24" s="548"/>
      <c r="AA24" s="548"/>
      <c r="AB24" s="548"/>
      <c r="AC24" s="548"/>
      <c r="AD24" s="548"/>
      <c r="AE24" s="548"/>
      <c r="AF24" s="548"/>
      <c r="AG24" s="548"/>
      <c r="AH24" s="548"/>
      <c r="AI24" s="548"/>
    </row>
    <row r="25" spans="2:35" ht="35.450000000000003" customHeight="1" x14ac:dyDescent="0.15">
      <c r="B25" s="546"/>
      <c r="C25" s="548"/>
      <c r="D25" s="548"/>
      <c r="E25" s="548"/>
      <c r="F25" s="548"/>
      <c r="G25" s="548"/>
      <c r="H25" s="548"/>
      <c r="I25" s="548"/>
      <c r="J25" s="548"/>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row>
    <row r="26" spans="2:35" ht="35.450000000000003" customHeight="1" x14ac:dyDescent="0.15">
      <c r="B26" s="546"/>
      <c r="C26" s="548"/>
      <c r="D26" s="548"/>
      <c r="E26" s="548"/>
      <c r="F26" s="548"/>
      <c r="G26" s="548"/>
      <c r="H26" s="548"/>
      <c r="I26" s="548"/>
      <c r="J26" s="548"/>
      <c r="K26" s="548"/>
      <c r="L26" s="548"/>
      <c r="M26" s="548"/>
      <c r="N26" s="548"/>
      <c r="O26" s="548"/>
      <c r="P26" s="548"/>
      <c r="Q26" s="548"/>
      <c r="R26" s="548"/>
      <c r="S26" s="548"/>
      <c r="T26" s="548"/>
      <c r="U26" s="548"/>
      <c r="V26" s="548"/>
      <c r="W26" s="548"/>
      <c r="X26" s="548"/>
      <c r="Y26" s="548"/>
      <c r="Z26" s="548"/>
      <c r="AA26" s="548"/>
      <c r="AB26" s="548"/>
      <c r="AC26" s="548"/>
      <c r="AD26" s="548"/>
      <c r="AE26" s="548"/>
      <c r="AF26" s="548"/>
      <c r="AG26" s="548"/>
      <c r="AH26" s="548"/>
      <c r="AI26" s="548"/>
    </row>
    <row r="27" spans="2:35" ht="35.450000000000003" customHeight="1" x14ac:dyDescent="0.15">
      <c r="B27" s="546"/>
      <c r="C27" s="548"/>
      <c r="D27" s="548"/>
      <c r="E27" s="548"/>
      <c r="F27" s="548"/>
      <c r="G27" s="548"/>
      <c r="H27" s="548"/>
      <c r="I27" s="548"/>
      <c r="J27" s="548"/>
      <c r="K27" s="548"/>
      <c r="L27" s="548"/>
      <c r="M27" s="548"/>
      <c r="N27" s="548"/>
      <c r="O27" s="548"/>
      <c r="P27" s="548"/>
      <c r="Q27" s="548"/>
      <c r="R27" s="548"/>
      <c r="S27" s="548"/>
      <c r="T27" s="548"/>
      <c r="U27" s="548"/>
      <c r="V27" s="548"/>
      <c r="W27" s="548"/>
      <c r="X27" s="548"/>
      <c r="Y27" s="548"/>
      <c r="Z27" s="548"/>
      <c r="AA27" s="548"/>
      <c r="AB27" s="548"/>
      <c r="AC27" s="548"/>
      <c r="AD27" s="548"/>
      <c r="AE27" s="548"/>
      <c r="AF27" s="548"/>
      <c r="AG27" s="548"/>
      <c r="AH27" s="548"/>
      <c r="AI27" s="548"/>
    </row>
    <row r="28" spans="2:35" ht="35.450000000000003" customHeight="1" x14ac:dyDescent="0.15">
      <c r="B28" s="546"/>
      <c r="C28" s="548"/>
      <c r="D28" s="548"/>
      <c r="E28" s="548"/>
      <c r="F28" s="548"/>
      <c r="G28" s="548"/>
      <c r="H28" s="548"/>
      <c r="I28" s="548"/>
      <c r="J28" s="548"/>
      <c r="K28" s="548"/>
      <c r="L28" s="548"/>
      <c r="M28" s="548"/>
      <c r="N28" s="548"/>
      <c r="O28" s="548"/>
      <c r="P28" s="548"/>
      <c r="Q28" s="548"/>
      <c r="R28" s="548"/>
      <c r="S28" s="548"/>
      <c r="T28" s="548"/>
      <c r="U28" s="548"/>
      <c r="V28" s="548"/>
      <c r="W28" s="548"/>
      <c r="X28" s="548"/>
      <c r="Y28" s="548"/>
      <c r="Z28" s="548"/>
      <c r="AA28" s="548"/>
      <c r="AB28" s="548"/>
      <c r="AC28" s="548"/>
      <c r="AD28" s="548"/>
      <c r="AE28" s="548"/>
      <c r="AF28" s="548"/>
      <c r="AG28" s="548"/>
      <c r="AH28" s="548"/>
      <c r="AI28" s="548"/>
    </row>
    <row r="29" spans="2:35" ht="35.450000000000003" customHeight="1" x14ac:dyDescent="0.15">
      <c r="B29" s="546"/>
      <c r="C29" s="548"/>
      <c r="D29" s="548"/>
      <c r="E29" s="548"/>
      <c r="F29" s="548"/>
      <c r="G29" s="548"/>
      <c r="H29" s="548"/>
      <c r="I29" s="548"/>
      <c r="J29" s="548"/>
      <c r="K29" s="548"/>
      <c r="L29" s="548"/>
      <c r="M29" s="548"/>
      <c r="N29" s="548"/>
      <c r="O29" s="548"/>
      <c r="P29" s="548"/>
      <c r="Q29" s="548"/>
      <c r="R29" s="548"/>
      <c r="S29" s="548"/>
      <c r="T29" s="548"/>
      <c r="U29" s="548"/>
      <c r="V29" s="548"/>
      <c r="W29" s="548"/>
      <c r="X29" s="548"/>
      <c r="Y29" s="548"/>
      <c r="Z29" s="548"/>
      <c r="AA29" s="548"/>
      <c r="AB29" s="548"/>
      <c r="AC29" s="548"/>
      <c r="AD29" s="548"/>
      <c r="AE29" s="548"/>
      <c r="AF29" s="548"/>
      <c r="AG29" s="548"/>
      <c r="AH29" s="548"/>
      <c r="AI29" s="548"/>
    </row>
    <row r="30" spans="2:35" ht="35.450000000000003" customHeight="1" x14ac:dyDescent="0.15">
      <c r="B30" s="546"/>
      <c r="C30" s="548"/>
      <c r="D30" s="548"/>
      <c r="E30" s="548"/>
      <c r="F30" s="548"/>
      <c r="G30" s="548"/>
      <c r="H30" s="548"/>
      <c r="I30" s="548"/>
      <c r="J30" s="548"/>
      <c r="K30" s="548"/>
      <c r="L30" s="548"/>
      <c r="M30" s="548"/>
      <c r="N30" s="548"/>
      <c r="O30" s="548"/>
      <c r="P30" s="548"/>
      <c r="Q30" s="548"/>
      <c r="R30" s="548"/>
      <c r="S30" s="548"/>
      <c r="T30" s="548"/>
      <c r="U30" s="548"/>
      <c r="V30" s="548"/>
      <c r="W30" s="548"/>
      <c r="X30" s="548"/>
      <c r="Y30" s="548"/>
      <c r="Z30" s="548"/>
      <c r="AA30" s="548"/>
      <c r="AB30" s="548"/>
      <c r="AC30" s="548"/>
      <c r="AD30" s="548"/>
      <c r="AE30" s="548"/>
      <c r="AF30" s="548"/>
      <c r="AG30" s="548"/>
      <c r="AH30" s="548"/>
      <c r="AI30" s="548"/>
    </row>
    <row r="31" spans="2:35" ht="53.25" customHeight="1" x14ac:dyDescent="0.15">
      <c r="B31" s="546"/>
      <c r="C31" s="548"/>
      <c r="D31" s="548"/>
      <c r="E31" s="548"/>
      <c r="F31" s="548"/>
      <c r="G31" s="548"/>
      <c r="H31" s="548"/>
      <c r="I31" s="548"/>
      <c r="J31" s="548"/>
      <c r="K31" s="548"/>
      <c r="L31" s="548"/>
      <c r="M31" s="548"/>
      <c r="N31" s="548"/>
      <c r="O31" s="548"/>
      <c r="P31" s="548"/>
      <c r="Q31" s="548"/>
      <c r="R31" s="548"/>
      <c r="S31" s="548"/>
      <c r="T31" s="548"/>
      <c r="U31" s="548"/>
      <c r="V31" s="548"/>
      <c r="W31" s="548"/>
      <c r="X31" s="548"/>
      <c r="Y31" s="548"/>
      <c r="Z31" s="548"/>
      <c r="AA31" s="548"/>
      <c r="AB31" s="548"/>
      <c r="AC31" s="548"/>
      <c r="AD31" s="548"/>
      <c r="AE31" s="548"/>
      <c r="AF31" s="548"/>
      <c r="AG31" s="548"/>
      <c r="AH31" s="548"/>
      <c r="AI31" s="548"/>
    </row>
  </sheetData>
  <mergeCells count="17">
    <mergeCell ref="B19:B31"/>
    <mergeCell ref="C19:AI31"/>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11"/>
  <printOptions horizontalCentered="1" verticalCentered="1"/>
  <pageMargins left="0.23622047244094491" right="0.23622047244094491" top="0.55118110236220474" bottom="0.55118110236220474" header="0.31496062992125984" footer="0.31496062992125984"/>
  <pageSetup paperSize="9" fitToWidth="0" orientation="landscape" copies="2" r:id="rId1"/>
  <headerFooter alignWithMargins="0"/>
  <rowBreaks count="1" manualBreakCount="1">
    <brk id="18" min="1" max="3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AC6" sqref="AC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7" t="s">
        <v>213</v>
      </c>
      <c r="C2" s="170"/>
      <c r="D2" s="170"/>
      <c r="E2" s="170"/>
      <c r="F2" s="170"/>
      <c r="G2" s="170"/>
      <c r="H2" s="170"/>
      <c r="I2" s="170"/>
      <c r="J2" s="170"/>
      <c r="K2" s="170"/>
      <c r="L2" s="170"/>
      <c r="M2" s="172"/>
      <c r="N2" s="352" t="s">
        <v>214</v>
      </c>
      <c r="O2" s="352"/>
      <c r="P2" s="549">
        <v>45903</v>
      </c>
      <c r="Q2" s="550"/>
      <c r="R2" s="551"/>
      <c r="S2" s="352" t="s">
        <v>215</v>
      </c>
      <c r="T2" s="352"/>
      <c r="U2" s="352"/>
      <c r="V2" s="552" t="s">
        <v>943</v>
      </c>
      <c r="W2" s="552"/>
      <c r="X2" s="552"/>
      <c r="Y2" s="552"/>
      <c r="Z2" s="552"/>
    </row>
    <row r="3" spans="2:27" ht="20.100000000000001" customHeight="1" x14ac:dyDescent="0.15">
      <c r="B3" s="224" t="s">
        <v>60</v>
      </c>
      <c r="C3" s="338" t="str">
        <f>'様式A-1'!D3</f>
        <v>コンピラトンネル</v>
      </c>
      <c r="D3" s="339"/>
      <c r="E3" s="339"/>
      <c r="F3" s="340"/>
      <c r="G3" s="348" t="s">
        <v>216</v>
      </c>
      <c r="H3" s="338" t="str">
        <f>'様式A-1'!J3</f>
        <v>福浦港金比羅線</v>
      </c>
      <c r="I3" s="339"/>
      <c r="J3" s="340"/>
      <c r="K3" s="348" t="s">
        <v>217</v>
      </c>
      <c r="L3" s="553" t="str">
        <f>'様式A-1'!R3</f>
        <v>山口県
下関土木建築事務所</v>
      </c>
      <c r="M3" s="553"/>
      <c r="N3" s="553"/>
      <c r="O3" s="553"/>
      <c r="P3" s="553"/>
      <c r="Q3" s="311" t="s">
        <v>218</v>
      </c>
      <c r="R3" s="313"/>
      <c r="S3" s="338" t="s">
        <v>553</v>
      </c>
      <c r="T3" s="339"/>
      <c r="U3" s="340"/>
      <c r="V3" s="555" t="s">
        <v>219</v>
      </c>
      <c r="W3" s="286" t="s">
        <v>220</v>
      </c>
      <c r="X3" s="557">
        <v>33.967219999999998</v>
      </c>
      <c r="Y3" s="558"/>
      <c r="Z3" s="559"/>
    </row>
    <row r="4" spans="2:27" ht="20.100000000000001" customHeight="1" x14ac:dyDescent="0.15">
      <c r="B4" s="221" t="s">
        <v>64</v>
      </c>
      <c r="C4" s="341" t="str">
        <f>'様式A-1'!D4</f>
        <v>金比羅トンネル</v>
      </c>
      <c r="D4" s="342"/>
      <c r="E4" s="342"/>
      <c r="F4" s="343"/>
      <c r="G4" s="323"/>
      <c r="H4" s="341"/>
      <c r="I4" s="342"/>
      <c r="J4" s="343"/>
      <c r="K4" s="323"/>
      <c r="L4" s="554"/>
      <c r="M4" s="554"/>
      <c r="N4" s="554"/>
      <c r="O4" s="554"/>
      <c r="P4" s="554"/>
      <c r="Q4" s="314"/>
      <c r="R4" s="316"/>
      <c r="S4" s="341" t="s">
        <v>559</v>
      </c>
      <c r="T4" s="342"/>
      <c r="U4" s="343"/>
      <c r="V4" s="556"/>
      <c r="W4" s="287" t="s">
        <v>221</v>
      </c>
      <c r="X4" s="557" t="s">
        <v>945</v>
      </c>
      <c r="Y4" s="558"/>
      <c r="Z4" s="559"/>
    </row>
    <row r="5" spans="2:27" ht="20.100000000000001" customHeight="1" x14ac:dyDescent="0.15">
      <c r="B5" s="560" t="s">
        <v>66</v>
      </c>
      <c r="C5" s="228" t="s">
        <v>67</v>
      </c>
      <c r="D5" s="299" t="str">
        <f>'様式A-1'!E5</f>
        <v>下関市金比羅町</v>
      </c>
      <c r="E5" s="300"/>
      <c r="F5" s="300"/>
      <c r="G5" s="306" t="s">
        <v>222</v>
      </c>
      <c r="H5" s="307"/>
      <c r="I5" s="299" t="s">
        <v>435</v>
      </c>
      <c r="J5" s="300"/>
      <c r="K5" s="301"/>
      <c r="L5" s="352" t="s">
        <v>70</v>
      </c>
      <c r="M5" s="352"/>
      <c r="N5" s="222" t="s">
        <v>71</v>
      </c>
      <c r="O5" s="174">
        <f>'様式A-1'!Z5</f>
        <v>265</v>
      </c>
      <c r="P5" s="223" t="s">
        <v>72</v>
      </c>
      <c r="Q5" s="567" t="s">
        <v>223</v>
      </c>
      <c r="R5" s="562" t="s">
        <v>560</v>
      </c>
      <c r="S5" s="348" t="s">
        <v>224</v>
      </c>
      <c r="T5" s="348"/>
      <c r="U5" s="175" t="s">
        <v>433</v>
      </c>
      <c r="V5" s="564" t="s">
        <v>225</v>
      </c>
      <c r="W5" s="286" t="s">
        <v>220</v>
      </c>
      <c r="X5" s="557" t="s">
        <v>932</v>
      </c>
      <c r="Y5" s="558"/>
      <c r="Z5" s="559"/>
    </row>
    <row r="6" spans="2:27" ht="20.100000000000001" customHeight="1" x14ac:dyDescent="0.15">
      <c r="B6" s="561"/>
      <c r="C6" s="228" t="s">
        <v>73</v>
      </c>
      <c r="D6" s="365" t="str">
        <f>'様式A-1'!E6</f>
        <v>下関市金比羅町</v>
      </c>
      <c r="E6" s="300"/>
      <c r="F6" s="300"/>
      <c r="G6" s="352" t="s">
        <v>226</v>
      </c>
      <c r="H6" s="352"/>
      <c r="I6" s="566" t="str">
        <f>'様式A-1'!K7</f>
        <v>1975年</v>
      </c>
      <c r="J6" s="300"/>
      <c r="K6" s="301"/>
      <c r="L6" s="352" t="s">
        <v>227</v>
      </c>
      <c r="M6" s="352"/>
      <c r="N6" s="222" t="s">
        <v>71</v>
      </c>
      <c r="O6" s="219">
        <f>'様式A-1'!E15</f>
        <v>8.8000000000000007</v>
      </c>
      <c r="P6" s="223" t="s">
        <v>72</v>
      </c>
      <c r="Q6" s="316"/>
      <c r="R6" s="563"/>
      <c r="S6" s="352" t="s">
        <v>228</v>
      </c>
      <c r="T6" s="352"/>
      <c r="U6" s="176"/>
      <c r="V6" s="565"/>
      <c r="W6" s="286" t="s">
        <v>221</v>
      </c>
      <c r="X6" s="557" t="s">
        <v>933</v>
      </c>
      <c r="Y6" s="558"/>
      <c r="Z6" s="559"/>
    </row>
    <row r="7" spans="2:27" ht="7.5" customHeight="1" x14ac:dyDescent="0.15">
      <c r="B7" s="589" t="s">
        <v>229</v>
      </c>
      <c r="C7" s="589"/>
      <c r="D7" s="590" t="s">
        <v>812</v>
      </c>
      <c r="E7" s="590"/>
      <c r="F7" s="177"/>
      <c r="G7" s="177"/>
      <c r="H7" s="177"/>
      <c r="I7" s="177"/>
      <c r="J7" s="177"/>
      <c r="K7" s="177"/>
      <c r="L7" s="177"/>
      <c r="M7" s="177"/>
      <c r="N7" s="177"/>
      <c r="O7" s="177"/>
      <c r="P7" s="177"/>
      <c r="Q7" s="177"/>
      <c r="R7" s="177"/>
      <c r="S7" s="177"/>
      <c r="T7" s="177"/>
      <c r="U7" s="177"/>
      <c r="V7" s="177"/>
      <c r="W7" s="177"/>
      <c r="X7" s="178"/>
      <c r="Y7" s="178"/>
      <c r="Z7" s="179"/>
    </row>
    <row r="8" spans="2:27" ht="21.75" customHeight="1" x14ac:dyDescent="0.15">
      <c r="B8" s="589"/>
      <c r="C8" s="589"/>
      <c r="D8" s="590"/>
      <c r="E8" s="590"/>
      <c r="F8" s="180"/>
      <c r="G8" s="591" t="s">
        <v>230</v>
      </c>
      <c r="H8" s="567"/>
      <c r="I8" s="596" t="s">
        <v>231</v>
      </c>
      <c r="J8" s="181" t="s">
        <v>232</v>
      </c>
      <c r="K8" s="182" t="s">
        <v>233</v>
      </c>
      <c r="L8" s="578">
        <v>43</v>
      </c>
      <c r="M8" s="579"/>
      <c r="N8" s="228" t="s">
        <v>234</v>
      </c>
      <c r="O8" s="580">
        <v>0</v>
      </c>
      <c r="P8" s="580"/>
      <c r="Q8" s="228" t="s">
        <v>235</v>
      </c>
      <c r="R8" s="578">
        <v>0</v>
      </c>
      <c r="S8" s="579"/>
      <c r="T8" s="591" t="s">
        <v>236</v>
      </c>
      <c r="U8" s="567"/>
      <c r="V8" s="591" t="s">
        <v>237</v>
      </c>
      <c r="W8" s="567"/>
      <c r="X8" s="568"/>
      <c r="Y8" s="569"/>
      <c r="Z8" s="180"/>
      <c r="AA8" s="94"/>
    </row>
    <row r="9" spans="2:27" ht="10.9" customHeight="1" x14ac:dyDescent="0.15">
      <c r="B9" s="589"/>
      <c r="C9" s="589"/>
      <c r="D9" s="590"/>
      <c r="E9" s="590"/>
      <c r="F9" s="180"/>
      <c r="G9" s="592"/>
      <c r="H9" s="593"/>
      <c r="I9" s="597"/>
      <c r="J9" s="572" t="s">
        <v>238</v>
      </c>
      <c r="K9" s="574" t="s">
        <v>233</v>
      </c>
      <c r="L9" s="568">
        <v>49</v>
      </c>
      <c r="M9" s="569"/>
      <c r="N9" s="572" t="s">
        <v>234</v>
      </c>
      <c r="O9" s="568">
        <v>0</v>
      </c>
      <c r="P9" s="569"/>
      <c r="Q9" s="572" t="s">
        <v>235</v>
      </c>
      <c r="R9" s="568">
        <v>0</v>
      </c>
      <c r="S9" s="569"/>
      <c r="T9" s="592"/>
      <c r="U9" s="593"/>
      <c r="V9" s="594"/>
      <c r="W9" s="595"/>
      <c r="X9" s="570"/>
      <c r="Y9" s="571"/>
      <c r="Z9" s="180"/>
      <c r="AA9" s="94"/>
    </row>
    <row r="10" spans="2:27" ht="10.9" customHeight="1" x14ac:dyDescent="0.15">
      <c r="B10" s="589"/>
      <c r="C10" s="589"/>
      <c r="D10" s="590"/>
      <c r="E10" s="590"/>
      <c r="F10" s="180"/>
      <c r="G10" s="592"/>
      <c r="H10" s="593"/>
      <c r="I10" s="597"/>
      <c r="J10" s="573"/>
      <c r="K10" s="575"/>
      <c r="L10" s="576"/>
      <c r="M10" s="577"/>
      <c r="N10" s="573"/>
      <c r="O10" s="576"/>
      <c r="P10" s="577"/>
      <c r="Q10" s="573"/>
      <c r="R10" s="576"/>
      <c r="S10" s="577"/>
      <c r="T10" s="592"/>
      <c r="U10" s="593"/>
      <c r="V10" s="582" t="s">
        <v>239</v>
      </c>
      <c r="W10" s="583"/>
      <c r="X10" s="568">
        <v>3</v>
      </c>
      <c r="Y10" s="569"/>
      <c r="Z10" s="180"/>
      <c r="AA10" s="94"/>
    </row>
    <row r="11" spans="2:27" ht="21.75" customHeight="1" x14ac:dyDescent="0.15">
      <c r="B11" s="589"/>
      <c r="C11" s="589"/>
      <c r="D11" s="590"/>
      <c r="E11" s="590"/>
      <c r="F11" s="180"/>
      <c r="G11" s="594"/>
      <c r="H11" s="595"/>
      <c r="I11" s="598"/>
      <c r="J11" s="228" t="s">
        <v>240</v>
      </c>
      <c r="K11" s="182" t="s">
        <v>233</v>
      </c>
      <c r="L11" s="586">
        <v>2</v>
      </c>
      <c r="M11" s="587"/>
      <c r="N11" s="228" t="s">
        <v>234</v>
      </c>
      <c r="O11" s="588">
        <v>0</v>
      </c>
      <c r="P11" s="588"/>
      <c r="Q11" s="228" t="s">
        <v>235</v>
      </c>
      <c r="R11" s="586">
        <v>0</v>
      </c>
      <c r="S11" s="587"/>
      <c r="T11" s="594"/>
      <c r="U11" s="595"/>
      <c r="V11" s="584"/>
      <c r="W11" s="585"/>
      <c r="X11" s="576"/>
      <c r="Y11" s="577"/>
      <c r="Z11" s="180"/>
      <c r="AA11" s="94"/>
    </row>
    <row r="12" spans="2:27" ht="21.75" customHeight="1" x14ac:dyDescent="0.15">
      <c r="B12" s="324" t="s">
        <v>241</v>
      </c>
      <c r="C12" s="180"/>
      <c r="D12" s="183"/>
      <c r="E12" s="183"/>
      <c r="F12" s="180"/>
      <c r="G12" s="180"/>
      <c r="H12" s="180"/>
      <c r="I12" s="180"/>
      <c r="J12" s="180"/>
      <c r="K12" s="180"/>
      <c r="L12" s="180"/>
      <c r="M12" s="180"/>
      <c r="N12" s="180"/>
      <c r="O12" s="180"/>
      <c r="P12" s="180"/>
      <c r="Q12" s="180"/>
      <c r="R12" s="180"/>
      <c r="S12" s="180"/>
      <c r="T12" s="180"/>
      <c r="U12" s="180"/>
      <c r="V12" s="180"/>
      <c r="W12" s="180"/>
      <c r="X12" s="180"/>
      <c r="Y12" s="180"/>
      <c r="Z12" s="180"/>
      <c r="AA12" s="94"/>
    </row>
    <row r="13" spans="2:27" ht="21.75" customHeight="1" x14ac:dyDescent="0.15">
      <c r="B13" s="325"/>
      <c r="C13" s="180"/>
      <c r="D13" s="183"/>
      <c r="E13" s="183"/>
      <c r="F13" s="180"/>
      <c r="G13" s="180"/>
      <c r="H13" s="180"/>
      <c r="I13" s="180"/>
      <c r="J13" s="180"/>
      <c r="K13" s="180"/>
      <c r="L13" s="180"/>
      <c r="M13" s="180"/>
      <c r="N13" s="180"/>
      <c r="O13" s="180"/>
      <c r="P13" s="180"/>
      <c r="Q13" s="180"/>
      <c r="R13" s="180"/>
      <c r="S13" s="180"/>
      <c r="T13" s="180"/>
      <c r="U13" s="180"/>
      <c r="V13" s="184"/>
      <c r="W13" s="184"/>
      <c r="X13" s="184"/>
      <c r="Y13" s="184"/>
      <c r="Z13" s="180"/>
      <c r="AA13" s="94"/>
    </row>
    <row r="14" spans="2:27" ht="21.75" customHeight="1" x14ac:dyDescent="0.15">
      <c r="B14" s="325"/>
      <c r="C14" s="180"/>
      <c r="D14" s="183"/>
      <c r="E14" s="183"/>
      <c r="F14" s="180"/>
      <c r="G14" s="180"/>
      <c r="H14" s="180"/>
      <c r="I14" s="180"/>
      <c r="J14" s="180"/>
      <c r="K14" s="180"/>
      <c r="L14" s="180"/>
      <c r="M14" s="180"/>
      <c r="N14" s="180"/>
      <c r="O14" s="180"/>
      <c r="P14" s="180"/>
      <c r="Q14" s="180"/>
      <c r="R14" s="180"/>
      <c r="S14" s="180"/>
      <c r="T14" s="184"/>
      <c r="U14" s="184"/>
      <c r="V14" s="185"/>
      <c r="W14" s="185"/>
      <c r="X14" s="185"/>
      <c r="Y14" s="185"/>
      <c r="Z14" s="186"/>
      <c r="AA14" s="94"/>
    </row>
    <row r="15" spans="2:27" ht="21.75" customHeight="1" x14ac:dyDescent="0.15">
      <c r="B15" s="325"/>
      <c r="C15" s="180"/>
      <c r="D15" s="183"/>
      <c r="E15" s="183"/>
      <c r="F15" s="180"/>
      <c r="G15" s="180"/>
      <c r="H15" s="180"/>
      <c r="I15" s="180"/>
      <c r="J15" s="180"/>
      <c r="K15" s="180"/>
      <c r="L15" s="180"/>
      <c r="M15" s="180"/>
      <c r="N15" s="180"/>
      <c r="O15" s="180"/>
      <c r="P15" s="180"/>
      <c r="Q15" s="180"/>
      <c r="R15" s="180"/>
      <c r="S15" s="180"/>
      <c r="T15" s="184"/>
      <c r="U15" s="184"/>
      <c r="V15" s="180"/>
      <c r="W15" s="180"/>
      <c r="X15" s="187"/>
      <c r="Y15" s="187"/>
      <c r="Z15" s="186"/>
    </row>
    <row r="16" spans="2:27" ht="21.75" customHeight="1" x14ac:dyDescent="0.15">
      <c r="B16" s="325"/>
      <c r="C16" s="180"/>
      <c r="D16" s="183"/>
      <c r="E16" s="183"/>
      <c r="F16" s="180"/>
      <c r="G16" s="180"/>
      <c r="H16" s="180"/>
      <c r="I16" s="180"/>
      <c r="J16" s="180"/>
      <c r="K16" s="180"/>
      <c r="L16" s="180"/>
      <c r="M16" s="180"/>
      <c r="N16" s="180"/>
      <c r="O16" s="180"/>
      <c r="P16" s="180"/>
      <c r="Q16" s="180"/>
      <c r="R16" s="180"/>
      <c r="S16" s="180"/>
      <c r="T16" s="188"/>
      <c r="U16" s="188"/>
      <c r="V16" s="188"/>
      <c r="W16" s="188"/>
      <c r="X16" s="188"/>
      <c r="Y16" s="188"/>
      <c r="Z16" s="186"/>
    </row>
    <row r="17" spans="2:26" ht="21.75" customHeight="1" x14ac:dyDescent="0.15">
      <c r="B17" s="325"/>
      <c r="C17" s="180"/>
      <c r="D17" s="183"/>
      <c r="E17" s="183"/>
      <c r="F17" s="180"/>
      <c r="G17" s="180"/>
      <c r="H17" s="180"/>
      <c r="I17" s="180"/>
      <c r="J17" s="180"/>
      <c r="K17" s="180"/>
      <c r="L17" s="180"/>
      <c r="M17" s="180"/>
      <c r="N17" s="180"/>
      <c r="O17" s="180"/>
      <c r="P17" s="180"/>
      <c r="Q17" s="180"/>
      <c r="R17" s="180"/>
      <c r="S17" s="180"/>
      <c r="T17" s="180"/>
      <c r="U17" s="180"/>
      <c r="V17" s="184"/>
      <c r="W17" s="184"/>
      <c r="X17" s="184"/>
      <c r="Y17" s="184"/>
      <c r="Z17" s="186"/>
    </row>
    <row r="18" spans="2:26" ht="21.75" customHeight="1" x14ac:dyDescent="0.15">
      <c r="B18" s="325"/>
      <c r="C18" s="180"/>
      <c r="D18" s="183"/>
      <c r="E18" s="183"/>
      <c r="F18" s="180"/>
      <c r="G18" s="180"/>
      <c r="H18" s="180"/>
      <c r="I18" s="180"/>
      <c r="J18" s="180"/>
      <c r="K18" s="180"/>
      <c r="L18" s="180"/>
      <c r="M18" s="180"/>
      <c r="N18" s="180"/>
      <c r="O18" s="180"/>
      <c r="P18" s="180"/>
      <c r="Q18" s="180"/>
      <c r="R18" s="180"/>
      <c r="S18" s="180"/>
      <c r="T18" s="180"/>
      <c r="U18" s="180"/>
      <c r="V18" s="180"/>
      <c r="W18" s="180"/>
      <c r="X18" s="187"/>
      <c r="Y18" s="187"/>
      <c r="Z18" s="186"/>
    </row>
    <row r="19" spans="2:26" ht="21.75" customHeight="1" x14ac:dyDescent="0.15">
      <c r="B19" s="325"/>
      <c r="C19" s="180"/>
      <c r="D19" s="183"/>
      <c r="E19" s="183"/>
      <c r="F19" s="180"/>
      <c r="G19" s="180"/>
      <c r="H19" s="180"/>
      <c r="I19" s="180"/>
      <c r="J19" s="180"/>
      <c r="K19" s="180"/>
      <c r="L19" s="180"/>
      <c r="M19" s="180"/>
      <c r="N19" s="180"/>
      <c r="O19" s="180"/>
      <c r="P19" s="180"/>
      <c r="Q19" s="180"/>
      <c r="R19" s="180"/>
      <c r="S19" s="180"/>
      <c r="T19" s="180"/>
      <c r="U19" s="180"/>
      <c r="V19" s="180"/>
      <c r="W19" s="180"/>
      <c r="X19" s="187"/>
      <c r="Y19" s="187"/>
      <c r="Z19" s="186"/>
    </row>
    <row r="20" spans="2:26" ht="21.75" customHeight="1" x14ac:dyDescent="0.15">
      <c r="B20" s="325"/>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9"/>
    </row>
    <row r="21" spans="2:26" ht="21.75" customHeight="1" x14ac:dyDescent="0.15">
      <c r="B21" s="325"/>
      <c r="C21" s="184"/>
      <c r="D21" s="184"/>
      <c r="E21" s="184"/>
      <c r="F21" s="184"/>
      <c r="G21" s="184"/>
      <c r="H21" s="190"/>
      <c r="I21" s="184"/>
      <c r="J21" s="184"/>
      <c r="K21" s="184"/>
      <c r="L21" s="184"/>
      <c r="M21" s="190"/>
      <c r="N21" s="190"/>
      <c r="O21" s="190"/>
      <c r="P21" s="184"/>
      <c r="Q21" s="190"/>
      <c r="R21" s="184"/>
      <c r="S21" s="184"/>
      <c r="T21" s="184"/>
      <c r="U21" s="184"/>
      <c r="V21" s="184"/>
      <c r="W21" s="184"/>
      <c r="X21" s="184"/>
      <c r="Y21" s="184"/>
      <c r="Z21" s="191"/>
    </row>
    <row r="22" spans="2:26" ht="21.75" customHeight="1" x14ac:dyDescent="0.15">
      <c r="B22" s="325"/>
      <c r="C22" s="184"/>
      <c r="D22" s="184"/>
      <c r="E22" s="184"/>
      <c r="F22" s="184"/>
      <c r="G22" s="184"/>
      <c r="H22" s="190"/>
      <c r="I22" s="184"/>
      <c r="J22" s="184"/>
      <c r="K22" s="184"/>
      <c r="L22" s="184"/>
      <c r="M22" s="190"/>
      <c r="N22" s="190"/>
      <c r="O22" s="190"/>
      <c r="P22" s="184"/>
      <c r="Q22" s="190"/>
      <c r="R22" s="184"/>
      <c r="S22" s="184"/>
      <c r="T22" s="184"/>
      <c r="U22" s="184"/>
      <c r="V22" s="184"/>
      <c r="W22" s="184"/>
      <c r="X22" s="184"/>
      <c r="Y22" s="184"/>
      <c r="Z22" s="191"/>
    </row>
    <row r="23" spans="2:26" ht="21.75" customHeight="1" x14ac:dyDescent="0.15">
      <c r="B23" s="325"/>
      <c r="C23" s="190"/>
      <c r="D23" s="184"/>
      <c r="E23" s="184"/>
      <c r="F23" s="190"/>
      <c r="G23" s="190"/>
      <c r="H23" s="184"/>
      <c r="I23" s="184"/>
      <c r="J23" s="184"/>
      <c r="K23" s="184"/>
      <c r="L23" s="184"/>
      <c r="M23" s="190"/>
      <c r="N23" s="190"/>
      <c r="O23" s="190"/>
      <c r="P23" s="184"/>
      <c r="Q23" s="190"/>
      <c r="R23" s="184"/>
      <c r="S23" s="184"/>
      <c r="T23" s="184"/>
      <c r="U23" s="184"/>
      <c r="V23" s="184"/>
      <c r="W23" s="184"/>
      <c r="X23" s="184"/>
      <c r="Y23" s="184"/>
      <c r="Z23" s="191"/>
    </row>
    <row r="24" spans="2:26" ht="21.75" customHeight="1" x14ac:dyDescent="0.15">
      <c r="B24" s="325"/>
      <c r="C24" s="190"/>
      <c r="D24" s="184"/>
      <c r="E24" s="184"/>
      <c r="F24" s="190"/>
      <c r="G24" s="190"/>
      <c r="H24" s="184"/>
      <c r="I24" s="184"/>
      <c r="J24" s="184"/>
      <c r="K24" s="184"/>
      <c r="L24" s="184"/>
      <c r="M24" s="190"/>
      <c r="N24" s="190"/>
      <c r="O24" s="190"/>
      <c r="P24" s="184"/>
      <c r="Q24" s="190"/>
      <c r="R24" s="184"/>
      <c r="S24" s="184"/>
      <c r="T24" s="184"/>
      <c r="U24" s="184"/>
      <c r="V24" s="184"/>
      <c r="W24" s="184"/>
      <c r="X24" s="184"/>
      <c r="Y24" s="184"/>
      <c r="Z24" s="191"/>
    </row>
    <row r="25" spans="2:26" ht="21.75" customHeight="1" x14ac:dyDescent="0.15">
      <c r="B25" s="325"/>
      <c r="C25" s="190"/>
      <c r="D25" s="184"/>
      <c r="E25" s="184"/>
      <c r="F25" s="190"/>
      <c r="G25" s="190"/>
      <c r="H25" s="184"/>
      <c r="I25" s="184"/>
      <c r="J25" s="184"/>
      <c r="K25" s="184"/>
      <c r="L25" s="184"/>
      <c r="M25" s="190"/>
      <c r="N25" s="190"/>
      <c r="O25" s="190"/>
      <c r="P25" s="184"/>
      <c r="Q25" s="190"/>
      <c r="R25" s="184"/>
      <c r="S25" s="184"/>
      <c r="T25" s="184"/>
      <c r="U25" s="184"/>
      <c r="V25" s="184"/>
      <c r="W25" s="184"/>
      <c r="X25" s="184"/>
      <c r="Y25" s="184"/>
      <c r="Z25" s="191"/>
    </row>
    <row r="26" spans="2:26" ht="21.75" customHeight="1" x14ac:dyDescent="0.15">
      <c r="B26" s="325"/>
      <c r="C26" s="190"/>
      <c r="D26" s="184"/>
      <c r="E26" s="184"/>
      <c r="F26" s="190"/>
      <c r="G26" s="190"/>
      <c r="H26" s="184"/>
      <c r="I26" s="184"/>
      <c r="J26" s="184"/>
      <c r="K26" s="184"/>
      <c r="L26" s="184"/>
      <c r="M26" s="190"/>
      <c r="N26" s="190"/>
      <c r="O26" s="190"/>
      <c r="P26" s="184"/>
      <c r="Q26" s="190"/>
      <c r="R26" s="184"/>
      <c r="S26" s="184"/>
      <c r="T26" s="184"/>
      <c r="U26" s="184"/>
      <c r="V26" s="184"/>
      <c r="W26" s="184"/>
      <c r="X26" s="184"/>
      <c r="Y26" s="184"/>
      <c r="Z26" s="191"/>
    </row>
    <row r="27" spans="2:26" ht="21.75" customHeight="1" x14ac:dyDescent="0.15">
      <c r="B27" s="325"/>
      <c r="C27" s="190"/>
      <c r="D27" s="184"/>
      <c r="E27" s="184"/>
      <c r="F27" s="190"/>
      <c r="G27" s="190"/>
      <c r="H27" s="184"/>
      <c r="I27" s="184"/>
      <c r="J27" s="184"/>
      <c r="K27" s="184"/>
      <c r="L27" s="184"/>
      <c r="M27" s="190"/>
      <c r="N27" s="190"/>
      <c r="O27" s="190"/>
      <c r="P27" s="184"/>
      <c r="Q27" s="190"/>
      <c r="R27" s="184"/>
      <c r="S27" s="184"/>
      <c r="T27" s="184"/>
      <c r="U27" s="184"/>
      <c r="V27" s="184"/>
      <c r="W27" s="184"/>
      <c r="X27" s="184"/>
      <c r="Y27" s="184"/>
      <c r="Z27" s="191"/>
    </row>
    <row r="28" spans="2:26" ht="21.75" customHeight="1" x14ac:dyDescent="0.15">
      <c r="B28" s="325"/>
      <c r="C28" s="190"/>
      <c r="D28" s="184"/>
      <c r="E28" s="184"/>
      <c r="F28" s="192"/>
      <c r="G28" s="193"/>
      <c r="H28" s="193"/>
      <c r="I28" s="193"/>
      <c r="J28" s="193"/>
      <c r="K28" s="193"/>
      <c r="L28" s="184"/>
      <c r="M28" s="190"/>
      <c r="N28" s="190"/>
      <c r="O28" s="190"/>
      <c r="P28" s="184"/>
      <c r="Q28" s="193"/>
      <c r="R28" s="185"/>
      <c r="S28" s="185"/>
      <c r="T28" s="185"/>
      <c r="U28" s="185"/>
      <c r="V28" s="185"/>
      <c r="W28" s="185"/>
      <c r="X28" s="185"/>
      <c r="Y28" s="185"/>
      <c r="Z28" s="194"/>
    </row>
    <row r="29" spans="2:26" ht="47.25" customHeight="1" x14ac:dyDescent="0.15">
      <c r="B29" s="393"/>
      <c r="C29" s="195"/>
      <c r="D29" s="195"/>
      <c r="E29" s="196"/>
      <c r="F29" s="197"/>
      <c r="G29" s="195"/>
      <c r="H29" s="195"/>
      <c r="I29" s="195"/>
      <c r="J29" s="581" t="s">
        <v>242</v>
      </c>
      <c r="K29" s="581"/>
      <c r="L29" s="581"/>
      <c r="M29" s="581"/>
      <c r="N29" s="581"/>
      <c r="O29" s="581"/>
      <c r="P29" s="581"/>
      <c r="Q29" s="581" t="s">
        <v>243</v>
      </c>
      <c r="R29" s="581"/>
      <c r="S29" s="581"/>
      <c r="T29" s="581"/>
      <c r="U29" s="581"/>
      <c r="V29" s="581"/>
      <c r="W29" s="581"/>
      <c r="X29" s="581"/>
      <c r="Y29" s="581"/>
      <c r="Z29" s="198"/>
    </row>
    <row r="30" spans="2:26" ht="15" customHeight="1" x14ac:dyDescent="0.15">
      <c r="C30" s="254"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F7071B6C-73E9-4671-B748-5D5F398049A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CD43-23C7-4E85-952C-193792CE0B27}">
  <sheetPr>
    <pageSetUpPr fitToPage="1"/>
  </sheetPr>
  <dimension ref="B1:AA37"/>
  <sheetViews>
    <sheetView showGridLines="0" view="pageBreakPreview" zoomScaleNormal="70" zoomScaleSheetLayoutView="100" workbookViewId="0">
      <selection activeCell="AC4" sqref="AC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7" t="s">
        <v>213</v>
      </c>
      <c r="C2" s="170"/>
      <c r="D2" s="170"/>
      <c r="E2" s="170"/>
      <c r="F2" s="170"/>
      <c r="G2" s="170"/>
      <c r="H2" s="170"/>
      <c r="I2" s="170"/>
      <c r="J2" s="170"/>
      <c r="K2" s="170"/>
      <c r="L2" s="170"/>
      <c r="M2" s="172"/>
      <c r="N2" s="352" t="s">
        <v>214</v>
      </c>
      <c r="O2" s="352"/>
      <c r="P2" s="549">
        <f>'様式B (1)'!P2</f>
        <v>45903</v>
      </c>
      <c r="Q2" s="550"/>
      <c r="R2" s="551"/>
      <c r="S2" s="352" t="s">
        <v>215</v>
      </c>
      <c r="T2" s="352"/>
      <c r="U2" s="352"/>
      <c r="V2" s="552" t="s">
        <v>943</v>
      </c>
      <c r="W2" s="552"/>
      <c r="X2" s="552"/>
      <c r="Y2" s="552"/>
      <c r="Z2" s="552"/>
    </row>
    <row r="3" spans="2:27" ht="20.100000000000001" customHeight="1" x14ac:dyDescent="0.15">
      <c r="B3" s="224" t="s">
        <v>60</v>
      </c>
      <c r="C3" s="338" t="str">
        <f>'様式A-1'!D3</f>
        <v>コンピラトンネル</v>
      </c>
      <c r="D3" s="339"/>
      <c r="E3" s="339"/>
      <c r="F3" s="340"/>
      <c r="G3" s="348" t="s">
        <v>216</v>
      </c>
      <c r="H3" s="338" t="str">
        <f>'様式A-1'!J3</f>
        <v>福浦港金比羅線</v>
      </c>
      <c r="I3" s="339"/>
      <c r="J3" s="340"/>
      <c r="K3" s="348" t="s">
        <v>217</v>
      </c>
      <c r="L3" s="553" t="str">
        <f>'様式A-1'!R3</f>
        <v>山口県
下関土木建築事務所</v>
      </c>
      <c r="M3" s="553"/>
      <c r="N3" s="553"/>
      <c r="O3" s="553"/>
      <c r="P3" s="553"/>
      <c r="Q3" s="311" t="s">
        <v>218</v>
      </c>
      <c r="R3" s="313"/>
      <c r="S3" s="338" t="s">
        <v>553</v>
      </c>
      <c r="T3" s="339"/>
      <c r="U3" s="340"/>
      <c r="V3" s="555" t="s">
        <v>219</v>
      </c>
      <c r="W3" s="286" t="s">
        <v>220</v>
      </c>
      <c r="X3" s="557">
        <v>33.967219999999998</v>
      </c>
      <c r="Y3" s="558"/>
      <c r="Z3" s="559"/>
    </row>
    <row r="4" spans="2:27" ht="20.100000000000001" customHeight="1" x14ac:dyDescent="0.15">
      <c r="B4" s="221" t="s">
        <v>64</v>
      </c>
      <c r="C4" s="341" t="str">
        <f>'様式A-1'!D4</f>
        <v>金比羅トンネル</v>
      </c>
      <c r="D4" s="342"/>
      <c r="E4" s="342"/>
      <c r="F4" s="343"/>
      <c r="G4" s="323"/>
      <c r="H4" s="341"/>
      <c r="I4" s="342"/>
      <c r="J4" s="343"/>
      <c r="K4" s="323"/>
      <c r="L4" s="554"/>
      <c r="M4" s="554"/>
      <c r="N4" s="554"/>
      <c r="O4" s="554"/>
      <c r="P4" s="554"/>
      <c r="Q4" s="314"/>
      <c r="R4" s="316"/>
      <c r="S4" s="341" t="s">
        <v>559</v>
      </c>
      <c r="T4" s="342"/>
      <c r="U4" s="343"/>
      <c r="V4" s="556"/>
      <c r="W4" s="287" t="s">
        <v>221</v>
      </c>
      <c r="X4" s="557" t="s">
        <v>945</v>
      </c>
      <c r="Y4" s="558"/>
      <c r="Z4" s="559"/>
    </row>
    <row r="5" spans="2:27" ht="20.100000000000001" customHeight="1" x14ac:dyDescent="0.15">
      <c r="B5" s="560" t="s">
        <v>66</v>
      </c>
      <c r="C5" s="228" t="s">
        <v>67</v>
      </c>
      <c r="D5" s="299" t="str">
        <f>'様式A-1'!E5</f>
        <v>下関市金比羅町</v>
      </c>
      <c r="E5" s="300"/>
      <c r="F5" s="300"/>
      <c r="G5" s="306" t="s">
        <v>222</v>
      </c>
      <c r="H5" s="307"/>
      <c r="I5" s="299" t="s">
        <v>435</v>
      </c>
      <c r="J5" s="300"/>
      <c r="K5" s="301"/>
      <c r="L5" s="352" t="s">
        <v>70</v>
      </c>
      <c r="M5" s="352"/>
      <c r="N5" s="222" t="s">
        <v>71</v>
      </c>
      <c r="O5" s="174">
        <f>'様式A-1'!Z5</f>
        <v>265</v>
      </c>
      <c r="P5" s="223" t="s">
        <v>72</v>
      </c>
      <c r="Q5" s="567" t="s">
        <v>223</v>
      </c>
      <c r="R5" s="562" t="s">
        <v>560</v>
      </c>
      <c r="S5" s="348" t="s">
        <v>224</v>
      </c>
      <c r="T5" s="348"/>
      <c r="U5" s="175" t="s">
        <v>433</v>
      </c>
      <c r="V5" s="564" t="s">
        <v>225</v>
      </c>
      <c r="W5" s="286" t="s">
        <v>220</v>
      </c>
      <c r="X5" s="557" t="s">
        <v>932</v>
      </c>
      <c r="Y5" s="558"/>
      <c r="Z5" s="559"/>
    </row>
    <row r="6" spans="2:27" ht="20.100000000000001" customHeight="1" x14ac:dyDescent="0.15">
      <c r="B6" s="561"/>
      <c r="C6" s="228" t="s">
        <v>73</v>
      </c>
      <c r="D6" s="365" t="str">
        <f>'様式A-1'!E6</f>
        <v>下関市金比羅町</v>
      </c>
      <c r="E6" s="300"/>
      <c r="F6" s="300"/>
      <c r="G6" s="352" t="s">
        <v>226</v>
      </c>
      <c r="H6" s="352"/>
      <c r="I6" s="566" t="str">
        <f>'様式A-1'!K7</f>
        <v>1975年</v>
      </c>
      <c r="J6" s="300"/>
      <c r="K6" s="301"/>
      <c r="L6" s="352" t="s">
        <v>227</v>
      </c>
      <c r="M6" s="352"/>
      <c r="N6" s="222" t="s">
        <v>71</v>
      </c>
      <c r="O6" s="219">
        <f>'様式A-1'!E15</f>
        <v>8.8000000000000007</v>
      </c>
      <c r="P6" s="223" t="s">
        <v>72</v>
      </c>
      <c r="Q6" s="316"/>
      <c r="R6" s="563"/>
      <c r="S6" s="352" t="s">
        <v>228</v>
      </c>
      <c r="T6" s="352"/>
      <c r="U6" s="176"/>
      <c r="V6" s="565"/>
      <c r="W6" s="286" t="s">
        <v>221</v>
      </c>
      <c r="X6" s="557" t="s">
        <v>933</v>
      </c>
      <c r="Y6" s="558"/>
      <c r="Z6" s="559"/>
    </row>
    <row r="7" spans="2:27" ht="7.5" customHeight="1" x14ac:dyDescent="0.15">
      <c r="B7" s="589" t="s">
        <v>229</v>
      </c>
      <c r="C7" s="589"/>
      <c r="D7" s="590" t="s">
        <v>812</v>
      </c>
      <c r="E7" s="590"/>
      <c r="F7" s="177"/>
      <c r="G7" s="177"/>
      <c r="H7" s="177"/>
      <c r="I7" s="177"/>
      <c r="J7" s="177"/>
      <c r="K7" s="177"/>
      <c r="L7" s="177"/>
      <c r="M7" s="177"/>
      <c r="N7" s="177"/>
      <c r="O7" s="177"/>
      <c r="P7" s="177"/>
      <c r="Q7" s="177"/>
      <c r="R7" s="177"/>
      <c r="S7" s="177"/>
      <c r="T7" s="177"/>
      <c r="U7" s="177"/>
      <c r="V7" s="177"/>
      <c r="W7" s="177"/>
      <c r="X7" s="178"/>
      <c r="Y7" s="178"/>
      <c r="Z7" s="179"/>
    </row>
    <row r="8" spans="2:27" ht="21.75" customHeight="1" x14ac:dyDescent="0.15">
      <c r="B8" s="589"/>
      <c r="C8" s="589"/>
      <c r="D8" s="590"/>
      <c r="E8" s="590"/>
      <c r="F8" s="180"/>
      <c r="G8" s="591" t="s">
        <v>230</v>
      </c>
      <c r="H8" s="567"/>
      <c r="I8" s="596" t="s">
        <v>231</v>
      </c>
      <c r="J8" s="181" t="s">
        <v>232</v>
      </c>
      <c r="K8" s="182" t="s">
        <v>233</v>
      </c>
      <c r="L8" s="578">
        <v>43</v>
      </c>
      <c r="M8" s="579"/>
      <c r="N8" s="228" t="s">
        <v>234</v>
      </c>
      <c r="O8" s="580">
        <v>0</v>
      </c>
      <c r="P8" s="580"/>
      <c r="Q8" s="228" t="s">
        <v>235</v>
      </c>
      <c r="R8" s="578">
        <v>0</v>
      </c>
      <c r="S8" s="579"/>
      <c r="T8" s="591" t="s">
        <v>236</v>
      </c>
      <c r="U8" s="567"/>
      <c r="V8" s="591" t="s">
        <v>237</v>
      </c>
      <c r="W8" s="567"/>
      <c r="X8" s="568"/>
      <c r="Y8" s="569"/>
      <c r="Z8" s="180"/>
      <c r="AA8" s="94"/>
    </row>
    <row r="9" spans="2:27" ht="10.9" customHeight="1" x14ac:dyDescent="0.15">
      <c r="B9" s="589"/>
      <c r="C9" s="589"/>
      <c r="D9" s="590"/>
      <c r="E9" s="590"/>
      <c r="F9" s="180"/>
      <c r="G9" s="592"/>
      <c r="H9" s="593"/>
      <c r="I9" s="597"/>
      <c r="J9" s="572" t="s">
        <v>238</v>
      </c>
      <c r="K9" s="574" t="s">
        <v>233</v>
      </c>
      <c r="L9" s="568">
        <v>49</v>
      </c>
      <c r="M9" s="569"/>
      <c r="N9" s="572" t="s">
        <v>234</v>
      </c>
      <c r="O9" s="568">
        <v>0</v>
      </c>
      <c r="P9" s="569"/>
      <c r="Q9" s="572" t="s">
        <v>235</v>
      </c>
      <c r="R9" s="568">
        <v>0</v>
      </c>
      <c r="S9" s="569"/>
      <c r="T9" s="592"/>
      <c r="U9" s="593"/>
      <c r="V9" s="594"/>
      <c r="W9" s="595"/>
      <c r="X9" s="570"/>
      <c r="Y9" s="571"/>
      <c r="Z9" s="180"/>
      <c r="AA9" s="94"/>
    </row>
    <row r="10" spans="2:27" ht="10.9" customHeight="1" x14ac:dyDescent="0.15">
      <c r="B10" s="589"/>
      <c r="C10" s="589"/>
      <c r="D10" s="590"/>
      <c r="E10" s="590"/>
      <c r="F10" s="180"/>
      <c r="G10" s="592"/>
      <c r="H10" s="593"/>
      <c r="I10" s="597"/>
      <c r="J10" s="573"/>
      <c r="K10" s="575"/>
      <c r="L10" s="576"/>
      <c r="M10" s="577"/>
      <c r="N10" s="573"/>
      <c r="O10" s="576"/>
      <c r="P10" s="577"/>
      <c r="Q10" s="573"/>
      <c r="R10" s="576"/>
      <c r="S10" s="577"/>
      <c r="T10" s="592"/>
      <c r="U10" s="593"/>
      <c r="V10" s="582" t="s">
        <v>239</v>
      </c>
      <c r="W10" s="583"/>
      <c r="X10" s="568">
        <v>3</v>
      </c>
      <c r="Y10" s="569"/>
      <c r="Z10" s="180"/>
      <c r="AA10" s="94"/>
    </row>
    <row r="11" spans="2:27" ht="21.75" customHeight="1" x14ac:dyDescent="0.15">
      <c r="B11" s="589"/>
      <c r="C11" s="589"/>
      <c r="D11" s="590"/>
      <c r="E11" s="590"/>
      <c r="F11" s="180"/>
      <c r="G11" s="594"/>
      <c r="H11" s="595"/>
      <c r="I11" s="598"/>
      <c r="J11" s="228" t="s">
        <v>240</v>
      </c>
      <c r="K11" s="182" t="s">
        <v>233</v>
      </c>
      <c r="L11" s="586">
        <v>2</v>
      </c>
      <c r="M11" s="587"/>
      <c r="N11" s="228" t="s">
        <v>234</v>
      </c>
      <c r="O11" s="588">
        <v>0</v>
      </c>
      <c r="P11" s="588"/>
      <c r="Q11" s="228" t="s">
        <v>235</v>
      </c>
      <c r="R11" s="586">
        <v>0</v>
      </c>
      <c r="S11" s="587"/>
      <c r="T11" s="594"/>
      <c r="U11" s="595"/>
      <c r="V11" s="584"/>
      <c r="W11" s="585"/>
      <c r="X11" s="576"/>
      <c r="Y11" s="577"/>
      <c r="Z11" s="180"/>
      <c r="AA11" s="94"/>
    </row>
    <row r="12" spans="2:27" ht="21.75" customHeight="1" x14ac:dyDescent="0.15">
      <c r="B12" s="324" t="s">
        <v>241</v>
      </c>
      <c r="C12" s="180"/>
      <c r="D12" s="183"/>
      <c r="E12" s="183"/>
      <c r="F12" s="180"/>
      <c r="G12" s="180"/>
      <c r="H12" s="180"/>
      <c r="I12" s="180"/>
      <c r="J12" s="180"/>
      <c r="K12" s="180"/>
      <c r="L12" s="180"/>
      <c r="M12" s="180"/>
      <c r="N12" s="180"/>
      <c r="O12" s="180"/>
      <c r="P12" s="180"/>
      <c r="Q12" s="180"/>
      <c r="R12" s="180"/>
      <c r="S12" s="180"/>
      <c r="T12" s="180"/>
      <c r="U12" s="180"/>
      <c r="V12" s="180"/>
      <c r="W12" s="180"/>
      <c r="X12" s="180"/>
      <c r="Y12" s="180"/>
      <c r="Z12" s="180"/>
      <c r="AA12" s="94"/>
    </row>
    <row r="13" spans="2:27" ht="21.75" customHeight="1" x14ac:dyDescent="0.15">
      <c r="B13" s="325"/>
      <c r="C13" s="180"/>
      <c r="D13" s="183"/>
      <c r="E13" s="183"/>
      <c r="F13" s="180"/>
      <c r="G13" s="180"/>
      <c r="H13" s="180"/>
      <c r="I13" s="180"/>
      <c r="J13" s="180"/>
      <c r="K13" s="180"/>
      <c r="L13" s="180"/>
      <c r="M13" s="180"/>
      <c r="N13" s="180"/>
      <c r="O13" s="180"/>
      <c r="P13" s="180"/>
      <c r="Q13" s="180"/>
      <c r="R13" s="180"/>
      <c r="S13" s="180"/>
      <c r="T13" s="180"/>
      <c r="U13" s="180"/>
      <c r="V13" s="184"/>
      <c r="W13" s="184"/>
      <c r="X13" s="184"/>
      <c r="Y13" s="184"/>
      <c r="Z13" s="180"/>
      <c r="AA13" s="94"/>
    </row>
    <row r="14" spans="2:27" ht="21.75" customHeight="1" x14ac:dyDescent="0.15">
      <c r="B14" s="325"/>
      <c r="C14" s="180"/>
      <c r="D14" s="183"/>
      <c r="E14" s="183"/>
      <c r="F14" s="180"/>
      <c r="G14" s="180"/>
      <c r="H14" s="180"/>
      <c r="I14" s="180"/>
      <c r="J14" s="180"/>
      <c r="K14" s="180"/>
      <c r="L14" s="180"/>
      <c r="M14" s="180"/>
      <c r="N14" s="180"/>
      <c r="O14" s="180"/>
      <c r="P14" s="180"/>
      <c r="Q14" s="180"/>
      <c r="R14" s="180"/>
      <c r="S14" s="180"/>
      <c r="T14" s="184"/>
      <c r="U14" s="184"/>
      <c r="V14" s="185"/>
      <c r="W14" s="185"/>
      <c r="X14" s="185"/>
      <c r="Y14" s="185"/>
      <c r="Z14" s="186"/>
      <c r="AA14" s="94"/>
    </row>
    <row r="15" spans="2:27" ht="21.75" customHeight="1" x14ac:dyDescent="0.15">
      <c r="B15" s="325"/>
      <c r="C15" s="180"/>
      <c r="D15" s="183"/>
      <c r="E15" s="183"/>
      <c r="F15" s="180"/>
      <c r="G15" s="180"/>
      <c r="H15" s="180"/>
      <c r="I15" s="180"/>
      <c r="J15" s="180"/>
      <c r="K15" s="180"/>
      <c r="L15" s="180"/>
      <c r="M15" s="180"/>
      <c r="N15" s="180"/>
      <c r="O15" s="180"/>
      <c r="P15" s="180"/>
      <c r="Q15" s="180"/>
      <c r="R15" s="180"/>
      <c r="S15" s="180"/>
      <c r="T15" s="184"/>
      <c r="U15" s="184"/>
      <c r="V15" s="180"/>
      <c r="W15" s="180"/>
      <c r="X15" s="187"/>
      <c r="Y15" s="187"/>
      <c r="Z15" s="186"/>
    </row>
    <row r="16" spans="2:27" ht="21.75" customHeight="1" x14ac:dyDescent="0.15">
      <c r="B16" s="325"/>
      <c r="C16" s="180"/>
      <c r="D16" s="183"/>
      <c r="E16" s="183"/>
      <c r="F16" s="180"/>
      <c r="G16" s="180"/>
      <c r="H16" s="180"/>
      <c r="I16" s="180"/>
      <c r="J16" s="180"/>
      <c r="K16" s="180"/>
      <c r="L16" s="180"/>
      <c r="M16" s="180"/>
      <c r="N16" s="180"/>
      <c r="O16" s="180"/>
      <c r="P16" s="180"/>
      <c r="Q16" s="180"/>
      <c r="R16" s="180"/>
      <c r="S16" s="180"/>
      <c r="T16" s="188"/>
      <c r="U16" s="188"/>
      <c r="V16" s="188"/>
      <c r="W16" s="188"/>
      <c r="X16" s="188"/>
      <c r="Y16" s="188"/>
      <c r="Z16" s="186"/>
    </row>
    <row r="17" spans="2:26" ht="21.75" customHeight="1" x14ac:dyDescent="0.15">
      <c r="B17" s="325"/>
      <c r="C17" s="180"/>
      <c r="D17" s="183"/>
      <c r="E17" s="183"/>
      <c r="F17" s="180"/>
      <c r="G17" s="180"/>
      <c r="H17" s="180"/>
      <c r="I17" s="180"/>
      <c r="J17" s="180"/>
      <c r="K17" s="180"/>
      <c r="L17" s="180"/>
      <c r="M17" s="180"/>
      <c r="N17" s="180"/>
      <c r="O17" s="180"/>
      <c r="P17" s="180"/>
      <c r="Q17" s="180"/>
      <c r="R17" s="180"/>
      <c r="S17" s="180"/>
      <c r="T17" s="180"/>
      <c r="U17" s="180"/>
      <c r="V17" s="184"/>
      <c r="W17" s="184"/>
      <c r="X17" s="184"/>
      <c r="Y17" s="184"/>
      <c r="Z17" s="186"/>
    </row>
    <row r="18" spans="2:26" ht="21.75" customHeight="1" x14ac:dyDescent="0.15">
      <c r="B18" s="325"/>
      <c r="C18" s="180"/>
      <c r="D18" s="183"/>
      <c r="E18" s="183"/>
      <c r="F18" s="180"/>
      <c r="G18" s="180"/>
      <c r="H18" s="180"/>
      <c r="I18" s="180"/>
      <c r="J18" s="180"/>
      <c r="K18" s="180"/>
      <c r="L18" s="180"/>
      <c r="M18" s="180"/>
      <c r="N18" s="180"/>
      <c r="O18" s="180"/>
      <c r="P18" s="180"/>
      <c r="Q18" s="180"/>
      <c r="R18" s="180"/>
      <c r="S18" s="180"/>
      <c r="T18" s="180"/>
      <c r="U18" s="180"/>
      <c r="V18" s="180"/>
      <c r="W18" s="180"/>
      <c r="X18" s="187"/>
      <c r="Y18" s="187"/>
      <c r="Z18" s="186"/>
    </row>
    <row r="19" spans="2:26" ht="21.75" customHeight="1" x14ac:dyDescent="0.15">
      <c r="B19" s="325"/>
      <c r="C19" s="180"/>
      <c r="D19" s="183"/>
      <c r="E19" s="183"/>
      <c r="F19" s="180"/>
      <c r="G19" s="180"/>
      <c r="H19" s="180"/>
      <c r="I19" s="180"/>
      <c r="J19" s="180"/>
      <c r="K19" s="180"/>
      <c r="L19" s="180"/>
      <c r="M19" s="180"/>
      <c r="N19" s="180"/>
      <c r="O19" s="180"/>
      <c r="P19" s="180"/>
      <c r="Q19" s="180"/>
      <c r="R19" s="180"/>
      <c r="S19" s="180"/>
      <c r="T19" s="180"/>
      <c r="U19" s="180"/>
      <c r="V19" s="180"/>
      <c r="W19" s="180"/>
      <c r="X19" s="187"/>
      <c r="Y19" s="187"/>
      <c r="Z19" s="186"/>
    </row>
    <row r="20" spans="2:26" ht="21.75" customHeight="1" x14ac:dyDescent="0.15">
      <c r="B20" s="325"/>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9"/>
    </row>
    <row r="21" spans="2:26" ht="21.75" customHeight="1" x14ac:dyDescent="0.15">
      <c r="B21" s="325"/>
      <c r="C21" s="184"/>
      <c r="D21" s="184"/>
      <c r="E21" s="184"/>
      <c r="F21" s="184"/>
      <c r="G21" s="184"/>
      <c r="H21" s="190"/>
      <c r="I21" s="184"/>
      <c r="J21" s="184"/>
      <c r="K21" s="184"/>
      <c r="L21" s="184"/>
      <c r="M21" s="190"/>
      <c r="N21" s="190"/>
      <c r="O21" s="190"/>
      <c r="P21" s="184"/>
      <c r="Q21" s="190"/>
      <c r="R21" s="184"/>
      <c r="S21" s="184"/>
      <c r="T21" s="184"/>
      <c r="U21" s="184"/>
      <c r="V21" s="184"/>
      <c r="W21" s="184"/>
      <c r="X21" s="184"/>
      <c r="Y21" s="184"/>
      <c r="Z21" s="191"/>
    </row>
    <row r="22" spans="2:26" ht="21.75" customHeight="1" x14ac:dyDescent="0.15">
      <c r="B22" s="325"/>
      <c r="C22" s="184"/>
      <c r="D22" s="184"/>
      <c r="E22" s="184"/>
      <c r="F22" s="184"/>
      <c r="G22" s="184"/>
      <c r="H22" s="190"/>
      <c r="I22" s="184"/>
      <c r="J22" s="184"/>
      <c r="K22" s="184"/>
      <c r="L22" s="184"/>
      <c r="M22" s="190"/>
      <c r="N22" s="190"/>
      <c r="O22" s="190"/>
      <c r="P22" s="184"/>
      <c r="Q22" s="190"/>
      <c r="R22" s="184"/>
      <c r="S22" s="184"/>
      <c r="T22" s="184"/>
      <c r="U22" s="184"/>
      <c r="V22" s="184"/>
      <c r="W22" s="184"/>
      <c r="X22" s="184"/>
      <c r="Y22" s="184"/>
      <c r="Z22" s="191"/>
    </row>
    <row r="23" spans="2:26" ht="21.75" customHeight="1" x14ac:dyDescent="0.15">
      <c r="B23" s="325"/>
      <c r="C23" s="190"/>
      <c r="D23" s="184"/>
      <c r="E23" s="184"/>
      <c r="F23" s="190"/>
      <c r="G23" s="190"/>
      <c r="H23" s="184"/>
      <c r="I23" s="184"/>
      <c r="J23" s="184"/>
      <c r="K23" s="184"/>
      <c r="L23" s="184"/>
      <c r="M23" s="190"/>
      <c r="N23" s="190"/>
      <c r="O23" s="190"/>
      <c r="P23" s="184"/>
      <c r="Q23" s="190"/>
      <c r="R23" s="184"/>
      <c r="S23" s="184"/>
      <c r="T23" s="184"/>
      <c r="U23" s="184"/>
      <c r="V23" s="184"/>
      <c r="W23" s="184"/>
      <c r="X23" s="184"/>
      <c r="Y23" s="184"/>
      <c r="Z23" s="191"/>
    </row>
    <row r="24" spans="2:26" ht="21.75" customHeight="1" x14ac:dyDescent="0.15">
      <c r="B24" s="325"/>
      <c r="C24" s="190"/>
      <c r="D24" s="184"/>
      <c r="E24" s="184"/>
      <c r="F24" s="190"/>
      <c r="G24" s="190"/>
      <c r="H24" s="184"/>
      <c r="I24" s="184"/>
      <c r="J24" s="184"/>
      <c r="K24" s="184"/>
      <c r="L24" s="184"/>
      <c r="M24" s="190"/>
      <c r="N24" s="190"/>
      <c r="O24" s="190"/>
      <c r="P24" s="184"/>
      <c r="Q24" s="190"/>
      <c r="R24" s="184"/>
      <c r="S24" s="184"/>
      <c r="T24" s="184"/>
      <c r="U24" s="184"/>
      <c r="V24" s="184"/>
      <c r="W24" s="184"/>
      <c r="X24" s="184"/>
      <c r="Y24" s="184"/>
      <c r="Z24" s="191"/>
    </row>
    <row r="25" spans="2:26" ht="21.75" customHeight="1" x14ac:dyDescent="0.15">
      <c r="B25" s="325"/>
      <c r="C25" s="190"/>
      <c r="D25" s="184"/>
      <c r="E25" s="184"/>
      <c r="F25" s="190"/>
      <c r="G25" s="190"/>
      <c r="H25" s="184"/>
      <c r="I25" s="184"/>
      <c r="J25" s="184"/>
      <c r="K25" s="184"/>
      <c r="L25" s="184"/>
      <c r="M25" s="190"/>
      <c r="N25" s="190"/>
      <c r="O25" s="190"/>
      <c r="P25" s="184"/>
      <c r="Q25" s="190"/>
      <c r="R25" s="184"/>
      <c r="S25" s="184"/>
      <c r="T25" s="184"/>
      <c r="U25" s="184"/>
      <c r="V25" s="184"/>
      <c r="W25" s="184"/>
      <c r="X25" s="184"/>
      <c r="Y25" s="184"/>
      <c r="Z25" s="191"/>
    </row>
    <row r="26" spans="2:26" ht="21.75" customHeight="1" x14ac:dyDescent="0.15">
      <c r="B26" s="325"/>
      <c r="C26" s="190"/>
      <c r="D26" s="184"/>
      <c r="E26" s="184"/>
      <c r="F26" s="190"/>
      <c r="G26" s="190"/>
      <c r="H26" s="184"/>
      <c r="I26" s="184"/>
      <c r="J26" s="184"/>
      <c r="K26" s="184"/>
      <c r="L26" s="184"/>
      <c r="M26" s="190"/>
      <c r="N26" s="190"/>
      <c r="O26" s="190"/>
      <c r="P26" s="184"/>
      <c r="Q26" s="190"/>
      <c r="R26" s="184"/>
      <c r="S26" s="184"/>
      <c r="T26" s="184"/>
      <c r="U26" s="184"/>
      <c r="V26" s="184"/>
      <c r="W26" s="184"/>
      <c r="X26" s="184"/>
      <c r="Y26" s="184"/>
      <c r="Z26" s="191"/>
    </row>
    <row r="27" spans="2:26" ht="21.75" customHeight="1" x14ac:dyDescent="0.15">
      <c r="B27" s="325"/>
      <c r="C27" s="190"/>
      <c r="D27" s="184"/>
      <c r="E27" s="184"/>
      <c r="F27" s="190"/>
      <c r="G27" s="190"/>
      <c r="H27" s="184"/>
      <c r="I27" s="184"/>
      <c r="J27" s="184"/>
      <c r="K27" s="184"/>
      <c r="L27" s="184"/>
      <c r="M27" s="190"/>
      <c r="N27" s="190"/>
      <c r="O27" s="190"/>
      <c r="P27" s="184"/>
      <c r="Q27" s="190"/>
      <c r="R27" s="184"/>
      <c r="S27" s="184"/>
      <c r="T27" s="184"/>
      <c r="U27" s="184"/>
      <c r="V27" s="184"/>
      <c r="W27" s="184"/>
      <c r="X27" s="184"/>
      <c r="Y27" s="184"/>
      <c r="Z27" s="191"/>
    </row>
    <row r="28" spans="2:26" ht="21.75" customHeight="1" x14ac:dyDescent="0.15">
      <c r="B28" s="325"/>
      <c r="C28" s="190"/>
      <c r="D28" s="184"/>
      <c r="E28" s="184"/>
      <c r="F28" s="192"/>
      <c r="G28" s="193"/>
      <c r="H28" s="193"/>
      <c r="I28" s="193"/>
      <c r="J28" s="193"/>
      <c r="K28" s="193"/>
      <c r="L28" s="184"/>
      <c r="M28" s="190"/>
      <c r="N28" s="190"/>
      <c r="O28" s="190"/>
      <c r="P28" s="184"/>
      <c r="Q28" s="193"/>
      <c r="R28" s="185"/>
      <c r="S28" s="185"/>
      <c r="T28" s="185"/>
      <c r="U28" s="185"/>
      <c r="V28" s="185"/>
      <c r="W28" s="185"/>
      <c r="X28" s="185"/>
      <c r="Y28" s="185"/>
      <c r="Z28" s="194"/>
    </row>
    <row r="29" spans="2:26" ht="47.25" customHeight="1" x14ac:dyDescent="0.15">
      <c r="B29" s="393"/>
      <c r="C29" s="195"/>
      <c r="D29" s="195"/>
      <c r="E29" s="196"/>
      <c r="F29" s="197"/>
      <c r="G29" s="195"/>
      <c r="H29" s="195"/>
      <c r="I29" s="195"/>
      <c r="J29" s="581" t="s">
        <v>242</v>
      </c>
      <c r="K29" s="581"/>
      <c r="L29" s="581"/>
      <c r="M29" s="581"/>
      <c r="N29" s="581"/>
      <c r="O29" s="581"/>
      <c r="P29" s="581"/>
      <c r="Q29" s="581" t="s">
        <v>243</v>
      </c>
      <c r="R29" s="581"/>
      <c r="S29" s="581"/>
      <c r="T29" s="581"/>
      <c r="U29" s="581"/>
      <c r="V29" s="581"/>
      <c r="W29" s="581"/>
      <c r="X29" s="581"/>
      <c r="Y29" s="581"/>
      <c r="Z29" s="198"/>
    </row>
    <row r="30" spans="2:26" ht="15" customHeight="1" x14ac:dyDescent="0.15">
      <c r="C30" s="254"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503259B7-6EC3-4966-89A6-A2CFAE1487F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C1CFEC-A09C-4ECB-AA3D-AD4F88C9A65B}">
          <x14:formula1>
            <xm:f>'(参考)リスト'!$C$6:$C$11</xm:f>
          </x14:formula1>
          <xm:sqref>I5:K5</xm:sqref>
        </x14:dataValidation>
        <x14:dataValidation type="list" allowBlank="1" showInputMessage="1" showErrorMessage="1" xr:uid="{915398BF-B26F-4510-815E-A27D3B1DF7DA}">
          <x14:formula1>
            <xm:f>'(参考)リスト'!$D$6:$D$7</xm:f>
          </x14:formula1>
          <xm:sqref>R5:R6</xm:sqref>
        </x14:dataValidation>
        <x14:dataValidation type="list" allowBlank="1" showInputMessage="1" showErrorMessage="1" xr:uid="{817234C0-BA62-4B87-9059-A8FBE927CB4D}">
          <x14:formula1>
            <xm:f>'(参考)リスト'!$F$6:$F$7</xm:f>
          </x14:formula1>
          <xm:sqref>U5</xm:sqref>
        </x14:dataValidation>
        <x14:dataValidation type="list" allowBlank="1" showInputMessage="1" showErrorMessage="1" xr:uid="{DD14B602-CB0D-48ED-A404-79852909626F}">
          <x14:formula1>
            <xm:f>'(参考)リスト'!$E$6:$E$10</xm:f>
          </x14:formula1>
          <xm:sqref>U6</xm:sqref>
        </x14:dataValidation>
        <x14:dataValidation type="list" allowBlank="1" showInputMessage="1" showErrorMessage="1" xr:uid="{4E44DACD-9BE1-4AF0-9AE8-D702B7FC02CE}">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57DD4-180B-45ED-9CA2-04C8F0545F9E}">
  <sheetPr>
    <pageSetUpPr fitToPage="1"/>
  </sheetPr>
  <dimension ref="B1:AA37"/>
  <sheetViews>
    <sheetView showGridLines="0" view="pageBreakPreview" zoomScaleNormal="70" zoomScaleSheetLayoutView="100" workbookViewId="0">
      <selection activeCell="AC13" sqref="AC13"/>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7" t="s">
        <v>213</v>
      </c>
      <c r="C2" s="170"/>
      <c r="D2" s="170"/>
      <c r="E2" s="170"/>
      <c r="F2" s="170"/>
      <c r="G2" s="170"/>
      <c r="H2" s="170"/>
      <c r="I2" s="170"/>
      <c r="J2" s="170"/>
      <c r="K2" s="170"/>
      <c r="L2" s="170"/>
      <c r="M2" s="172"/>
      <c r="N2" s="352" t="s">
        <v>214</v>
      </c>
      <c r="O2" s="352"/>
      <c r="P2" s="549">
        <f>'様式B (1)'!P2</f>
        <v>45903</v>
      </c>
      <c r="Q2" s="550"/>
      <c r="R2" s="551"/>
      <c r="S2" s="352" t="s">
        <v>215</v>
      </c>
      <c r="T2" s="352"/>
      <c r="U2" s="352"/>
      <c r="V2" s="552" t="s">
        <v>943</v>
      </c>
      <c r="W2" s="552"/>
      <c r="X2" s="552"/>
      <c r="Y2" s="552"/>
      <c r="Z2" s="552"/>
    </row>
    <row r="3" spans="2:27" ht="20.100000000000001" customHeight="1" x14ac:dyDescent="0.15">
      <c r="B3" s="224" t="s">
        <v>60</v>
      </c>
      <c r="C3" s="338" t="str">
        <f>'様式A-1'!D3</f>
        <v>コンピラトンネル</v>
      </c>
      <c r="D3" s="339"/>
      <c r="E3" s="339"/>
      <c r="F3" s="340"/>
      <c r="G3" s="348" t="s">
        <v>216</v>
      </c>
      <c r="H3" s="338" t="str">
        <f>'様式A-1'!J3</f>
        <v>福浦港金比羅線</v>
      </c>
      <c r="I3" s="339"/>
      <c r="J3" s="340"/>
      <c r="K3" s="348" t="s">
        <v>217</v>
      </c>
      <c r="L3" s="553" t="str">
        <f>'様式A-1'!R3</f>
        <v>山口県
下関土木建築事務所</v>
      </c>
      <c r="M3" s="553"/>
      <c r="N3" s="553"/>
      <c r="O3" s="553"/>
      <c r="P3" s="553"/>
      <c r="Q3" s="311" t="s">
        <v>218</v>
      </c>
      <c r="R3" s="313"/>
      <c r="S3" s="338" t="s">
        <v>553</v>
      </c>
      <c r="T3" s="339"/>
      <c r="U3" s="340"/>
      <c r="V3" s="555" t="s">
        <v>219</v>
      </c>
      <c r="W3" s="286" t="s">
        <v>220</v>
      </c>
      <c r="X3" s="557">
        <v>33.967219999999998</v>
      </c>
      <c r="Y3" s="558"/>
      <c r="Z3" s="559"/>
    </row>
    <row r="4" spans="2:27" ht="20.100000000000001" customHeight="1" x14ac:dyDescent="0.15">
      <c r="B4" s="221" t="s">
        <v>64</v>
      </c>
      <c r="C4" s="341" t="str">
        <f>'様式A-1'!D4</f>
        <v>金比羅トンネル</v>
      </c>
      <c r="D4" s="342"/>
      <c r="E4" s="342"/>
      <c r="F4" s="343"/>
      <c r="G4" s="323"/>
      <c r="H4" s="341"/>
      <c r="I4" s="342"/>
      <c r="J4" s="343"/>
      <c r="K4" s="323"/>
      <c r="L4" s="554"/>
      <c r="M4" s="554"/>
      <c r="N4" s="554"/>
      <c r="O4" s="554"/>
      <c r="P4" s="554"/>
      <c r="Q4" s="314"/>
      <c r="R4" s="316"/>
      <c r="S4" s="341" t="s">
        <v>559</v>
      </c>
      <c r="T4" s="342"/>
      <c r="U4" s="343"/>
      <c r="V4" s="556"/>
      <c r="W4" s="287" t="s">
        <v>221</v>
      </c>
      <c r="X4" s="557" t="s">
        <v>945</v>
      </c>
      <c r="Y4" s="558"/>
      <c r="Z4" s="559"/>
    </row>
    <row r="5" spans="2:27" ht="20.100000000000001" customHeight="1" x14ac:dyDescent="0.15">
      <c r="B5" s="560" t="s">
        <v>66</v>
      </c>
      <c r="C5" s="228" t="s">
        <v>67</v>
      </c>
      <c r="D5" s="299" t="str">
        <f>'様式A-1'!E5</f>
        <v>下関市金比羅町</v>
      </c>
      <c r="E5" s="300"/>
      <c r="F5" s="300"/>
      <c r="G5" s="306" t="s">
        <v>222</v>
      </c>
      <c r="H5" s="307"/>
      <c r="I5" s="299" t="s">
        <v>435</v>
      </c>
      <c r="J5" s="300"/>
      <c r="K5" s="301"/>
      <c r="L5" s="352" t="s">
        <v>70</v>
      </c>
      <c r="M5" s="352"/>
      <c r="N5" s="222" t="s">
        <v>71</v>
      </c>
      <c r="O5" s="174">
        <f>'様式A-1'!Z5</f>
        <v>265</v>
      </c>
      <c r="P5" s="223" t="s">
        <v>72</v>
      </c>
      <c r="Q5" s="567" t="s">
        <v>223</v>
      </c>
      <c r="R5" s="562" t="s">
        <v>560</v>
      </c>
      <c r="S5" s="348" t="s">
        <v>224</v>
      </c>
      <c r="T5" s="348"/>
      <c r="U5" s="175" t="s">
        <v>433</v>
      </c>
      <c r="V5" s="564" t="s">
        <v>225</v>
      </c>
      <c r="W5" s="286" t="s">
        <v>220</v>
      </c>
      <c r="X5" s="557" t="s">
        <v>932</v>
      </c>
      <c r="Y5" s="558"/>
      <c r="Z5" s="559"/>
    </row>
    <row r="6" spans="2:27" ht="20.100000000000001" customHeight="1" x14ac:dyDescent="0.15">
      <c r="B6" s="561"/>
      <c r="C6" s="228" t="s">
        <v>73</v>
      </c>
      <c r="D6" s="365" t="str">
        <f>'様式A-1'!E6</f>
        <v>下関市金比羅町</v>
      </c>
      <c r="E6" s="300"/>
      <c r="F6" s="300"/>
      <c r="G6" s="352" t="s">
        <v>226</v>
      </c>
      <c r="H6" s="352"/>
      <c r="I6" s="566" t="str">
        <f>'様式A-1'!K7</f>
        <v>1975年</v>
      </c>
      <c r="J6" s="300"/>
      <c r="K6" s="301"/>
      <c r="L6" s="352" t="s">
        <v>227</v>
      </c>
      <c r="M6" s="352"/>
      <c r="N6" s="222" t="s">
        <v>71</v>
      </c>
      <c r="O6" s="219">
        <f>'様式A-1'!E15</f>
        <v>8.8000000000000007</v>
      </c>
      <c r="P6" s="223" t="s">
        <v>72</v>
      </c>
      <c r="Q6" s="316"/>
      <c r="R6" s="563"/>
      <c r="S6" s="352" t="s">
        <v>228</v>
      </c>
      <c r="T6" s="352"/>
      <c r="U6" s="176"/>
      <c r="V6" s="565"/>
      <c r="W6" s="286" t="s">
        <v>221</v>
      </c>
      <c r="X6" s="557" t="s">
        <v>933</v>
      </c>
      <c r="Y6" s="558"/>
      <c r="Z6" s="559"/>
    </row>
    <row r="7" spans="2:27" ht="7.5" customHeight="1" x14ac:dyDescent="0.15">
      <c r="B7" s="589" t="s">
        <v>229</v>
      </c>
      <c r="C7" s="589"/>
      <c r="D7" s="590" t="s">
        <v>812</v>
      </c>
      <c r="E7" s="590"/>
      <c r="F7" s="177"/>
      <c r="G7" s="177"/>
      <c r="H7" s="177"/>
      <c r="I7" s="177"/>
      <c r="J7" s="177"/>
      <c r="K7" s="177"/>
      <c r="L7" s="177"/>
      <c r="M7" s="177"/>
      <c r="N7" s="177"/>
      <c r="O7" s="177"/>
      <c r="P7" s="177"/>
      <c r="Q7" s="177"/>
      <c r="R7" s="177"/>
      <c r="S7" s="177"/>
      <c r="T7" s="177"/>
      <c r="U7" s="177"/>
      <c r="V7" s="177"/>
      <c r="W7" s="177"/>
      <c r="X7" s="178"/>
      <c r="Y7" s="178"/>
      <c r="Z7" s="179"/>
    </row>
    <row r="8" spans="2:27" ht="21.75" customHeight="1" x14ac:dyDescent="0.15">
      <c r="B8" s="589"/>
      <c r="C8" s="589"/>
      <c r="D8" s="590"/>
      <c r="E8" s="590"/>
      <c r="F8" s="180"/>
      <c r="G8" s="591" t="s">
        <v>230</v>
      </c>
      <c r="H8" s="567"/>
      <c r="I8" s="596" t="s">
        <v>231</v>
      </c>
      <c r="J8" s="181" t="s">
        <v>232</v>
      </c>
      <c r="K8" s="182" t="s">
        <v>233</v>
      </c>
      <c r="L8" s="578">
        <v>43</v>
      </c>
      <c r="M8" s="579"/>
      <c r="N8" s="228" t="s">
        <v>234</v>
      </c>
      <c r="O8" s="580">
        <v>0</v>
      </c>
      <c r="P8" s="580"/>
      <c r="Q8" s="228" t="s">
        <v>235</v>
      </c>
      <c r="R8" s="578">
        <v>0</v>
      </c>
      <c r="S8" s="579"/>
      <c r="T8" s="591" t="s">
        <v>236</v>
      </c>
      <c r="U8" s="567"/>
      <c r="V8" s="591" t="s">
        <v>237</v>
      </c>
      <c r="W8" s="567"/>
      <c r="X8" s="568"/>
      <c r="Y8" s="569"/>
      <c r="Z8" s="180"/>
      <c r="AA8" s="94"/>
    </row>
    <row r="9" spans="2:27" ht="10.9" customHeight="1" x14ac:dyDescent="0.15">
      <c r="B9" s="589"/>
      <c r="C9" s="589"/>
      <c r="D9" s="590"/>
      <c r="E9" s="590"/>
      <c r="F9" s="180"/>
      <c r="G9" s="592"/>
      <c r="H9" s="593"/>
      <c r="I9" s="597"/>
      <c r="J9" s="572" t="s">
        <v>238</v>
      </c>
      <c r="K9" s="574" t="s">
        <v>233</v>
      </c>
      <c r="L9" s="568">
        <v>49</v>
      </c>
      <c r="M9" s="569"/>
      <c r="N9" s="572" t="s">
        <v>234</v>
      </c>
      <c r="O9" s="568">
        <v>0</v>
      </c>
      <c r="P9" s="569"/>
      <c r="Q9" s="572" t="s">
        <v>235</v>
      </c>
      <c r="R9" s="568">
        <v>0</v>
      </c>
      <c r="S9" s="569"/>
      <c r="T9" s="592"/>
      <c r="U9" s="593"/>
      <c r="V9" s="594"/>
      <c r="W9" s="595"/>
      <c r="X9" s="570"/>
      <c r="Y9" s="571"/>
      <c r="Z9" s="180"/>
      <c r="AA9" s="94"/>
    </row>
    <row r="10" spans="2:27" ht="10.9" customHeight="1" x14ac:dyDescent="0.15">
      <c r="B10" s="589"/>
      <c r="C10" s="589"/>
      <c r="D10" s="590"/>
      <c r="E10" s="590"/>
      <c r="F10" s="180"/>
      <c r="G10" s="592"/>
      <c r="H10" s="593"/>
      <c r="I10" s="597"/>
      <c r="J10" s="573"/>
      <c r="K10" s="575"/>
      <c r="L10" s="576"/>
      <c r="M10" s="577"/>
      <c r="N10" s="573"/>
      <c r="O10" s="576"/>
      <c r="P10" s="577"/>
      <c r="Q10" s="573"/>
      <c r="R10" s="576"/>
      <c r="S10" s="577"/>
      <c r="T10" s="592"/>
      <c r="U10" s="593"/>
      <c r="V10" s="582" t="s">
        <v>239</v>
      </c>
      <c r="W10" s="583"/>
      <c r="X10" s="568">
        <v>3</v>
      </c>
      <c r="Y10" s="569"/>
      <c r="Z10" s="180"/>
      <c r="AA10" s="94"/>
    </row>
    <row r="11" spans="2:27" ht="21.75" customHeight="1" x14ac:dyDescent="0.15">
      <c r="B11" s="589"/>
      <c r="C11" s="589"/>
      <c r="D11" s="590"/>
      <c r="E11" s="590"/>
      <c r="F11" s="180"/>
      <c r="G11" s="594"/>
      <c r="H11" s="595"/>
      <c r="I11" s="598"/>
      <c r="J11" s="228" t="s">
        <v>240</v>
      </c>
      <c r="K11" s="182" t="s">
        <v>233</v>
      </c>
      <c r="L11" s="586">
        <v>2</v>
      </c>
      <c r="M11" s="587"/>
      <c r="N11" s="228" t="s">
        <v>234</v>
      </c>
      <c r="O11" s="588">
        <v>0</v>
      </c>
      <c r="P11" s="588"/>
      <c r="Q11" s="228" t="s">
        <v>235</v>
      </c>
      <c r="R11" s="586">
        <v>0</v>
      </c>
      <c r="S11" s="587"/>
      <c r="T11" s="594"/>
      <c r="U11" s="595"/>
      <c r="V11" s="584"/>
      <c r="W11" s="585"/>
      <c r="X11" s="576"/>
      <c r="Y11" s="577"/>
      <c r="Z11" s="180"/>
      <c r="AA11" s="94"/>
    </row>
    <row r="12" spans="2:27" ht="21.75" customHeight="1" x14ac:dyDescent="0.15">
      <c r="B12" s="324" t="s">
        <v>241</v>
      </c>
      <c r="C12" s="180"/>
      <c r="D12" s="183"/>
      <c r="E12" s="183"/>
      <c r="F12" s="180"/>
      <c r="G12" s="180"/>
      <c r="H12" s="180"/>
      <c r="I12" s="180"/>
      <c r="J12" s="180"/>
      <c r="K12" s="180"/>
      <c r="L12" s="180"/>
      <c r="M12" s="180"/>
      <c r="N12" s="180"/>
      <c r="O12" s="180"/>
      <c r="P12" s="180"/>
      <c r="Q12" s="180"/>
      <c r="R12" s="180"/>
      <c r="S12" s="180"/>
      <c r="T12" s="180"/>
      <c r="U12" s="180"/>
      <c r="V12" s="180"/>
      <c r="W12" s="180"/>
      <c r="X12" s="180"/>
      <c r="Y12" s="180"/>
      <c r="Z12" s="180"/>
      <c r="AA12" s="94"/>
    </row>
    <row r="13" spans="2:27" ht="21.75" customHeight="1" x14ac:dyDescent="0.15">
      <c r="B13" s="325"/>
      <c r="C13" s="180"/>
      <c r="D13" s="183"/>
      <c r="E13" s="183"/>
      <c r="F13" s="180"/>
      <c r="G13" s="180"/>
      <c r="H13" s="180"/>
      <c r="I13" s="180"/>
      <c r="J13" s="180"/>
      <c r="K13" s="180"/>
      <c r="L13" s="180"/>
      <c r="M13" s="180"/>
      <c r="N13" s="180"/>
      <c r="O13" s="180"/>
      <c r="P13" s="180"/>
      <c r="Q13" s="180"/>
      <c r="R13" s="180"/>
      <c r="S13" s="180"/>
      <c r="T13" s="180"/>
      <c r="U13" s="180"/>
      <c r="V13" s="184"/>
      <c r="W13" s="184"/>
      <c r="X13" s="184"/>
      <c r="Y13" s="184"/>
      <c r="Z13" s="180"/>
      <c r="AA13" s="94"/>
    </row>
    <row r="14" spans="2:27" ht="21.75" customHeight="1" x14ac:dyDescent="0.15">
      <c r="B14" s="325"/>
      <c r="C14" s="180"/>
      <c r="D14" s="183"/>
      <c r="E14" s="183"/>
      <c r="F14" s="180"/>
      <c r="G14" s="180"/>
      <c r="H14" s="180"/>
      <c r="I14" s="180"/>
      <c r="J14" s="180"/>
      <c r="K14" s="180"/>
      <c r="L14" s="180"/>
      <c r="M14" s="180"/>
      <c r="N14" s="180"/>
      <c r="O14" s="180"/>
      <c r="P14" s="180"/>
      <c r="Q14" s="180"/>
      <c r="R14" s="180"/>
      <c r="S14" s="180"/>
      <c r="T14" s="184"/>
      <c r="U14" s="184"/>
      <c r="V14" s="185"/>
      <c r="W14" s="185"/>
      <c r="X14" s="185"/>
      <c r="Y14" s="185"/>
      <c r="Z14" s="186"/>
      <c r="AA14" s="94"/>
    </row>
    <row r="15" spans="2:27" ht="21.75" customHeight="1" x14ac:dyDescent="0.15">
      <c r="B15" s="325"/>
      <c r="C15" s="180"/>
      <c r="D15" s="183"/>
      <c r="E15" s="183"/>
      <c r="F15" s="180"/>
      <c r="G15" s="180"/>
      <c r="H15" s="180"/>
      <c r="I15" s="180"/>
      <c r="J15" s="180"/>
      <c r="K15" s="180"/>
      <c r="L15" s="180"/>
      <c r="M15" s="180"/>
      <c r="N15" s="180"/>
      <c r="O15" s="180"/>
      <c r="P15" s="180"/>
      <c r="Q15" s="180"/>
      <c r="R15" s="180"/>
      <c r="S15" s="180"/>
      <c r="T15" s="184"/>
      <c r="U15" s="184"/>
      <c r="V15" s="180"/>
      <c r="W15" s="180"/>
      <c r="X15" s="187"/>
      <c r="Y15" s="187"/>
      <c r="Z15" s="186"/>
    </row>
    <row r="16" spans="2:27" ht="21.75" customHeight="1" x14ac:dyDescent="0.15">
      <c r="B16" s="325"/>
      <c r="C16" s="180"/>
      <c r="D16" s="183"/>
      <c r="E16" s="183"/>
      <c r="F16" s="180"/>
      <c r="G16" s="180"/>
      <c r="H16" s="180"/>
      <c r="I16" s="180"/>
      <c r="J16" s="180"/>
      <c r="K16" s="180"/>
      <c r="L16" s="180"/>
      <c r="M16" s="180"/>
      <c r="N16" s="180"/>
      <c r="O16" s="180"/>
      <c r="P16" s="180"/>
      <c r="Q16" s="180"/>
      <c r="R16" s="180"/>
      <c r="S16" s="180"/>
      <c r="T16" s="188"/>
      <c r="U16" s="188"/>
      <c r="V16" s="188"/>
      <c r="W16" s="188"/>
      <c r="X16" s="188"/>
      <c r="Y16" s="188"/>
      <c r="Z16" s="186"/>
    </row>
    <row r="17" spans="2:26" ht="21.75" customHeight="1" x14ac:dyDescent="0.15">
      <c r="B17" s="325"/>
      <c r="C17" s="180"/>
      <c r="D17" s="183"/>
      <c r="E17" s="183"/>
      <c r="F17" s="180"/>
      <c r="G17" s="180"/>
      <c r="H17" s="180"/>
      <c r="I17" s="180"/>
      <c r="J17" s="180"/>
      <c r="K17" s="180"/>
      <c r="L17" s="180"/>
      <c r="M17" s="180"/>
      <c r="N17" s="180"/>
      <c r="O17" s="180"/>
      <c r="P17" s="180"/>
      <c r="Q17" s="180"/>
      <c r="R17" s="180"/>
      <c r="S17" s="180"/>
      <c r="T17" s="180"/>
      <c r="U17" s="180"/>
      <c r="V17" s="184"/>
      <c r="W17" s="184"/>
      <c r="X17" s="184"/>
      <c r="Y17" s="184"/>
      <c r="Z17" s="186"/>
    </row>
    <row r="18" spans="2:26" ht="21.75" customHeight="1" x14ac:dyDescent="0.15">
      <c r="B18" s="325"/>
      <c r="C18" s="180"/>
      <c r="D18" s="183"/>
      <c r="E18" s="183"/>
      <c r="F18" s="180"/>
      <c r="G18" s="180"/>
      <c r="H18" s="180"/>
      <c r="I18" s="180"/>
      <c r="J18" s="180"/>
      <c r="K18" s="180"/>
      <c r="L18" s="180"/>
      <c r="M18" s="180"/>
      <c r="N18" s="180"/>
      <c r="O18" s="180"/>
      <c r="P18" s="180"/>
      <c r="Q18" s="180"/>
      <c r="R18" s="180"/>
      <c r="S18" s="180"/>
      <c r="T18" s="180"/>
      <c r="U18" s="180"/>
      <c r="V18" s="180"/>
      <c r="W18" s="180"/>
      <c r="X18" s="187"/>
      <c r="Y18" s="187"/>
      <c r="Z18" s="186"/>
    </row>
    <row r="19" spans="2:26" ht="21.75" customHeight="1" x14ac:dyDescent="0.15">
      <c r="B19" s="325"/>
      <c r="C19" s="180"/>
      <c r="D19" s="183"/>
      <c r="E19" s="183"/>
      <c r="F19" s="180"/>
      <c r="G19" s="180"/>
      <c r="H19" s="180"/>
      <c r="I19" s="180"/>
      <c r="J19" s="180"/>
      <c r="K19" s="180"/>
      <c r="L19" s="180"/>
      <c r="M19" s="180"/>
      <c r="N19" s="180"/>
      <c r="O19" s="180"/>
      <c r="P19" s="180"/>
      <c r="Q19" s="180"/>
      <c r="R19" s="180"/>
      <c r="S19" s="180"/>
      <c r="T19" s="180"/>
      <c r="U19" s="180"/>
      <c r="V19" s="180"/>
      <c r="W19" s="180"/>
      <c r="X19" s="187"/>
      <c r="Y19" s="187"/>
      <c r="Z19" s="186"/>
    </row>
    <row r="20" spans="2:26" ht="21.75" customHeight="1" x14ac:dyDescent="0.15">
      <c r="B20" s="325"/>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9"/>
    </row>
    <row r="21" spans="2:26" ht="21.75" customHeight="1" x14ac:dyDescent="0.15">
      <c r="B21" s="325"/>
      <c r="C21" s="184"/>
      <c r="D21" s="184"/>
      <c r="E21" s="184"/>
      <c r="F21" s="184"/>
      <c r="G21" s="184"/>
      <c r="H21" s="190"/>
      <c r="I21" s="184"/>
      <c r="J21" s="184"/>
      <c r="K21" s="184"/>
      <c r="L21" s="184"/>
      <c r="M21" s="190"/>
      <c r="N21" s="190"/>
      <c r="O21" s="190"/>
      <c r="P21" s="184"/>
      <c r="Q21" s="190"/>
      <c r="R21" s="184"/>
      <c r="S21" s="184"/>
      <c r="T21" s="184"/>
      <c r="U21" s="184"/>
      <c r="V21" s="184"/>
      <c r="W21" s="184"/>
      <c r="X21" s="184"/>
      <c r="Y21" s="184"/>
      <c r="Z21" s="191"/>
    </row>
    <row r="22" spans="2:26" ht="21.75" customHeight="1" x14ac:dyDescent="0.15">
      <c r="B22" s="325"/>
      <c r="C22" s="184"/>
      <c r="D22" s="184"/>
      <c r="E22" s="184"/>
      <c r="F22" s="184"/>
      <c r="G22" s="184"/>
      <c r="H22" s="190"/>
      <c r="I22" s="184"/>
      <c r="J22" s="184"/>
      <c r="K22" s="184"/>
      <c r="L22" s="184"/>
      <c r="M22" s="190"/>
      <c r="N22" s="190"/>
      <c r="O22" s="190"/>
      <c r="P22" s="184"/>
      <c r="Q22" s="190"/>
      <c r="R22" s="184"/>
      <c r="S22" s="184"/>
      <c r="T22" s="184"/>
      <c r="U22" s="184"/>
      <c r="V22" s="184"/>
      <c r="W22" s="184"/>
      <c r="X22" s="184"/>
      <c r="Y22" s="184"/>
      <c r="Z22" s="191"/>
    </row>
    <row r="23" spans="2:26" ht="21.75" customHeight="1" x14ac:dyDescent="0.15">
      <c r="B23" s="325"/>
      <c r="C23" s="190"/>
      <c r="D23" s="184"/>
      <c r="E23" s="184"/>
      <c r="F23" s="190"/>
      <c r="G23" s="190"/>
      <c r="H23" s="184"/>
      <c r="I23" s="184"/>
      <c r="J23" s="184"/>
      <c r="K23" s="184"/>
      <c r="L23" s="184"/>
      <c r="M23" s="190"/>
      <c r="N23" s="190"/>
      <c r="O23" s="190"/>
      <c r="P23" s="184"/>
      <c r="Q23" s="190"/>
      <c r="R23" s="184"/>
      <c r="S23" s="184"/>
      <c r="T23" s="184"/>
      <c r="U23" s="184"/>
      <c r="V23" s="184"/>
      <c r="W23" s="184"/>
      <c r="X23" s="184"/>
      <c r="Y23" s="184"/>
      <c r="Z23" s="191"/>
    </row>
    <row r="24" spans="2:26" ht="21.75" customHeight="1" x14ac:dyDescent="0.15">
      <c r="B24" s="325"/>
      <c r="C24" s="190"/>
      <c r="D24" s="184"/>
      <c r="E24" s="184"/>
      <c r="F24" s="190"/>
      <c r="G24" s="190"/>
      <c r="H24" s="184"/>
      <c r="I24" s="184"/>
      <c r="J24" s="184"/>
      <c r="K24" s="184"/>
      <c r="L24" s="184"/>
      <c r="M24" s="190"/>
      <c r="N24" s="190"/>
      <c r="O24" s="190"/>
      <c r="P24" s="184"/>
      <c r="Q24" s="190"/>
      <c r="R24" s="184"/>
      <c r="S24" s="184"/>
      <c r="T24" s="184"/>
      <c r="U24" s="184"/>
      <c r="V24" s="184"/>
      <c r="W24" s="184"/>
      <c r="X24" s="184"/>
      <c r="Y24" s="184"/>
      <c r="Z24" s="191"/>
    </row>
    <row r="25" spans="2:26" ht="21.75" customHeight="1" x14ac:dyDescent="0.15">
      <c r="B25" s="325"/>
      <c r="C25" s="190"/>
      <c r="D25" s="184"/>
      <c r="E25" s="184"/>
      <c r="F25" s="190"/>
      <c r="G25" s="190"/>
      <c r="H25" s="184"/>
      <c r="I25" s="184"/>
      <c r="J25" s="184"/>
      <c r="K25" s="184"/>
      <c r="L25" s="184"/>
      <c r="M25" s="190"/>
      <c r="N25" s="190"/>
      <c r="O25" s="190"/>
      <c r="P25" s="184"/>
      <c r="Q25" s="190"/>
      <c r="R25" s="184"/>
      <c r="S25" s="184"/>
      <c r="T25" s="184"/>
      <c r="U25" s="184"/>
      <c r="V25" s="184"/>
      <c r="W25" s="184"/>
      <c r="X25" s="184"/>
      <c r="Y25" s="184"/>
      <c r="Z25" s="191"/>
    </row>
    <row r="26" spans="2:26" ht="21.75" customHeight="1" x14ac:dyDescent="0.15">
      <c r="B26" s="325"/>
      <c r="C26" s="190"/>
      <c r="D26" s="184"/>
      <c r="E26" s="184"/>
      <c r="F26" s="190"/>
      <c r="G26" s="190"/>
      <c r="H26" s="184"/>
      <c r="I26" s="184"/>
      <c r="J26" s="184"/>
      <c r="K26" s="184"/>
      <c r="L26" s="184"/>
      <c r="M26" s="190"/>
      <c r="N26" s="190"/>
      <c r="O26" s="190"/>
      <c r="P26" s="184"/>
      <c r="Q26" s="190"/>
      <c r="R26" s="184"/>
      <c r="S26" s="184"/>
      <c r="T26" s="184"/>
      <c r="U26" s="184"/>
      <c r="V26" s="184"/>
      <c r="W26" s="184"/>
      <c r="X26" s="184"/>
      <c r="Y26" s="184"/>
      <c r="Z26" s="191"/>
    </row>
    <row r="27" spans="2:26" ht="21.75" customHeight="1" x14ac:dyDescent="0.15">
      <c r="B27" s="325"/>
      <c r="C27" s="190"/>
      <c r="D27" s="184"/>
      <c r="E27" s="184"/>
      <c r="F27" s="190"/>
      <c r="G27" s="190"/>
      <c r="H27" s="184"/>
      <c r="I27" s="184"/>
      <c r="J27" s="184"/>
      <c r="K27" s="184"/>
      <c r="L27" s="184"/>
      <c r="M27" s="190"/>
      <c r="N27" s="190"/>
      <c r="O27" s="190"/>
      <c r="P27" s="184"/>
      <c r="Q27" s="190"/>
      <c r="R27" s="184"/>
      <c r="S27" s="184"/>
      <c r="T27" s="184"/>
      <c r="U27" s="184"/>
      <c r="V27" s="184"/>
      <c r="W27" s="184"/>
      <c r="X27" s="184"/>
      <c r="Y27" s="184"/>
      <c r="Z27" s="191"/>
    </row>
    <row r="28" spans="2:26" ht="21.75" customHeight="1" x14ac:dyDescent="0.15">
      <c r="B28" s="325"/>
      <c r="C28" s="190"/>
      <c r="D28" s="184"/>
      <c r="E28" s="184"/>
      <c r="F28" s="192"/>
      <c r="G28" s="193"/>
      <c r="H28" s="193"/>
      <c r="I28" s="193"/>
      <c r="J28" s="193"/>
      <c r="K28" s="193"/>
      <c r="L28" s="184"/>
      <c r="M28" s="190"/>
      <c r="N28" s="190"/>
      <c r="O28" s="190"/>
      <c r="P28" s="184"/>
      <c r="Q28" s="193"/>
      <c r="R28" s="185"/>
      <c r="S28" s="185"/>
      <c r="T28" s="185"/>
      <c r="U28" s="185"/>
      <c r="V28" s="185"/>
      <c r="W28" s="185"/>
      <c r="X28" s="185"/>
      <c r="Y28" s="185"/>
      <c r="Z28" s="194"/>
    </row>
    <row r="29" spans="2:26" ht="47.25" customHeight="1" x14ac:dyDescent="0.15">
      <c r="B29" s="393"/>
      <c r="C29" s="195"/>
      <c r="D29" s="195"/>
      <c r="E29" s="196"/>
      <c r="F29" s="197"/>
      <c r="G29" s="195"/>
      <c r="H29" s="195"/>
      <c r="I29" s="195"/>
      <c r="J29" s="581" t="s">
        <v>242</v>
      </c>
      <c r="K29" s="581"/>
      <c r="L29" s="581"/>
      <c r="M29" s="581"/>
      <c r="N29" s="581"/>
      <c r="O29" s="581"/>
      <c r="P29" s="581"/>
      <c r="Q29" s="581" t="s">
        <v>243</v>
      </c>
      <c r="R29" s="581"/>
      <c r="S29" s="581"/>
      <c r="T29" s="581"/>
      <c r="U29" s="581"/>
      <c r="V29" s="581"/>
      <c r="W29" s="581"/>
      <c r="X29" s="581"/>
      <c r="Y29" s="581"/>
      <c r="Z29" s="198"/>
    </row>
    <row r="30" spans="2:26" ht="15" customHeight="1" x14ac:dyDescent="0.15">
      <c r="C30" s="254"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037897C1-3964-445C-BFD5-8DADCD61B7D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366D8D-2916-473E-85F9-E23F1CD5A3F5}">
          <x14:formula1>
            <xm:f>'(参考)リスト'!$G$16:$G$19</xm:f>
          </x14:formula1>
          <xm:sqref>D7:E11</xm:sqref>
        </x14:dataValidation>
        <x14:dataValidation type="list" allowBlank="1" showInputMessage="1" showErrorMessage="1" xr:uid="{42094411-916A-43FC-8886-79FF9FAD1A6E}">
          <x14:formula1>
            <xm:f>'(参考)リスト'!$E$6:$E$10</xm:f>
          </x14:formula1>
          <xm:sqref>U6</xm:sqref>
        </x14:dataValidation>
        <x14:dataValidation type="list" allowBlank="1" showInputMessage="1" showErrorMessage="1" xr:uid="{BC29F89E-1BC5-4390-97A1-94E3654CDDFE}">
          <x14:formula1>
            <xm:f>'(参考)リスト'!$F$6:$F$7</xm:f>
          </x14:formula1>
          <xm:sqref>U5</xm:sqref>
        </x14:dataValidation>
        <x14:dataValidation type="list" allowBlank="1" showInputMessage="1" showErrorMessage="1" xr:uid="{D497D652-30CC-4BCE-A499-1F211191DC98}">
          <x14:formula1>
            <xm:f>'(参考)リスト'!$D$6:$D$7</xm:f>
          </x14:formula1>
          <xm:sqref>R5:R6</xm:sqref>
        </x14:dataValidation>
        <x14:dataValidation type="list" allowBlank="1" showInputMessage="1" showErrorMessage="1" xr:uid="{B4C12D85-DC6A-4AB7-9CC6-B29EE1C2A8BE}">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DFF4-FCB8-41AD-8845-FDE41A1392C7}">
  <sheetPr>
    <pageSetUpPr fitToPage="1"/>
  </sheetPr>
  <dimension ref="B1:AA37"/>
  <sheetViews>
    <sheetView showGridLines="0" view="pageBreakPreview" zoomScaleNormal="70" zoomScaleSheetLayoutView="100" workbookViewId="0">
      <selection activeCell="B3" sqref="B3:AI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57" t="s">
        <v>213</v>
      </c>
      <c r="C2" s="170"/>
      <c r="D2" s="170"/>
      <c r="E2" s="170"/>
      <c r="F2" s="170"/>
      <c r="G2" s="170"/>
      <c r="H2" s="170"/>
      <c r="I2" s="170"/>
      <c r="J2" s="170"/>
      <c r="K2" s="170"/>
      <c r="L2" s="170"/>
      <c r="M2" s="172"/>
      <c r="N2" s="352" t="s">
        <v>214</v>
      </c>
      <c r="O2" s="352"/>
      <c r="P2" s="549">
        <f>'様式B (1)'!P2</f>
        <v>45903</v>
      </c>
      <c r="Q2" s="550"/>
      <c r="R2" s="551"/>
      <c r="S2" s="352" t="s">
        <v>215</v>
      </c>
      <c r="T2" s="352"/>
      <c r="U2" s="352"/>
      <c r="V2" s="599" t="str">
        <f>'様式A-1'!W2</f>
        <v>33.96722,130.91500</v>
      </c>
      <c r="W2" s="599"/>
      <c r="X2" s="599"/>
      <c r="Y2" s="599"/>
      <c r="Z2" s="599"/>
    </row>
    <row r="3" spans="2:27" ht="20.100000000000001" customHeight="1" x14ac:dyDescent="0.15">
      <c r="B3" s="224" t="s">
        <v>60</v>
      </c>
      <c r="C3" s="338" t="str">
        <f>'様式A-1'!D3</f>
        <v>コンピラトンネル</v>
      </c>
      <c r="D3" s="339"/>
      <c r="E3" s="339"/>
      <c r="F3" s="340"/>
      <c r="G3" s="348" t="s">
        <v>216</v>
      </c>
      <c r="H3" s="338" t="str">
        <f>'様式A-1'!J3</f>
        <v>福浦港金比羅線</v>
      </c>
      <c r="I3" s="339"/>
      <c r="J3" s="340"/>
      <c r="K3" s="348" t="s">
        <v>217</v>
      </c>
      <c r="L3" s="553" t="str">
        <f>'様式A-1'!R3</f>
        <v>山口県
下関土木建築事務所</v>
      </c>
      <c r="M3" s="553"/>
      <c r="N3" s="553"/>
      <c r="O3" s="553"/>
      <c r="P3" s="553"/>
      <c r="Q3" s="311" t="s">
        <v>218</v>
      </c>
      <c r="R3" s="313"/>
      <c r="S3" s="338" t="s">
        <v>553</v>
      </c>
      <c r="T3" s="339"/>
      <c r="U3" s="340"/>
      <c r="V3" s="600" t="s">
        <v>219</v>
      </c>
      <c r="W3" s="173" t="s">
        <v>220</v>
      </c>
      <c r="X3" s="602">
        <f>'様式A-1'!E7</f>
        <v>33.967219999999998</v>
      </c>
      <c r="Y3" s="603"/>
      <c r="Z3" s="604"/>
    </row>
    <row r="4" spans="2:27" ht="20.100000000000001" customHeight="1" x14ac:dyDescent="0.15">
      <c r="B4" s="221" t="s">
        <v>64</v>
      </c>
      <c r="C4" s="341" t="str">
        <f>'様式A-1'!D4</f>
        <v>金比羅トンネル</v>
      </c>
      <c r="D4" s="342"/>
      <c r="E4" s="342"/>
      <c r="F4" s="343"/>
      <c r="G4" s="323"/>
      <c r="H4" s="341"/>
      <c r="I4" s="342"/>
      <c r="J4" s="343"/>
      <c r="K4" s="323"/>
      <c r="L4" s="554"/>
      <c r="M4" s="554"/>
      <c r="N4" s="554"/>
      <c r="O4" s="554"/>
      <c r="P4" s="554"/>
      <c r="Q4" s="314"/>
      <c r="R4" s="316"/>
      <c r="S4" s="341" t="s">
        <v>559</v>
      </c>
      <c r="T4" s="342"/>
      <c r="U4" s="343"/>
      <c r="V4" s="601"/>
      <c r="W4" s="232" t="s">
        <v>221</v>
      </c>
      <c r="X4" s="602">
        <f>'様式A-1'!E8</f>
        <v>130.91499999999999</v>
      </c>
      <c r="Y4" s="603"/>
      <c r="Z4" s="604"/>
    </row>
    <row r="5" spans="2:27" ht="20.100000000000001" customHeight="1" x14ac:dyDescent="0.15">
      <c r="B5" s="560" t="s">
        <v>66</v>
      </c>
      <c r="C5" s="228" t="s">
        <v>67</v>
      </c>
      <c r="D5" s="299" t="str">
        <f>'様式A-1'!E5</f>
        <v>下関市金比羅町</v>
      </c>
      <c r="E5" s="300"/>
      <c r="F5" s="300"/>
      <c r="G5" s="306" t="s">
        <v>222</v>
      </c>
      <c r="H5" s="307"/>
      <c r="I5" s="299" t="s">
        <v>435</v>
      </c>
      <c r="J5" s="300"/>
      <c r="K5" s="301"/>
      <c r="L5" s="352" t="s">
        <v>70</v>
      </c>
      <c r="M5" s="352"/>
      <c r="N5" s="222" t="s">
        <v>71</v>
      </c>
      <c r="O5" s="174">
        <f>'様式A-1'!Z5</f>
        <v>265</v>
      </c>
      <c r="P5" s="223" t="s">
        <v>72</v>
      </c>
      <c r="Q5" s="567" t="s">
        <v>223</v>
      </c>
      <c r="R5" s="562" t="s">
        <v>560</v>
      </c>
      <c r="S5" s="348" t="s">
        <v>224</v>
      </c>
      <c r="T5" s="348"/>
      <c r="U5" s="175" t="s">
        <v>433</v>
      </c>
      <c r="V5" s="311" t="s">
        <v>225</v>
      </c>
      <c r="W5" s="173" t="s">
        <v>220</v>
      </c>
      <c r="X5" s="602" t="str">
        <f>'様式A-1'!E9</f>
        <v>33.96883</v>
      </c>
      <c r="Y5" s="603"/>
      <c r="Z5" s="604"/>
    </row>
    <row r="6" spans="2:27" ht="20.100000000000001" customHeight="1" x14ac:dyDescent="0.15">
      <c r="B6" s="561"/>
      <c r="C6" s="228" t="s">
        <v>73</v>
      </c>
      <c r="D6" s="365" t="str">
        <f>'様式A-1'!E6</f>
        <v>下関市金比羅町</v>
      </c>
      <c r="E6" s="300"/>
      <c r="F6" s="300"/>
      <c r="G6" s="352" t="s">
        <v>226</v>
      </c>
      <c r="H6" s="352"/>
      <c r="I6" s="566" t="str">
        <f>'様式A-1'!K7</f>
        <v>1975年</v>
      </c>
      <c r="J6" s="300"/>
      <c r="K6" s="301"/>
      <c r="L6" s="352" t="s">
        <v>227</v>
      </c>
      <c r="M6" s="352"/>
      <c r="N6" s="222" t="s">
        <v>71</v>
      </c>
      <c r="O6" s="219">
        <f>'様式A-1'!E15</f>
        <v>8.8000000000000007</v>
      </c>
      <c r="P6" s="223" t="s">
        <v>72</v>
      </c>
      <c r="Q6" s="316"/>
      <c r="R6" s="563"/>
      <c r="S6" s="352" t="s">
        <v>228</v>
      </c>
      <c r="T6" s="352"/>
      <c r="U6" s="176"/>
      <c r="V6" s="314"/>
      <c r="W6" s="173" t="s">
        <v>221</v>
      </c>
      <c r="X6" s="602" t="str">
        <f>'様式A-1'!E10</f>
        <v>130.91758</v>
      </c>
      <c r="Y6" s="603"/>
      <c r="Z6" s="604"/>
    </row>
    <row r="7" spans="2:27" ht="7.5" customHeight="1" x14ac:dyDescent="0.15">
      <c r="B7" s="589" t="s">
        <v>229</v>
      </c>
      <c r="C7" s="589"/>
      <c r="D7" s="590" t="s">
        <v>812</v>
      </c>
      <c r="E7" s="590"/>
      <c r="F7" s="177"/>
      <c r="G7" s="177"/>
      <c r="H7" s="177"/>
      <c r="I7" s="177"/>
      <c r="J7" s="177"/>
      <c r="K7" s="177"/>
      <c r="L7" s="177"/>
      <c r="M7" s="177"/>
      <c r="N7" s="177"/>
      <c r="O7" s="177"/>
      <c r="P7" s="177"/>
      <c r="Q7" s="177"/>
      <c r="R7" s="177"/>
      <c r="S7" s="177"/>
      <c r="T7" s="177"/>
      <c r="U7" s="177"/>
      <c r="V7" s="177"/>
      <c r="W7" s="177"/>
      <c r="X7" s="178"/>
      <c r="Y7" s="178"/>
      <c r="Z7" s="179"/>
    </row>
    <row r="8" spans="2:27" ht="21.75" customHeight="1" x14ac:dyDescent="0.15">
      <c r="B8" s="589"/>
      <c r="C8" s="589"/>
      <c r="D8" s="590"/>
      <c r="E8" s="590"/>
      <c r="F8" s="180"/>
      <c r="G8" s="591" t="s">
        <v>230</v>
      </c>
      <c r="H8" s="567"/>
      <c r="I8" s="596" t="s">
        <v>231</v>
      </c>
      <c r="J8" s="181" t="s">
        <v>232</v>
      </c>
      <c r="K8" s="182" t="s">
        <v>233</v>
      </c>
      <c r="L8" s="578">
        <v>41</v>
      </c>
      <c r="M8" s="579"/>
      <c r="N8" s="228" t="s">
        <v>234</v>
      </c>
      <c r="O8" s="580">
        <v>0</v>
      </c>
      <c r="P8" s="580"/>
      <c r="Q8" s="228" t="s">
        <v>235</v>
      </c>
      <c r="R8" s="578">
        <v>0</v>
      </c>
      <c r="S8" s="579"/>
      <c r="T8" s="591" t="s">
        <v>236</v>
      </c>
      <c r="U8" s="567"/>
      <c r="V8" s="591" t="s">
        <v>237</v>
      </c>
      <c r="W8" s="567"/>
      <c r="X8" s="568"/>
      <c r="Y8" s="569"/>
      <c r="Z8" s="180"/>
      <c r="AA8" s="94"/>
    </row>
    <row r="9" spans="2:27" ht="10.9" customHeight="1" x14ac:dyDescent="0.15">
      <c r="B9" s="589"/>
      <c r="C9" s="589"/>
      <c r="D9" s="590"/>
      <c r="E9" s="590"/>
      <c r="F9" s="180"/>
      <c r="G9" s="592"/>
      <c r="H9" s="593"/>
      <c r="I9" s="597"/>
      <c r="J9" s="572" t="s">
        <v>238</v>
      </c>
      <c r="K9" s="574" t="s">
        <v>233</v>
      </c>
      <c r="L9" s="568">
        <v>48</v>
      </c>
      <c r="M9" s="569"/>
      <c r="N9" s="572" t="s">
        <v>234</v>
      </c>
      <c r="O9" s="568">
        <v>0</v>
      </c>
      <c r="P9" s="569"/>
      <c r="Q9" s="572" t="s">
        <v>235</v>
      </c>
      <c r="R9" s="568">
        <v>0</v>
      </c>
      <c r="S9" s="569"/>
      <c r="T9" s="592"/>
      <c r="U9" s="593"/>
      <c r="V9" s="594"/>
      <c r="W9" s="595"/>
      <c r="X9" s="570"/>
      <c r="Y9" s="571"/>
      <c r="Z9" s="180"/>
      <c r="AA9" s="94"/>
    </row>
    <row r="10" spans="2:27" ht="10.9" customHeight="1" x14ac:dyDescent="0.15">
      <c r="B10" s="589"/>
      <c r="C10" s="589"/>
      <c r="D10" s="590"/>
      <c r="E10" s="590"/>
      <c r="F10" s="180"/>
      <c r="G10" s="592"/>
      <c r="H10" s="593"/>
      <c r="I10" s="597"/>
      <c r="J10" s="573"/>
      <c r="K10" s="575"/>
      <c r="L10" s="576"/>
      <c r="M10" s="577"/>
      <c r="N10" s="573"/>
      <c r="O10" s="576"/>
      <c r="P10" s="577"/>
      <c r="Q10" s="573"/>
      <c r="R10" s="576"/>
      <c r="S10" s="577"/>
      <c r="T10" s="592"/>
      <c r="U10" s="593"/>
      <c r="V10" s="582" t="s">
        <v>239</v>
      </c>
      <c r="W10" s="583"/>
      <c r="X10" s="568">
        <v>1</v>
      </c>
      <c r="Y10" s="569"/>
      <c r="Z10" s="180"/>
      <c r="AA10" s="94"/>
    </row>
    <row r="11" spans="2:27" ht="21.75" customHeight="1" x14ac:dyDescent="0.15">
      <c r="B11" s="589"/>
      <c r="C11" s="589"/>
      <c r="D11" s="590"/>
      <c r="E11" s="590"/>
      <c r="F11" s="180"/>
      <c r="G11" s="594"/>
      <c r="H11" s="595"/>
      <c r="I11" s="598"/>
      <c r="J11" s="228" t="s">
        <v>240</v>
      </c>
      <c r="K11" s="182" t="s">
        <v>233</v>
      </c>
      <c r="L11" s="586">
        <v>2</v>
      </c>
      <c r="M11" s="587"/>
      <c r="N11" s="228" t="s">
        <v>234</v>
      </c>
      <c r="O11" s="588">
        <v>0</v>
      </c>
      <c r="P11" s="588"/>
      <c r="Q11" s="228" t="s">
        <v>235</v>
      </c>
      <c r="R11" s="586">
        <v>0</v>
      </c>
      <c r="S11" s="587"/>
      <c r="T11" s="594"/>
      <c r="U11" s="595"/>
      <c r="V11" s="584"/>
      <c r="W11" s="585"/>
      <c r="X11" s="576"/>
      <c r="Y11" s="577"/>
      <c r="Z11" s="180"/>
      <c r="AA11" s="94"/>
    </row>
    <row r="12" spans="2:27" ht="21.75" customHeight="1" x14ac:dyDescent="0.15">
      <c r="B12" s="324" t="s">
        <v>241</v>
      </c>
      <c r="C12" s="180"/>
      <c r="D12" s="183"/>
      <c r="E12" s="183"/>
      <c r="F12" s="180"/>
      <c r="G12" s="180"/>
      <c r="H12" s="180"/>
      <c r="I12" s="180"/>
      <c r="J12" s="180"/>
      <c r="K12" s="180"/>
      <c r="L12" s="180"/>
      <c r="M12" s="180"/>
      <c r="N12" s="180"/>
      <c r="O12" s="180"/>
      <c r="P12" s="180"/>
      <c r="Q12" s="180"/>
      <c r="R12" s="180"/>
      <c r="S12" s="180"/>
      <c r="T12" s="180"/>
      <c r="U12" s="180"/>
      <c r="V12" s="180"/>
      <c r="W12" s="180"/>
      <c r="X12" s="180"/>
      <c r="Y12" s="180"/>
      <c r="Z12" s="180"/>
      <c r="AA12" s="94"/>
    </row>
    <row r="13" spans="2:27" ht="21.75" customHeight="1" x14ac:dyDescent="0.15">
      <c r="B13" s="325"/>
      <c r="C13" s="180"/>
      <c r="D13" s="183"/>
      <c r="E13" s="183"/>
      <c r="F13" s="180"/>
      <c r="G13" s="180"/>
      <c r="H13" s="180"/>
      <c r="I13" s="180"/>
      <c r="J13" s="180"/>
      <c r="K13" s="180"/>
      <c r="L13" s="180"/>
      <c r="M13" s="180"/>
      <c r="N13" s="180"/>
      <c r="O13" s="180"/>
      <c r="P13" s="180"/>
      <c r="Q13" s="180"/>
      <c r="R13" s="180"/>
      <c r="S13" s="180"/>
      <c r="T13" s="180"/>
      <c r="U13" s="180"/>
      <c r="V13" s="184"/>
      <c r="W13" s="184"/>
      <c r="X13" s="184"/>
      <c r="Y13" s="184"/>
      <c r="Z13" s="180"/>
      <c r="AA13" s="94"/>
    </row>
    <row r="14" spans="2:27" ht="21.75" customHeight="1" x14ac:dyDescent="0.15">
      <c r="B14" s="325"/>
      <c r="C14" s="180"/>
      <c r="D14" s="183"/>
      <c r="E14" s="183"/>
      <c r="F14" s="180"/>
      <c r="G14" s="180"/>
      <c r="H14" s="180"/>
      <c r="I14" s="180"/>
      <c r="J14" s="180"/>
      <c r="K14" s="180"/>
      <c r="L14" s="180"/>
      <c r="M14" s="180"/>
      <c r="N14" s="180"/>
      <c r="O14" s="180"/>
      <c r="P14" s="180"/>
      <c r="Q14" s="180"/>
      <c r="R14" s="180"/>
      <c r="S14" s="180"/>
      <c r="T14" s="184"/>
      <c r="U14" s="184"/>
      <c r="V14" s="185"/>
      <c r="W14" s="185"/>
      <c r="X14" s="185"/>
      <c r="Y14" s="185"/>
      <c r="Z14" s="186"/>
      <c r="AA14" s="94"/>
    </row>
    <row r="15" spans="2:27" ht="21.75" customHeight="1" x14ac:dyDescent="0.15">
      <c r="B15" s="325"/>
      <c r="C15" s="180"/>
      <c r="D15" s="183"/>
      <c r="E15" s="183"/>
      <c r="F15" s="180"/>
      <c r="G15" s="180"/>
      <c r="H15" s="180"/>
      <c r="I15" s="180"/>
      <c r="J15" s="180"/>
      <c r="K15" s="180"/>
      <c r="L15" s="180"/>
      <c r="M15" s="180"/>
      <c r="N15" s="180"/>
      <c r="O15" s="180"/>
      <c r="P15" s="180"/>
      <c r="Q15" s="180"/>
      <c r="R15" s="180"/>
      <c r="S15" s="180"/>
      <c r="T15" s="184"/>
      <c r="U15" s="184"/>
      <c r="V15" s="180"/>
      <c r="W15" s="180"/>
      <c r="X15" s="187"/>
      <c r="Y15" s="187"/>
      <c r="Z15" s="186"/>
    </row>
    <row r="16" spans="2:27" ht="21.75" customHeight="1" x14ac:dyDescent="0.15">
      <c r="B16" s="325"/>
      <c r="C16" s="180"/>
      <c r="D16" s="183"/>
      <c r="E16" s="183"/>
      <c r="F16" s="180"/>
      <c r="G16" s="180"/>
      <c r="H16" s="180"/>
      <c r="I16" s="180"/>
      <c r="J16" s="180"/>
      <c r="K16" s="180"/>
      <c r="L16" s="180"/>
      <c r="M16" s="180"/>
      <c r="N16" s="180"/>
      <c r="O16" s="180"/>
      <c r="P16" s="180"/>
      <c r="Q16" s="180"/>
      <c r="R16" s="180"/>
      <c r="S16" s="180"/>
      <c r="T16" s="188"/>
      <c r="U16" s="188"/>
      <c r="V16" s="188"/>
      <c r="W16" s="188"/>
      <c r="X16" s="188"/>
      <c r="Y16" s="188"/>
      <c r="Z16" s="186"/>
    </row>
    <row r="17" spans="2:26" ht="21.75" customHeight="1" x14ac:dyDescent="0.15">
      <c r="B17" s="325"/>
      <c r="C17" s="180"/>
      <c r="D17" s="183"/>
      <c r="E17" s="183"/>
      <c r="F17" s="180"/>
      <c r="G17" s="180"/>
      <c r="H17" s="180"/>
      <c r="I17" s="180"/>
      <c r="J17" s="180"/>
      <c r="K17" s="180"/>
      <c r="L17" s="180"/>
      <c r="M17" s="180"/>
      <c r="N17" s="180"/>
      <c r="O17" s="180"/>
      <c r="P17" s="180"/>
      <c r="Q17" s="180"/>
      <c r="R17" s="180"/>
      <c r="S17" s="180"/>
      <c r="T17" s="180"/>
      <c r="U17" s="180"/>
      <c r="V17" s="184"/>
      <c r="W17" s="184"/>
      <c r="X17" s="184"/>
      <c r="Y17" s="184"/>
      <c r="Z17" s="186"/>
    </row>
    <row r="18" spans="2:26" ht="21.75" customHeight="1" x14ac:dyDescent="0.15">
      <c r="B18" s="325"/>
      <c r="C18" s="180"/>
      <c r="D18" s="183"/>
      <c r="E18" s="183"/>
      <c r="F18" s="180"/>
      <c r="G18" s="180"/>
      <c r="H18" s="180"/>
      <c r="I18" s="180"/>
      <c r="J18" s="180"/>
      <c r="K18" s="180"/>
      <c r="L18" s="180"/>
      <c r="M18" s="180"/>
      <c r="N18" s="180"/>
      <c r="O18" s="180"/>
      <c r="P18" s="180"/>
      <c r="Q18" s="180"/>
      <c r="R18" s="180"/>
      <c r="S18" s="180"/>
      <c r="T18" s="180"/>
      <c r="U18" s="180"/>
      <c r="V18" s="180"/>
      <c r="W18" s="180"/>
      <c r="X18" s="187"/>
      <c r="Y18" s="187"/>
      <c r="Z18" s="186"/>
    </row>
    <row r="19" spans="2:26" ht="21.75" customHeight="1" x14ac:dyDescent="0.15">
      <c r="B19" s="325"/>
      <c r="C19" s="180"/>
      <c r="D19" s="183"/>
      <c r="E19" s="183"/>
      <c r="F19" s="180"/>
      <c r="G19" s="180"/>
      <c r="H19" s="180"/>
      <c r="I19" s="180"/>
      <c r="J19" s="180"/>
      <c r="K19" s="180"/>
      <c r="L19" s="180"/>
      <c r="M19" s="180"/>
      <c r="N19" s="180"/>
      <c r="O19" s="180"/>
      <c r="P19" s="180"/>
      <c r="Q19" s="180"/>
      <c r="R19" s="180"/>
      <c r="S19" s="180"/>
      <c r="T19" s="180"/>
      <c r="U19" s="180"/>
      <c r="V19" s="180"/>
      <c r="W19" s="180"/>
      <c r="X19" s="187"/>
      <c r="Y19" s="187"/>
      <c r="Z19" s="186"/>
    </row>
    <row r="20" spans="2:26" ht="21.75" customHeight="1" x14ac:dyDescent="0.15">
      <c r="B20" s="325"/>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9"/>
    </row>
    <row r="21" spans="2:26" ht="21.75" customHeight="1" x14ac:dyDescent="0.15">
      <c r="B21" s="325"/>
      <c r="C21" s="184"/>
      <c r="D21" s="184"/>
      <c r="E21" s="184"/>
      <c r="F21" s="184"/>
      <c r="G21" s="184"/>
      <c r="H21" s="190"/>
      <c r="I21" s="184"/>
      <c r="J21" s="184"/>
      <c r="K21" s="184"/>
      <c r="L21" s="184"/>
      <c r="M21" s="190"/>
      <c r="N21" s="190"/>
      <c r="O21" s="190"/>
      <c r="P21" s="184"/>
      <c r="Q21" s="190"/>
      <c r="R21" s="184"/>
      <c r="S21" s="184"/>
      <c r="T21" s="184"/>
      <c r="U21" s="184"/>
      <c r="V21" s="184"/>
      <c r="W21" s="184"/>
      <c r="X21" s="184"/>
      <c r="Y21" s="184"/>
      <c r="Z21" s="191"/>
    </row>
    <row r="22" spans="2:26" ht="21.75" customHeight="1" x14ac:dyDescent="0.15">
      <c r="B22" s="325"/>
      <c r="C22" s="184"/>
      <c r="D22" s="184"/>
      <c r="E22" s="184"/>
      <c r="F22" s="184"/>
      <c r="G22" s="184"/>
      <c r="H22" s="190"/>
      <c r="I22" s="184"/>
      <c r="J22" s="184"/>
      <c r="K22" s="184"/>
      <c r="L22" s="184"/>
      <c r="M22" s="190"/>
      <c r="N22" s="190"/>
      <c r="O22" s="190"/>
      <c r="P22" s="184"/>
      <c r="Q22" s="190"/>
      <c r="R22" s="184"/>
      <c r="S22" s="184"/>
      <c r="T22" s="184"/>
      <c r="U22" s="184"/>
      <c r="V22" s="184"/>
      <c r="W22" s="184"/>
      <c r="X22" s="184"/>
      <c r="Y22" s="184"/>
      <c r="Z22" s="191"/>
    </row>
    <row r="23" spans="2:26" ht="21.75" customHeight="1" x14ac:dyDescent="0.15">
      <c r="B23" s="325"/>
      <c r="C23" s="190"/>
      <c r="D23" s="184"/>
      <c r="E23" s="184"/>
      <c r="F23" s="190"/>
      <c r="G23" s="190"/>
      <c r="H23" s="184"/>
      <c r="I23" s="184"/>
      <c r="J23" s="184"/>
      <c r="K23" s="184"/>
      <c r="L23" s="184"/>
      <c r="M23" s="190"/>
      <c r="N23" s="190"/>
      <c r="O23" s="190"/>
      <c r="P23" s="184"/>
      <c r="Q23" s="190"/>
      <c r="R23" s="184"/>
      <c r="S23" s="184"/>
      <c r="T23" s="184"/>
      <c r="U23" s="184"/>
      <c r="V23" s="184"/>
      <c r="W23" s="184"/>
      <c r="X23" s="184"/>
      <c r="Y23" s="184"/>
      <c r="Z23" s="191"/>
    </row>
    <row r="24" spans="2:26" ht="21.75" customHeight="1" x14ac:dyDescent="0.15">
      <c r="B24" s="325"/>
      <c r="C24" s="190"/>
      <c r="D24" s="184"/>
      <c r="E24" s="184"/>
      <c r="F24" s="190"/>
      <c r="G24" s="190"/>
      <c r="H24" s="184"/>
      <c r="I24" s="184"/>
      <c r="J24" s="184"/>
      <c r="K24" s="184"/>
      <c r="L24" s="184"/>
      <c r="M24" s="190"/>
      <c r="N24" s="190"/>
      <c r="O24" s="190"/>
      <c r="P24" s="184"/>
      <c r="Q24" s="190"/>
      <c r="R24" s="184"/>
      <c r="S24" s="184"/>
      <c r="T24" s="184"/>
      <c r="U24" s="184"/>
      <c r="V24" s="184"/>
      <c r="W24" s="184"/>
      <c r="X24" s="184"/>
      <c r="Y24" s="184"/>
      <c r="Z24" s="191"/>
    </row>
    <row r="25" spans="2:26" ht="21.75" customHeight="1" x14ac:dyDescent="0.15">
      <c r="B25" s="325"/>
      <c r="C25" s="190"/>
      <c r="D25" s="184"/>
      <c r="E25" s="184"/>
      <c r="F25" s="190"/>
      <c r="G25" s="190"/>
      <c r="H25" s="184"/>
      <c r="I25" s="184"/>
      <c r="J25" s="184"/>
      <c r="K25" s="184"/>
      <c r="L25" s="184"/>
      <c r="M25" s="190"/>
      <c r="N25" s="190"/>
      <c r="O25" s="190"/>
      <c r="P25" s="184"/>
      <c r="Q25" s="190"/>
      <c r="R25" s="184"/>
      <c r="S25" s="184"/>
      <c r="T25" s="184"/>
      <c r="U25" s="184"/>
      <c r="V25" s="184"/>
      <c r="W25" s="184"/>
      <c r="X25" s="184"/>
      <c r="Y25" s="184"/>
      <c r="Z25" s="191"/>
    </row>
    <row r="26" spans="2:26" ht="21.75" customHeight="1" x14ac:dyDescent="0.15">
      <c r="B26" s="325"/>
      <c r="C26" s="190"/>
      <c r="D26" s="184"/>
      <c r="E26" s="184"/>
      <c r="F26" s="190"/>
      <c r="G26" s="190"/>
      <c r="H26" s="184"/>
      <c r="I26" s="184"/>
      <c r="J26" s="184"/>
      <c r="K26" s="184"/>
      <c r="L26" s="184"/>
      <c r="M26" s="190"/>
      <c r="N26" s="190"/>
      <c r="O26" s="190"/>
      <c r="P26" s="184"/>
      <c r="Q26" s="190"/>
      <c r="R26" s="184"/>
      <c r="S26" s="184"/>
      <c r="T26" s="184"/>
      <c r="U26" s="184"/>
      <c r="V26" s="184"/>
      <c r="W26" s="184"/>
      <c r="X26" s="184"/>
      <c r="Y26" s="184"/>
      <c r="Z26" s="191"/>
    </row>
    <row r="27" spans="2:26" ht="21.75" customHeight="1" x14ac:dyDescent="0.15">
      <c r="B27" s="325"/>
      <c r="C27" s="190"/>
      <c r="D27" s="184"/>
      <c r="E27" s="184"/>
      <c r="F27" s="190"/>
      <c r="G27" s="190"/>
      <c r="H27" s="184"/>
      <c r="I27" s="184"/>
      <c r="J27" s="184"/>
      <c r="K27" s="184"/>
      <c r="L27" s="184"/>
      <c r="M27" s="190"/>
      <c r="N27" s="190"/>
      <c r="O27" s="190"/>
      <c r="P27" s="184"/>
      <c r="Q27" s="190"/>
      <c r="R27" s="184"/>
      <c r="S27" s="184"/>
      <c r="T27" s="184"/>
      <c r="U27" s="184"/>
      <c r="V27" s="184"/>
      <c r="W27" s="184"/>
      <c r="X27" s="184"/>
      <c r="Y27" s="184"/>
      <c r="Z27" s="191"/>
    </row>
    <row r="28" spans="2:26" ht="21.75" customHeight="1" x14ac:dyDescent="0.15">
      <c r="B28" s="325"/>
      <c r="C28" s="190"/>
      <c r="D28" s="184"/>
      <c r="E28" s="184"/>
      <c r="F28" s="192"/>
      <c r="G28" s="193"/>
      <c r="H28" s="193"/>
      <c r="I28" s="193"/>
      <c r="J28" s="193"/>
      <c r="K28" s="193"/>
      <c r="L28" s="184"/>
      <c r="M28" s="190"/>
      <c r="N28" s="190"/>
      <c r="O28" s="190"/>
      <c r="P28" s="184"/>
      <c r="Q28" s="193"/>
      <c r="R28" s="185"/>
      <c r="S28" s="185"/>
      <c r="T28" s="185"/>
      <c r="U28" s="185"/>
      <c r="V28" s="185"/>
      <c r="W28" s="185"/>
      <c r="X28" s="185"/>
      <c r="Y28" s="185"/>
      <c r="Z28" s="194"/>
    </row>
    <row r="29" spans="2:26" ht="47.25" customHeight="1" x14ac:dyDescent="0.15">
      <c r="B29" s="393"/>
      <c r="C29" s="195"/>
      <c r="D29" s="195"/>
      <c r="E29" s="196"/>
      <c r="F29" s="197"/>
      <c r="G29" s="195"/>
      <c r="H29" s="195"/>
      <c r="I29" s="195"/>
      <c r="J29" s="581" t="s">
        <v>242</v>
      </c>
      <c r="K29" s="581"/>
      <c r="L29" s="581"/>
      <c r="M29" s="581"/>
      <c r="N29" s="581"/>
      <c r="O29" s="581"/>
      <c r="P29" s="581"/>
      <c r="Q29" s="581" t="s">
        <v>243</v>
      </c>
      <c r="R29" s="581"/>
      <c r="S29" s="581"/>
      <c r="T29" s="581"/>
      <c r="U29" s="581"/>
      <c r="V29" s="581"/>
      <c r="W29" s="581"/>
      <c r="X29" s="581"/>
      <c r="Y29" s="581"/>
      <c r="Z29" s="198"/>
    </row>
    <row r="30" spans="2:26" ht="15" customHeight="1" x14ac:dyDescent="0.15">
      <c r="C30" s="254" t="s">
        <v>244</v>
      </c>
    </row>
    <row r="31" spans="2:26" ht="15" customHeight="1" x14ac:dyDescent="0.15">
      <c r="C31" s="1" t="s">
        <v>245</v>
      </c>
    </row>
    <row r="32" spans="2:26" ht="15" customHeight="1" x14ac:dyDescent="0.15">
      <c r="C32" s="1" t="s">
        <v>246</v>
      </c>
    </row>
    <row r="33" spans="3:3" ht="15" customHeight="1" x14ac:dyDescent="0.15">
      <c r="C33" s="1" t="s">
        <v>247</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A83B6333-DA18-4031-8176-525D84625EDA}"/>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B3BAAD-FC05-43D5-82FD-5AF5510A4653}">
          <x14:formula1>
            <xm:f>'(参考)リスト'!$C$6:$C$11</xm:f>
          </x14:formula1>
          <xm:sqref>I5:K5</xm:sqref>
        </x14:dataValidation>
        <x14:dataValidation type="list" allowBlank="1" showInputMessage="1" showErrorMessage="1" xr:uid="{3F6518EA-EC7B-4C03-B85D-901C303B42CA}">
          <x14:formula1>
            <xm:f>'(参考)リスト'!$D$6:$D$7</xm:f>
          </x14:formula1>
          <xm:sqref>R5:R6</xm:sqref>
        </x14:dataValidation>
        <x14:dataValidation type="list" allowBlank="1" showInputMessage="1" showErrorMessage="1" xr:uid="{2F6C3941-BECD-4977-8A99-226F7D15755F}">
          <x14:formula1>
            <xm:f>'(参考)リスト'!$F$6:$F$7</xm:f>
          </x14:formula1>
          <xm:sqref>U5</xm:sqref>
        </x14:dataValidation>
        <x14:dataValidation type="list" allowBlank="1" showInputMessage="1" showErrorMessage="1" xr:uid="{D6965257-4ED0-4D37-A607-F4A9926586EA}">
          <x14:formula1>
            <xm:f>'(参考)リスト'!$E$6:$E$10</xm:f>
          </x14:formula1>
          <xm:sqref>U6</xm:sqref>
        </x14:dataValidation>
        <x14:dataValidation type="list" allowBlank="1" showInputMessage="1" showErrorMessage="1" xr:uid="{5A6D7B17-C598-411A-9032-DF079928D0B9}">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75" customHeight="1" x14ac:dyDescent="0.15">
      <c r="B9" s="324" t="s">
        <v>251</v>
      </c>
      <c r="C9" s="302" t="s">
        <v>575</v>
      </c>
      <c r="D9" s="303"/>
      <c r="E9" s="165">
        <v>1</v>
      </c>
      <c r="F9" s="202">
        <v>0</v>
      </c>
      <c r="G9" s="218" t="s">
        <v>469</v>
      </c>
      <c r="H9" s="218" t="s">
        <v>507</v>
      </c>
      <c r="I9" s="218" t="s">
        <v>480</v>
      </c>
      <c r="J9" s="305" t="s">
        <v>500</v>
      </c>
      <c r="K9" s="305"/>
      <c r="L9" s="305"/>
      <c r="M9" s="267">
        <v>2.8800000000000003</v>
      </c>
      <c r="N9" s="267" t="s">
        <v>934</v>
      </c>
      <c r="O9" s="218" t="s">
        <v>577</v>
      </c>
      <c r="P9" s="218" t="s">
        <v>576</v>
      </c>
      <c r="Q9" s="218" t="s">
        <v>577</v>
      </c>
      <c r="R9" s="229" t="s">
        <v>475</v>
      </c>
      <c r="S9" s="229" t="s">
        <v>467</v>
      </c>
      <c r="T9" s="229" t="s">
        <v>468</v>
      </c>
      <c r="U9" s="305" t="s">
        <v>492</v>
      </c>
      <c r="V9" s="605"/>
      <c r="W9" s="605"/>
      <c r="X9" s="605"/>
      <c r="Y9" s="245" t="s">
        <v>801</v>
      </c>
    </row>
    <row r="10" spans="2:25" ht="15.95" customHeight="1" x14ac:dyDescent="0.15">
      <c r="B10" s="325"/>
      <c r="C10" s="302" t="s">
        <v>575</v>
      </c>
      <c r="D10" s="303"/>
      <c r="E10" s="165">
        <v>2</v>
      </c>
      <c r="F10" s="202">
        <v>0</v>
      </c>
      <c r="G10" s="218" t="s">
        <v>469</v>
      </c>
      <c r="H10" s="218" t="s">
        <v>507</v>
      </c>
      <c r="I10" s="218" t="s">
        <v>471</v>
      </c>
      <c r="J10" s="305" t="s">
        <v>472</v>
      </c>
      <c r="K10" s="305"/>
      <c r="L10" s="305"/>
      <c r="M10" s="267">
        <v>2.0000000000000004E-2</v>
      </c>
      <c r="N10" s="267">
        <v>7.4999999999999997E-3</v>
      </c>
      <c r="O10" s="218" t="s">
        <v>577</v>
      </c>
      <c r="P10" s="218" t="s">
        <v>576</v>
      </c>
      <c r="Q10" s="218" t="s">
        <v>581</v>
      </c>
      <c r="R10" s="229" t="s">
        <v>475</v>
      </c>
      <c r="S10" s="229" t="s">
        <v>475</v>
      </c>
      <c r="T10" s="229" t="s">
        <v>468</v>
      </c>
      <c r="U10" s="305" t="s">
        <v>492</v>
      </c>
      <c r="V10" s="605"/>
      <c r="W10" s="605"/>
      <c r="X10" s="605"/>
      <c r="Y10" s="229" t="s">
        <v>804</v>
      </c>
    </row>
    <row r="11" spans="2:25" ht="15.95" customHeight="1" x14ac:dyDescent="0.15">
      <c r="B11" s="325"/>
      <c r="C11" s="302" t="s">
        <v>575</v>
      </c>
      <c r="D11" s="303"/>
      <c r="E11" s="165">
        <v>3</v>
      </c>
      <c r="F11" s="202">
        <v>0</v>
      </c>
      <c r="G11" s="218" t="s">
        <v>469</v>
      </c>
      <c r="H11" s="218" t="s">
        <v>507</v>
      </c>
      <c r="I11" s="218" t="s">
        <v>471</v>
      </c>
      <c r="J11" s="305" t="s">
        <v>464</v>
      </c>
      <c r="K11" s="305"/>
      <c r="L11" s="305"/>
      <c r="M11" s="267">
        <v>0.06</v>
      </c>
      <c r="N11" s="267">
        <v>0.06</v>
      </c>
      <c r="O11" s="218" t="s">
        <v>577</v>
      </c>
      <c r="P11" s="218" t="s">
        <v>576</v>
      </c>
      <c r="Q11" s="218" t="s">
        <v>577</v>
      </c>
      <c r="R11" s="229" t="s">
        <v>475</v>
      </c>
      <c r="S11" s="229" t="s">
        <v>467</v>
      </c>
      <c r="T11" s="229" t="s">
        <v>468</v>
      </c>
      <c r="U11" s="305" t="s">
        <v>492</v>
      </c>
      <c r="V11" s="605"/>
      <c r="W11" s="605"/>
      <c r="X11" s="605"/>
      <c r="Y11" s="245" t="s">
        <v>801</v>
      </c>
    </row>
    <row r="12" spans="2:25" ht="15.95" customHeight="1" x14ac:dyDescent="0.15">
      <c r="B12" s="325"/>
      <c r="C12" s="302" t="s">
        <v>575</v>
      </c>
      <c r="D12" s="303"/>
      <c r="E12" s="165">
        <v>4</v>
      </c>
      <c r="F12" s="202">
        <v>0</v>
      </c>
      <c r="G12" s="218" t="s">
        <v>461</v>
      </c>
      <c r="H12" s="218" t="s">
        <v>479</v>
      </c>
      <c r="I12" s="218" t="s">
        <v>471</v>
      </c>
      <c r="J12" s="305" t="s">
        <v>464</v>
      </c>
      <c r="K12" s="305"/>
      <c r="L12" s="305"/>
      <c r="M12" s="267">
        <v>0.16000000000000003</v>
      </c>
      <c r="N12" s="267">
        <v>0.26</v>
      </c>
      <c r="O12" s="218" t="s">
        <v>577</v>
      </c>
      <c r="P12" s="218" t="s">
        <v>576</v>
      </c>
      <c r="Q12" s="218" t="s">
        <v>577</v>
      </c>
      <c r="R12" s="229" t="s">
        <v>475</v>
      </c>
      <c r="S12" s="229" t="s">
        <v>467</v>
      </c>
      <c r="T12" s="229" t="s">
        <v>468</v>
      </c>
      <c r="U12" s="305" t="s">
        <v>492</v>
      </c>
      <c r="V12" s="605"/>
      <c r="W12" s="605"/>
      <c r="X12" s="605"/>
      <c r="Y12" s="245" t="s">
        <v>801</v>
      </c>
    </row>
    <row r="13" spans="2:25" ht="15.95" customHeight="1" x14ac:dyDescent="0.15">
      <c r="B13" s="325"/>
      <c r="C13" s="302" t="s">
        <v>575</v>
      </c>
      <c r="D13" s="303"/>
      <c r="E13" s="165">
        <v>5</v>
      </c>
      <c r="F13" s="202">
        <v>0.1</v>
      </c>
      <c r="G13" s="218" t="s">
        <v>469</v>
      </c>
      <c r="H13" s="218" t="s">
        <v>507</v>
      </c>
      <c r="I13" s="218" t="s">
        <v>471</v>
      </c>
      <c r="J13" s="305" t="s">
        <v>472</v>
      </c>
      <c r="K13" s="305"/>
      <c r="L13" s="305"/>
      <c r="M13" s="267">
        <v>0.06</v>
      </c>
      <c r="N13" s="267" t="s">
        <v>821</v>
      </c>
      <c r="O13" s="218" t="s">
        <v>576</v>
      </c>
      <c r="P13" s="218" t="s">
        <v>576</v>
      </c>
      <c r="Q13" s="218" t="s">
        <v>577</v>
      </c>
      <c r="R13" s="229" t="s">
        <v>475</v>
      </c>
      <c r="S13" s="229" t="s">
        <v>467</v>
      </c>
      <c r="T13" s="229" t="s">
        <v>468</v>
      </c>
      <c r="U13" s="305" t="s">
        <v>492</v>
      </c>
      <c r="V13" s="605"/>
      <c r="W13" s="605"/>
      <c r="X13" s="605"/>
      <c r="Y13" s="245" t="s">
        <v>803</v>
      </c>
    </row>
    <row r="14" spans="2:25" ht="15.95" customHeight="1" x14ac:dyDescent="0.15">
      <c r="B14" s="325"/>
      <c r="C14" s="302" t="s">
        <v>587</v>
      </c>
      <c r="D14" s="303"/>
      <c r="E14" s="165">
        <v>1</v>
      </c>
      <c r="F14" s="202">
        <v>2.4</v>
      </c>
      <c r="G14" s="218" t="s">
        <v>461</v>
      </c>
      <c r="H14" s="218" t="s">
        <v>470</v>
      </c>
      <c r="I14" s="218" t="s">
        <v>471</v>
      </c>
      <c r="J14" s="305" t="s">
        <v>464</v>
      </c>
      <c r="K14" s="305"/>
      <c r="L14" s="305"/>
      <c r="M14" s="267">
        <v>0.5</v>
      </c>
      <c r="N14" s="267">
        <v>0.5</v>
      </c>
      <c r="O14" s="276" t="s">
        <v>577</v>
      </c>
      <c r="P14" s="218" t="s">
        <v>576</v>
      </c>
      <c r="Q14" s="276" t="s">
        <v>577</v>
      </c>
      <c r="R14" s="229" t="s">
        <v>475</v>
      </c>
      <c r="S14" s="229" t="s">
        <v>467</v>
      </c>
      <c r="T14" s="229" t="s">
        <v>468</v>
      </c>
      <c r="U14" s="305" t="s">
        <v>492</v>
      </c>
      <c r="V14" s="605"/>
      <c r="W14" s="605"/>
      <c r="X14" s="605"/>
      <c r="Y14" s="245" t="s">
        <v>801</v>
      </c>
    </row>
    <row r="15" spans="2:25" ht="15.95" customHeight="1" x14ac:dyDescent="0.15">
      <c r="B15" s="325"/>
      <c r="C15" s="302" t="s">
        <v>587</v>
      </c>
      <c r="D15" s="303"/>
      <c r="E15" s="165">
        <v>2</v>
      </c>
      <c r="F15" s="202">
        <v>5.9</v>
      </c>
      <c r="G15" s="218" t="s">
        <v>461</v>
      </c>
      <c r="H15" s="218" t="s">
        <v>470</v>
      </c>
      <c r="I15" s="218" t="s">
        <v>471</v>
      </c>
      <c r="J15" s="305" t="s">
        <v>472</v>
      </c>
      <c r="K15" s="305"/>
      <c r="L15" s="305"/>
      <c r="M15" s="267">
        <v>0.05</v>
      </c>
      <c r="N15" s="267">
        <v>0.05</v>
      </c>
      <c r="O15" s="276" t="s">
        <v>577</v>
      </c>
      <c r="P15" s="218" t="s">
        <v>576</v>
      </c>
      <c r="Q15" s="276" t="s">
        <v>581</v>
      </c>
      <c r="R15" s="229" t="s">
        <v>475</v>
      </c>
      <c r="S15" s="229" t="s">
        <v>475</v>
      </c>
      <c r="T15" s="229" t="s">
        <v>468</v>
      </c>
      <c r="U15" s="305" t="s">
        <v>492</v>
      </c>
      <c r="V15" s="605"/>
      <c r="W15" s="605"/>
      <c r="X15" s="605"/>
      <c r="Y15" s="218" t="s">
        <v>805</v>
      </c>
    </row>
    <row r="16" spans="2:25" ht="15.95" customHeight="1" x14ac:dyDescent="0.15">
      <c r="B16" s="325"/>
      <c r="C16" s="302" t="s">
        <v>587</v>
      </c>
      <c r="D16" s="303"/>
      <c r="E16" s="165">
        <v>3</v>
      </c>
      <c r="F16" s="202">
        <v>2.4</v>
      </c>
      <c r="G16" s="218" t="s">
        <v>461</v>
      </c>
      <c r="H16" s="218" t="s">
        <v>462</v>
      </c>
      <c r="I16" s="218" t="s">
        <v>471</v>
      </c>
      <c r="J16" s="305" t="s">
        <v>464</v>
      </c>
      <c r="K16" s="305"/>
      <c r="L16" s="305"/>
      <c r="M16" s="267">
        <v>0.38</v>
      </c>
      <c r="N16" s="267">
        <v>0.36000000000000004</v>
      </c>
      <c r="O16" s="276" t="s">
        <v>577</v>
      </c>
      <c r="P16" s="218" t="s">
        <v>576</v>
      </c>
      <c r="Q16" s="276" t="s">
        <v>577</v>
      </c>
      <c r="R16" s="229" t="s">
        <v>475</v>
      </c>
      <c r="S16" s="229" t="s">
        <v>467</v>
      </c>
      <c r="T16" s="229" t="s">
        <v>468</v>
      </c>
      <c r="U16" s="305" t="s">
        <v>492</v>
      </c>
      <c r="V16" s="605"/>
      <c r="W16" s="605"/>
      <c r="X16" s="605"/>
      <c r="Y16" s="245" t="s">
        <v>801</v>
      </c>
    </row>
    <row r="17" spans="2:25" ht="15.95" customHeight="1" x14ac:dyDescent="0.15">
      <c r="B17" s="325"/>
      <c r="C17" s="606" t="s">
        <v>587</v>
      </c>
      <c r="D17" s="607"/>
      <c r="E17" s="165">
        <v>4</v>
      </c>
      <c r="F17" s="202">
        <v>2.4</v>
      </c>
      <c r="G17" s="218" t="s">
        <v>461</v>
      </c>
      <c r="H17" s="218" t="s">
        <v>495</v>
      </c>
      <c r="I17" s="218" t="s">
        <v>471</v>
      </c>
      <c r="J17" s="380" t="s">
        <v>472</v>
      </c>
      <c r="K17" s="646"/>
      <c r="L17" s="381"/>
      <c r="M17" s="267">
        <v>1.0000000000000002E-2</v>
      </c>
      <c r="N17" s="267">
        <v>1.0000000000000002E-2</v>
      </c>
      <c r="O17" s="276" t="s">
        <v>577</v>
      </c>
      <c r="P17" s="218" t="s">
        <v>576</v>
      </c>
      <c r="Q17" s="276" t="s">
        <v>581</v>
      </c>
      <c r="R17" s="229" t="s">
        <v>475</v>
      </c>
      <c r="S17" s="229" t="s">
        <v>475</v>
      </c>
      <c r="T17" s="229" t="s">
        <v>468</v>
      </c>
      <c r="U17" s="305" t="s">
        <v>492</v>
      </c>
      <c r="V17" s="605"/>
      <c r="W17" s="605"/>
      <c r="X17" s="605"/>
      <c r="Y17" s="218" t="s">
        <v>805</v>
      </c>
    </row>
    <row r="18" spans="2:25" ht="15.95" customHeight="1" x14ac:dyDescent="0.15">
      <c r="B18" s="325"/>
      <c r="C18" s="606" t="s">
        <v>594</v>
      </c>
      <c r="D18" s="607"/>
      <c r="E18" s="165">
        <v>1</v>
      </c>
      <c r="F18" s="202">
        <v>10</v>
      </c>
      <c r="G18" s="218" t="s">
        <v>461</v>
      </c>
      <c r="H18" s="218" t="s">
        <v>470</v>
      </c>
      <c r="I18" s="218" t="s">
        <v>471</v>
      </c>
      <c r="J18" s="380" t="s">
        <v>464</v>
      </c>
      <c r="K18" s="646"/>
      <c r="L18" s="381"/>
      <c r="M18" s="267">
        <v>0.57999999999999996</v>
      </c>
      <c r="N18" s="267">
        <v>0.60000000000000009</v>
      </c>
      <c r="O18" s="276" t="s">
        <v>577</v>
      </c>
      <c r="P18" s="218" t="s">
        <v>576</v>
      </c>
      <c r="Q18" s="276" t="s">
        <v>577</v>
      </c>
      <c r="R18" s="229" t="s">
        <v>475</v>
      </c>
      <c r="S18" s="229" t="s">
        <v>467</v>
      </c>
      <c r="T18" s="229" t="s">
        <v>468</v>
      </c>
      <c r="U18" s="305" t="s">
        <v>492</v>
      </c>
      <c r="V18" s="605"/>
      <c r="W18" s="605"/>
      <c r="X18" s="605"/>
      <c r="Y18" s="245" t="s">
        <v>801</v>
      </c>
    </row>
    <row r="19" spans="2:25" ht="15.95" customHeight="1" x14ac:dyDescent="0.15">
      <c r="B19" s="325"/>
      <c r="C19" s="606" t="s">
        <v>594</v>
      </c>
      <c r="D19" s="607"/>
      <c r="E19" s="165">
        <v>2</v>
      </c>
      <c r="F19" s="202">
        <v>6.9</v>
      </c>
      <c r="G19" s="218" t="s">
        <v>461</v>
      </c>
      <c r="H19" s="218" t="s">
        <v>479</v>
      </c>
      <c r="I19" s="218" t="s">
        <v>471</v>
      </c>
      <c r="J19" s="380" t="s">
        <v>472</v>
      </c>
      <c r="K19" s="646"/>
      <c r="L19" s="381"/>
      <c r="M19" s="267">
        <v>0.375</v>
      </c>
      <c r="N19" s="267">
        <v>0.375</v>
      </c>
      <c r="O19" s="276" t="s">
        <v>577</v>
      </c>
      <c r="P19" s="218" t="s">
        <v>576</v>
      </c>
      <c r="Q19" s="276" t="s">
        <v>581</v>
      </c>
      <c r="R19" s="229" t="s">
        <v>475</v>
      </c>
      <c r="S19" s="229" t="s">
        <v>475</v>
      </c>
      <c r="T19" s="229" t="s">
        <v>468</v>
      </c>
      <c r="U19" s="305" t="s">
        <v>492</v>
      </c>
      <c r="V19" s="605"/>
      <c r="W19" s="605"/>
      <c r="X19" s="605"/>
      <c r="Y19" s="218" t="s">
        <v>805</v>
      </c>
    </row>
    <row r="20" spans="2:25" ht="15.95" customHeight="1" x14ac:dyDescent="0.15">
      <c r="B20" s="325"/>
      <c r="C20" s="606" t="s">
        <v>594</v>
      </c>
      <c r="D20" s="607"/>
      <c r="E20" s="165">
        <v>3</v>
      </c>
      <c r="F20" s="202">
        <v>10.7</v>
      </c>
      <c r="G20" s="218" t="s">
        <v>461</v>
      </c>
      <c r="H20" s="218" t="s">
        <v>470</v>
      </c>
      <c r="I20" s="218" t="s">
        <v>471</v>
      </c>
      <c r="J20" s="380" t="s">
        <v>472</v>
      </c>
      <c r="K20" s="646"/>
      <c r="L20" s="381"/>
      <c r="M20" s="267">
        <v>7.4999999999999997E-3</v>
      </c>
      <c r="N20" s="267">
        <v>7.4999999999999997E-3</v>
      </c>
      <c r="O20" s="276" t="s">
        <v>598</v>
      </c>
      <c r="P20" s="218" t="s">
        <v>576</v>
      </c>
      <c r="Q20" s="276" t="s">
        <v>581</v>
      </c>
      <c r="R20" s="229" t="s">
        <v>475</v>
      </c>
      <c r="S20" s="229" t="s">
        <v>475</v>
      </c>
      <c r="T20" s="229" t="s">
        <v>468</v>
      </c>
      <c r="U20" s="305" t="s">
        <v>492</v>
      </c>
      <c r="V20" s="605"/>
      <c r="W20" s="605"/>
      <c r="X20" s="605"/>
      <c r="Y20" s="218" t="s">
        <v>805</v>
      </c>
    </row>
    <row r="21" spans="2:25" ht="15.95" customHeight="1" x14ac:dyDescent="0.15">
      <c r="B21" s="325"/>
      <c r="C21" s="606" t="s">
        <v>594</v>
      </c>
      <c r="D21" s="607"/>
      <c r="E21" s="165">
        <v>4</v>
      </c>
      <c r="F21" s="202">
        <v>12.1</v>
      </c>
      <c r="G21" s="218" t="s">
        <v>461</v>
      </c>
      <c r="H21" s="218" t="s">
        <v>470</v>
      </c>
      <c r="I21" s="218" t="s">
        <v>471</v>
      </c>
      <c r="J21" s="305" t="s">
        <v>472</v>
      </c>
      <c r="K21" s="305"/>
      <c r="L21" s="305"/>
      <c r="M21" s="267">
        <v>5.000000000000001E-3</v>
      </c>
      <c r="N21" s="267">
        <v>5.000000000000001E-3</v>
      </c>
      <c r="O21" s="276" t="s">
        <v>598</v>
      </c>
      <c r="P21" s="218" t="s">
        <v>576</v>
      </c>
      <c r="Q21" s="276" t="s">
        <v>581</v>
      </c>
      <c r="R21" s="229" t="s">
        <v>475</v>
      </c>
      <c r="S21" s="229" t="s">
        <v>475</v>
      </c>
      <c r="T21" s="229" t="s">
        <v>468</v>
      </c>
      <c r="U21" s="305" t="s">
        <v>492</v>
      </c>
      <c r="V21" s="605"/>
      <c r="W21" s="605"/>
      <c r="X21" s="605"/>
      <c r="Y21" s="218" t="s">
        <v>805</v>
      </c>
    </row>
    <row r="22" spans="2:25" ht="15.95" customHeight="1" x14ac:dyDescent="0.15">
      <c r="B22" s="325"/>
      <c r="C22" s="606" t="s">
        <v>594</v>
      </c>
      <c r="D22" s="607"/>
      <c r="E22" s="165">
        <v>5</v>
      </c>
      <c r="F22" s="202">
        <v>13.4</v>
      </c>
      <c r="G22" s="218" t="s">
        <v>461</v>
      </c>
      <c r="H22" s="218" t="s">
        <v>470</v>
      </c>
      <c r="I22" s="218" t="s">
        <v>471</v>
      </c>
      <c r="J22" s="305" t="s">
        <v>472</v>
      </c>
      <c r="K22" s="305"/>
      <c r="L22" s="305"/>
      <c r="M22" s="267">
        <v>2.3100000000000002E-2</v>
      </c>
      <c r="N22" s="267">
        <v>1.4999999999999999E-2</v>
      </c>
      <c r="O22" s="218" t="s">
        <v>598</v>
      </c>
      <c r="P22" s="218" t="s">
        <v>576</v>
      </c>
      <c r="Q22" s="218" t="s">
        <v>581</v>
      </c>
      <c r="R22" s="229" t="s">
        <v>475</v>
      </c>
      <c r="S22" s="229" t="s">
        <v>475</v>
      </c>
      <c r="T22" s="229" t="s">
        <v>468</v>
      </c>
      <c r="U22" s="305" t="s">
        <v>492</v>
      </c>
      <c r="V22" s="605"/>
      <c r="W22" s="605"/>
      <c r="X22" s="605"/>
      <c r="Y22" s="218" t="s">
        <v>805</v>
      </c>
    </row>
    <row r="23" spans="2:25" ht="15.95" customHeight="1" x14ac:dyDescent="0.15">
      <c r="B23" s="325"/>
      <c r="C23" s="606" t="s">
        <v>594</v>
      </c>
      <c r="D23" s="607"/>
      <c r="E23" s="165">
        <v>6</v>
      </c>
      <c r="F23" s="202">
        <v>15.1</v>
      </c>
      <c r="G23" s="218" t="s">
        <v>461</v>
      </c>
      <c r="H23" s="218" t="s">
        <v>470</v>
      </c>
      <c r="I23" s="218" t="s">
        <v>471</v>
      </c>
      <c r="J23" s="305" t="s">
        <v>472</v>
      </c>
      <c r="K23" s="305"/>
      <c r="L23" s="305"/>
      <c r="M23" s="267">
        <v>1.0000000000000002E-2</v>
      </c>
      <c r="N23" s="267">
        <v>1.0000000000000002E-2</v>
      </c>
      <c r="O23" s="218" t="s">
        <v>598</v>
      </c>
      <c r="P23" s="218" t="s">
        <v>576</v>
      </c>
      <c r="Q23" s="218" t="s">
        <v>581</v>
      </c>
      <c r="R23" s="229" t="s">
        <v>475</v>
      </c>
      <c r="S23" s="229" t="s">
        <v>475</v>
      </c>
      <c r="T23" s="229" t="s">
        <v>468</v>
      </c>
      <c r="U23" s="305" t="s">
        <v>492</v>
      </c>
      <c r="V23" s="605"/>
      <c r="W23" s="605"/>
      <c r="X23" s="605"/>
      <c r="Y23" s="218" t="s">
        <v>805</v>
      </c>
    </row>
    <row r="24" spans="2:25" ht="15.95" customHeight="1" x14ac:dyDescent="0.15">
      <c r="B24" s="325"/>
      <c r="C24" s="606" t="s">
        <v>594</v>
      </c>
      <c r="D24" s="607"/>
      <c r="E24" s="165">
        <v>7</v>
      </c>
      <c r="F24" s="202">
        <v>15.9</v>
      </c>
      <c r="G24" s="218" t="s">
        <v>461</v>
      </c>
      <c r="H24" s="218" t="s">
        <v>497</v>
      </c>
      <c r="I24" s="218" t="s">
        <v>471</v>
      </c>
      <c r="J24" s="305" t="s">
        <v>472</v>
      </c>
      <c r="K24" s="305"/>
      <c r="L24" s="305"/>
      <c r="M24" s="267">
        <v>0.13500000000000001</v>
      </c>
      <c r="N24" s="267">
        <v>9.0000000000000011E-2</v>
      </c>
      <c r="O24" s="218" t="s">
        <v>598</v>
      </c>
      <c r="P24" s="218" t="s">
        <v>576</v>
      </c>
      <c r="Q24" s="218" t="s">
        <v>581</v>
      </c>
      <c r="R24" s="229" t="s">
        <v>475</v>
      </c>
      <c r="S24" s="229" t="s">
        <v>475</v>
      </c>
      <c r="T24" s="229" t="s">
        <v>468</v>
      </c>
      <c r="U24" s="305" t="s">
        <v>492</v>
      </c>
      <c r="V24" s="605"/>
      <c r="W24" s="605"/>
      <c r="X24" s="605"/>
      <c r="Y24" s="218" t="s">
        <v>805</v>
      </c>
    </row>
    <row r="25" spans="2:25" ht="15.95" customHeight="1" x14ac:dyDescent="0.15">
      <c r="B25" s="325"/>
      <c r="C25" s="606" t="s">
        <v>594</v>
      </c>
      <c r="D25" s="607"/>
      <c r="E25" s="165">
        <v>8</v>
      </c>
      <c r="F25" s="202">
        <v>6.9</v>
      </c>
      <c r="G25" s="218" t="s">
        <v>461</v>
      </c>
      <c r="H25" s="218" t="s">
        <v>462</v>
      </c>
      <c r="I25" s="218" t="s">
        <v>463</v>
      </c>
      <c r="J25" s="305" t="s">
        <v>487</v>
      </c>
      <c r="K25" s="305"/>
      <c r="L25" s="305"/>
      <c r="M25" s="267" t="s">
        <v>935</v>
      </c>
      <c r="N25" s="267" t="s">
        <v>936</v>
      </c>
      <c r="O25" s="218" t="s">
        <v>577</v>
      </c>
      <c r="P25" s="218" t="s">
        <v>576</v>
      </c>
      <c r="Q25" s="218" t="s">
        <v>577</v>
      </c>
      <c r="R25" s="229" t="s">
        <v>475</v>
      </c>
      <c r="S25" s="229" t="s">
        <v>467</v>
      </c>
      <c r="T25" s="229" t="s">
        <v>468</v>
      </c>
      <c r="U25" s="305" t="s">
        <v>492</v>
      </c>
      <c r="V25" s="605"/>
      <c r="W25" s="605"/>
      <c r="X25" s="605"/>
      <c r="Y25" s="245" t="s">
        <v>801</v>
      </c>
    </row>
    <row r="26" spans="2:25" ht="15.95" customHeight="1" x14ac:dyDescent="0.15">
      <c r="B26" s="325"/>
      <c r="C26" s="606" t="s">
        <v>594</v>
      </c>
      <c r="D26" s="607"/>
      <c r="E26" s="165">
        <v>9</v>
      </c>
      <c r="F26" s="202">
        <v>15.9</v>
      </c>
      <c r="G26" s="218" t="s">
        <v>461</v>
      </c>
      <c r="H26" s="218" t="s">
        <v>479</v>
      </c>
      <c r="I26" s="218" t="s">
        <v>471</v>
      </c>
      <c r="J26" s="305" t="s">
        <v>472</v>
      </c>
      <c r="K26" s="305"/>
      <c r="L26" s="305"/>
      <c r="M26" s="267">
        <v>0.12</v>
      </c>
      <c r="N26" s="267">
        <v>0.12</v>
      </c>
      <c r="O26" s="218" t="s">
        <v>577</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594</v>
      </c>
      <c r="D27" s="607"/>
      <c r="E27" s="165">
        <v>10</v>
      </c>
      <c r="F27" s="202">
        <v>8.8000000000000007</v>
      </c>
      <c r="G27" s="218" t="s">
        <v>461</v>
      </c>
      <c r="H27" s="218" t="s">
        <v>479</v>
      </c>
      <c r="I27" s="218" t="s">
        <v>471</v>
      </c>
      <c r="J27" s="305" t="s">
        <v>472</v>
      </c>
      <c r="K27" s="305"/>
      <c r="L27" s="305"/>
      <c r="M27" s="267">
        <v>0.03</v>
      </c>
      <c r="N27" s="267">
        <v>0.03</v>
      </c>
      <c r="O27" s="218" t="s">
        <v>577</v>
      </c>
      <c r="P27" s="218" t="s">
        <v>576</v>
      </c>
      <c r="Q27" s="218" t="s">
        <v>581</v>
      </c>
      <c r="R27" s="229" t="s">
        <v>475</v>
      </c>
      <c r="S27" s="229" t="s">
        <v>475</v>
      </c>
      <c r="T27" s="229" t="s">
        <v>468</v>
      </c>
      <c r="U27" s="305" t="s">
        <v>492</v>
      </c>
      <c r="V27" s="605"/>
      <c r="W27" s="605"/>
      <c r="X27" s="605"/>
      <c r="Y27" s="218" t="s">
        <v>805</v>
      </c>
    </row>
    <row r="28" spans="2:25" ht="15.95" customHeight="1" x14ac:dyDescent="0.15">
      <c r="B28" s="325"/>
      <c r="C28" s="606" t="s">
        <v>594</v>
      </c>
      <c r="D28" s="607"/>
      <c r="E28" s="165">
        <v>11</v>
      </c>
      <c r="F28" s="202">
        <v>13.5</v>
      </c>
      <c r="G28" s="218" t="s">
        <v>461</v>
      </c>
      <c r="H28" s="218" t="s">
        <v>479</v>
      </c>
      <c r="I28" s="218" t="s">
        <v>471</v>
      </c>
      <c r="J28" s="305" t="s">
        <v>472</v>
      </c>
      <c r="K28" s="305"/>
      <c r="L28" s="305"/>
      <c r="M28" s="267">
        <v>8.0000000000000016E-2</v>
      </c>
      <c r="N28" s="267">
        <v>0.03</v>
      </c>
      <c r="O28" s="218" t="s">
        <v>598</v>
      </c>
      <c r="P28" s="218" t="s">
        <v>576</v>
      </c>
      <c r="Q28" s="218" t="s">
        <v>581</v>
      </c>
      <c r="R28" s="229" t="s">
        <v>475</v>
      </c>
      <c r="S28" s="229" t="s">
        <v>475</v>
      </c>
      <c r="T28" s="229" t="s">
        <v>468</v>
      </c>
      <c r="U28" s="305" t="s">
        <v>492</v>
      </c>
      <c r="V28" s="605"/>
      <c r="W28" s="605"/>
      <c r="X28" s="605"/>
      <c r="Y28" s="218" t="s">
        <v>805</v>
      </c>
    </row>
    <row r="29" spans="2:25" ht="15.95" customHeight="1" x14ac:dyDescent="0.15">
      <c r="B29" s="325"/>
      <c r="C29" s="606" t="s">
        <v>594</v>
      </c>
      <c r="D29" s="607"/>
      <c r="E29" s="165">
        <v>12</v>
      </c>
      <c r="F29" s="202">
        <v>15.9</v>
      </c>
      <c r="G29" s="218" t="s">
        <v>461</v>
      </c>
      <c r="H29" s="218" t="s">
        <v>479</v>
      </c>
      <c r="I29" s="218" t="s">
        <v>471</v>
      </c>
      <c r="J29" s="305" t="s">
        <v>472</v>
      </c>
      <c r="K29" s="305"/>
      <c r="L29" s="305"/>
      <c r="M29" s="267">
        <v>0.19</v>
      </c>
      <c r="N29" s="267">
        <v>0.21000000000000002</v>
      </c>
      <c r="O29" s="218" t="s">
        <v>577</v>
      </c>
      <c r="P29" s="218" t="s">
        <v>576</v>
      </c>
      <c r="Q29" s="218" t="s">
        <v>581</v>
      </c>
      <c r="R29" s="229" t="s">
        <v>475</v>
      </c>
      <c r="S29" s="229" t="s">
        <v>475</v>
      </c>
      <c r="T29" s="229" t="s">
        <v>468</v>
      </c>
      <c r="U29" s="305" t="s">
        <v>492</v>
      </c>
      <c r="V29" s="605"/>
      <c r="W29" s="605"/>
      <c r="X29" s="605"/>
      <c r="Y29" s="218" t="s">
        <v>805</v>
      </c>
    </row>
    <row r="30" spans="2:25" ht="15.95" customHeight="1" x14ac:dyDescent="0.15">
      <c r="B30" s="325"/>
      <c r="C30" s="606" t="s">
        <v>615</v>
      </c>
      <c r="D30" s="607"/>
      <c r="E30" s="165">
        <v>1</v>
      </c>
      <c r="F30" s="202">
        <v>21.7</v>
      </c>
      <c r="G30" s="218" t="s">
        <v>461</v>
      </c>
      <c r="H30" s="218" t="s">
        <v>470</v>
      </c>
      <c r="I30" s="218" t="s">
        <v>471</v>
      </c>
      <c r="J30" s="305" t="s">
        <v>464</v>
      </c>
      <c r="K30" s="305"/>
      <c r="L30" s="305"/>
      <c r="M30" s="267">
        <v>0.34</v>
      </c>
      <c r="N30" s="267">
        <v>0.34</v>
      </c>
      <c r="O30" s="218" t="s">
        <v>577</v>
      </c>
      <c r="P30" s="218" t="s">
        <v>576</v>
      </c>
      <c r="Q30" s="218" t="s">
        <v>577</v>
      </c>
      <c r="R30" s="229" t="s">
        <v>475</v>
      </c>
      <c r="S30" s="229" t="s">
        <v>467</v>
      </c>
      <c r="T30" s="229" t="s">
        <v>468</v>
      </c>
      <c r="U30" s="305" t="s">
        <v>492</v>
      </c>
      <c r="V30" s="605"/>
      <c r="W30" s="605"/>
      <c r="X30" s="605"/>
      <c r="Y30" s="245" t="s">
        <v>801</v>
      </c>
    </row>
    <row r="31" spans="2:25" ht="15.95" customHeight="1" x14ac:dyDescent="0.15">
      <c r="B31" s="325"/>
      <c r="C31" s="606" t="s">
        <v>615</v>
      </c>
      <c r="D31" s="607"/>
      <c r="E31" s="165">
        <v>2</v>
      </c>
      <c r="F31" s="202">
        <v>22.6</v>
      </c>
      <c r="G31" s="218" t="s">
        <v>461</v>
      </c>
      <c r="H31" s="218" t="s">
        <v>470</v>
      </c>
      <c r="I31" s="218" t="s">
        <v>471</v>
      </c>
      <c r="J31" s="305" t="s">
        <v>472</v>
      </c>
      <c r="K31" s="305"/>
      <c r="L31" s="305"/>
      <c r="M31" s="267">
        <v>0.06</v>
      </c>
      <c r="N31" s="267">
        <v>0.06</v>
      </c>
      <c r="O31" s="218" t="s">
        <v>577</v>
      </c>
      <c r="P31" s="218" t="s">
        <v>576</v>
      </c>
      <c r="Q31" s="218" t="s">
        <v>581</v>
      </c>
      <c r="R31" s="229" t="s">
        <v>475</v>
      </c>
      <c r="S31" s="229" t="s">
        <v>475</v>
      </c>
      <c r="T31" s="229" t="s">
        <v>468</v>
      </c>
      <c r="U31" s="305" t="s">
        <v>492</v>
      </c>
      <c r="V31" s="605"/>
      <c r="W31" s="605"/>
      <c r="X31" s="605"/>
      <c r="Y31" s="218" t="s">
        <v>805</v>
      </c>
    </row>
    <row r="32" spans="2:25" ht="15.95" customHeight="1" x14ac:dyDescent="0.15">
      <c r="B32" s="325"/>
      <c r="C32" s="606" t="s">
        <v>615</v>
      </c>
      <c r="D32" s="607"/>
      <c r="E32" s="165">
        <v>3</v>
      </c>
      <c r="F32" s="202">
        <v>24.9</v>
      </c>
      <c r="G32" s="218" t="s">
        <v>461</v>
      </c>
      <c r="H32" s="218" t="s">
        <v>497</v>
      </c>
      <c r="I32" s="218" t="s">
        <v>471</v>
      </c>
      <c r="J32" s="305" t="s">
        <v>472</v>
      </c>
      <c r="K32" s="305"/>
      <c r="L32" s="305"/>
      <c r="M32" s="267">
        <v>2.5199999999999997E-2</v>
      </c>
      <c r="N32" s="267">
        <v>2.0000000000000004E-2</v>
      </c>
      <c r="O32" s="218" t="s">
        <v>577</v>
      </c>
      <c r="P32" s="218" t="s">
        <v>576</v>
      </c>
      <c r="Q32" s="218" t="s">
        <v>581</v>
      </c>
      <c r="R32" s="229" t="s">
        <v>475</v>
      </c>
      <c r="S32" s="229" t="s">
        <v>475</v>
      </c>
      <c r="T32" s="229" t="s">
        <v>468</v>
      </c>
      <c r="U32" s="305" t="s">
        <v>492</v>
      </c>
      <c r="V32" s="605"/>
      <c r="W32" s="605"/>
      <c r="X32" s="605"/>
      <c r="Y32" s="218" t="s">
        <v>805</v>
      </c>
    </row>
    <row r="33" spans="2:25" ht="15.95" customHeight="1" x14ac:dyDescent="0.15">
      <c r="B33" s="325"/>
      <c r="C33" s="606" t="s">
        <v>615</v>
      </c>
      <c r="D33" s="607"/>
      <c r="E33" s="165">
        <v>4</v>
      </c>
      <c r="F33" s="202">
        <v>15.9</v>
      </c>
      <c r="G33" s="218" t="s">
        <v>461</v>
      </c>
      <c r="H33" s="218" t="s">
        <v>479</v>
      </c>
      <c r="I33" s="218" t="s">
        <v>480</v>
      </c>
      <c r="J33" s="305" t="s">
        <v>500</v>
      </c>
      <c r="K33" s="305"/>
      <c r="L33" s="305"/>
      <c r="M33" s="267">
        <v>4.2</v>
      </c>
      <c r="N33" s="267" t="s">
        <v>934</v>
      </c>
      <c r="O33" s="218" t="s">
        <v>577</v>
      </c>
      <c r="P33" s="218" t="s">
        <v>576</v>
      </c>
      <c r="Q33" s="218" t="s">
        <v>577</v>
      </c>
      <c r="R33" s="229" t="s">
        <v>475</v>
      </c>
      <c r="S33" s="229" t="s">
        <v>467</v>
      </c>
      <c r="T33" s="229" t="s">
        <v>468</v>
      </c>
      <c r="U33" s="305" t="s">
        <v>492</v>
      </c>
      <c r="V33" s="605"/>
      <c r="W33" s="605"/>
      <c r="X33" s="605"/>
      <c r="Y33" s="245" t="s">
        <v>801</v>
      </c>
    </row>
    <row r="34" spans="2:25" ht="15.95" customHeight="1" x14ac:dyDescent="0.15">
      <c r="B34" s="325"/>
      <c r="C34" s="606" t="s">
        <v>615</v>
      </c>
      <c r="D34" s="607"/>
      <c r="E34" s="165">
        <v>5</v>
      </c>
      <c r="F34" s="202">
        <v>24.9</v>
      </c>
      <c r="G34" s="218" t="s">
        <v>461</v>
      </c>
      <c r="H34" s="218" t="s">
        <v>499</v>
      </c>
      <c r="I34" s="218" t="s">
        <v>471</v>
      </c>
      <c r="J34" s="305" t="s">
        <v>472</v>
      </c>
      <c r="K34" s="305"/>
      <c r="L34" s="305"/>
      <c r="M34" s="267">
        <v>0.32000000000000006</v>
      </c>
      <c r="N34" s="267">
        <v>0.32000000000000006</v>
      </c>
      <c r="O34" s="218" t="s">
        <v>577</v>
      </c>
      <c r="P34" s="218" t="s">
        <v>576</v>
      </c>
      <c r="Q34" s="218" t="s">
        <v>581</v>
      </c>
      <c r="R34" s="229" t="s">
        <v>475</v>
      </c>
      <c r="S34" s="229" t="s">
        <v>475</v>
      </c>
      <c r="T34" s="229" t="s">
        <v>468</v>
      </c>
      <c r="U34" s="305" t="s">
        <v>492</v>
      </c>
      <c r="V34" s="605"/>
      <c r="W34" s="605"/>
      <c r="X34" s="605"/>
      <c r="Y34" s="218" t="s">
        <v>805</v>
      </c>
    </row>
    <row r="35" spans="2:25" ht="15.95" customHeight="1" x14ac:dyDescent="0.15">
      <c r="B35" s="325"/>
      <c r="C35" s="606" t="s">
        <v>615</v>
      </c>
      <c r="D35" s="607"/>
      <c r="E35" s="165">
        <v>6</v>
      </c>
      <c r="F35" s="202">
        <v>17.899999999999999</v>
      </c>
      <c r="G35" s="218" t="s">
        <v>461</v>
      </c>
      <c r="H35" s="218" t="s">
        <v>479</v>
      </c>
      <c r="I35" s="218" t="s">
        <v>471</v>
      </c>
      <c r="J35" s="305" t="s">
        <v>472</v>
      </c>
      <c r="K35" s="305"/>
      <c r="L35" s="305"/>
      <c r="M35" s="267">
        <v>1.0000000000000002E-2</v>
      </c>
      <c r="N35" s="267">
        <v>1.0000000000000002E-2</v>
      </c>
      <c r="O35" s="218" t="s">
        <v>577</v>
      </c>
      <c r="P35" s="218" t="s">
        <v>576</v>
      </c>
      <c r="Q35" s="218" t="s">
        <v>581</v>
      </c>
      <c r="R35" s="229" t="s">
        <v>475</v>
      </c>
      <c r="S35" s="229" t="s">
        <v>475</v>
      </c>
      <c r="T35" s="229" t="s">
        <v>468</v>
      </c>
      <c r="U35" s="305" t="s">
        <v>492</v>
      </c>
      <c r="V35" s="605"/>
      <c r="W35" s="605"/>
      <c r="X35" s="605"/>
      <c r="Y35" s="218" t="s">
        <v>805</v>
      </c>
    </row>
    <row r="36" spans="2:25" ht="15.95" customHeight="1" x14ac:dyDescent="0.15">
      <c r="B36" s="325"/>
      <c r="C36" s="606" t="s">
        <v>615</v>
      </c>
      <c r="D36" s="607"/>
      <c r="E36" s="165">
        <v>7</v>
      </c>
      <c r="F36" s="202">
        <v>19.3</v>
      </c>
      <c r="G36" s="218" t="s">
        <v>461</v>
      </c>
      <c r="H36" s="218" t="s">
        <v>462</v>
      </c>
      <c r="I36" s="218" t="s">
        <v>471</v>
      </c>
      <c r="J36" s="305" t="s">
        <v>464</v>
      </c>
      <c r="K36" s="305"/>
      <c r="L36" s="305"/>
      <c r="M36" s="267">
        <v>0.48</v>
      </c>
      <c r="N36" s="267">
        <v>0.57000000000000006</v>
      </c>
      <c r="O36" s="218" t="s">
        <v>577</v>
      </c>
      <c r="P36" s="218" t="s">
        <v>576</v>
      </c>
      <c r="Q36" s="218" t="s">
        <v>577</v>
      </c>
      <c r="R36" s="229" t="s">
        <v>475</v>
      </c>
      <c r="S36" s="229" t="s">
        <v>467</v>
      </c>
      <c r="T36" s="229" t="s">
        <v>468</v>
      </c>
      <c r="U36" s="305" t="s">
        <v>492</v>
      </c>
      <c r="V36" s="605"/>
      <c r="W36" s="605"/>
      <c r="X36" s="605"/>
      <c r="Y36" s="245" t="s">
        <v>801</v>
      </c>
    </row>
    <row r="37" spans="2:25" ht="15.95" customHeight="1" x14ac:dyDescent="0.15">
      <c r="B37" s="325"/>
      <c r="C37" s="606" t="s">
        <v>615</v>
      </c>
      <c r="D37" s="607"/>
      <c r="E37" s="165">
        <v>8</v>
      </c>
      <c r="F37" s="202">
        <v>21</v>
      </c>
      <c r="G37" s="218" t="s">
        <v>461</v>
      </c>
      <c r="H37" s="218" t="s">
        <v>462</v>
      </c>
      <c r="I37" s="218" t="s">
        <v>480</v>
      </c>
      <c r="J37" s="305" t="s">
        <v>500</v>
      </c>
      <c r="K37" s="305"/>
      <c r="L37" s="305"/>
      <c r="M37" s="267">
        <v>3.35</v>
      </c>
      <c r="N37" s="267" t="s">
        <v>934</v>
      </c>
      <c r="O37" s="218" t="s">
        <v>577</v>
      </c>
      <c r="P37" s="218" t="s">
        <v>576</v>
      </c>
      <c r="Q37" s="218" t="s">
        <v>577</v>
      </c>
      <c r="R37" s="229" t="s">
        <v>475</v>
      </c>
      <c r="S37" s="229" t="s">
        <v>467</v>
      </c>
      <c r="T37" s="229" t="s">
        <v>468</v>
      </c>
      <c r="U37" s="305" t="s">
        <v>492</v>
      </c>
      <c r="V37" s="605"/>
      <c r="W37" s="605"/>
      <c r="X37" s="605"/>
      <c r="Y37" s="245" t="s">
        <v>801</v>
      </c>
    </row>
    <row r="38" spans="2:25" ht="15.95" customHeight="1" x14ac:dyDescent="0.15">
      <c r="B38" s="325"/>
      <c r="C38" s="606" t="s">
        <v>626</v>
      </c>
      <c r="D38" s="607"/>
      <c r="E38" s="165">
        <v>1</v>
      </c>
      <c r="F38" s="202">
        <v>24.9</v>
      </c>
      <c r="G38" s="218" t="s">
        <v>461</v>
      </c>
      <c r="H38" s="218" t="s">
        <v>470</v>
      </c>
      <c r="I38" s="218" t="s">
        <v>471</v>
      </c>
      <c r="J38" s="305" t="s">
        <v>464</v>
      </c>
      <c r="K38" s="305"/>
      <c r="L38" s="305"/>
      <c r="M38" s="267">
        <v>0.62000000000000011</v>
      </c>
      <c r="N38" s="267">
        <v>0.64000000000000012</v>
      </c>
      <c r="O38" s="218" t="s">
        <v>577</v>
      </c>
      <c r="P38" s="218" t="s">
        <v>576</v>
      </c>
      <c r="Q38" s="218" t="s">
        <v>577</v>
      </c>
      <c r="R38" s="229" t="s">
        <v>475</v>
      </c>
      <c r="S38" s="229" t="s">
        <v>467</v>
      </c>
      <c r="T38" s="229" t="s">
        <v>468</v>
      </c>
      <c r="U38" s="305" t="s">
        <v>492</v>
      </c>
      <c r="V38" s="605"/>
      <c r="W38" s="605"/>
      <c r="X38" s="605"/>
      <c r="Y38" s="245" t="s">
        <v>801</v>
      </c>
    </row>
    <row r="39" spans="2:25" ht="15.95" customHeight="1" x14ac:dyDescent="0.15">
      <c r="B39" s="325"/>
      <c r="C39" s="606" t="s">
        <v>626</v>
      </c>
      <c r="D39" s="607"/>
      <c r="E39" s="165">
        <v>2</v>
      </c>
      <c r="F39" s="202">
        <v>24.9</v>
      </c>
      <c r="G39" s="218" t="s">
        <v>461</v>
      </c>
      <c r="H39" s="218" t="s">
        <v>499</v>
      </c>
      <c r="I39" s="218" t="s">
        <v>463</v>
      </c>
      <c r="J39" s="305" t="s">
        <v>487</v>
      </c>
      <c r="K39" s="305"/>
      <c r="L39" s="305"/>
      <c r="M39" s="267" t="s">
        <v>937</v>
      </c>
      <c r="N39" s="267" t="s">
        <v>938</v>
      </c>
      <c r="O39" s="218" t="s">
        <v>577</v>
      </c>
      <c r="P39" s="218" t="s">
        <v>576</v>
      </c>
      <c r="Q39" s="218" t="s">
        <v>577</v>
      </c>
      <c r="R39" s="229" t="s">
        <v>475</v>
      </c>
      <c r="S39" s="229" t="s">
        <v>467</v>
      </c>
      <c r="T39" s="229" t="s">
        <v>468</v>
      </c>
      <c r="U39" s="305" t="s">
        <v>492</v>
      </c>
      <c r="V39" s="605"/>
      <c r="W39" s="605"/>
      <c r="X39" s="605"/>
      <c r="Y39" s="245" t="s">
        <v>801</v>
      </c>
    </row>
    <row r="40" spans="2:25" ht="15.95" customHeight="1" x14ac:dyDescent="0.15">
      <c r="B40" s="325"/>
      <c r="C40" s="606" t="s">
        <v>626</v>
      </c>
      <c r="D40" s="607"/>
      <c r="E40" s="165">
        <v>3</v>
      </c>
      <c r="F40" s="202">
        <v>30.6</v>
      </c>
      <c r="G40" s="218" t="s">
        <v>461</v>
      </c>
      <c r="H40" s="218" t="s">
        <v>470</v>
      </c>
      <c r="I40" s="218" t="s">
        <v>480</v>
      </c>
      <c r="J40" s="305" t="s">
        <v>500</v>
      </c>
      <c r="K40" s="305"/>
      <c r="L40" s="305"/>
      <c r="M40" s="267" t="s">
        <v>934</v>
      </c>
      <c r="N40" s="267" t="s">
        <v>934</v>
      </c>
      <c r="O40" s="218" t="s">
        <v>665</v>
      </c>
      <c r="P40" s="218" t="s">
        <v>576</v>
      </c>
      <c r="Q40" s="218" t="s">
        <v>581</v>
      </c>
      <c r="R40" s="229" t="s">
        <v>475</v>
      </c>
      <c r="S40" s="229" t="s">
        <v>475</v>
      </c>
      <c r="T40" s="229" t="s">
        <v>468</v>
      </c>
      <c r="U40" s="305" t="s">
        <v>492</v>
      </c>
      <c r="V40" s="605"/>
      <c r="W40" s="605"/>
      <c r="X40" s="605"/>
      <c r="Y40" s="218" t="s">
        <v>805</v>
      </c>
    </row>
    <row r="41" spans="2:25" ht="15.95" customHeight="1" x14ac:dyDescent="0.15">
      <c r="B41" s="393"/>
      <c r="C41" s="606" t="s">
        <v>626</v>
      </c>
      <c r="D41" s="607"/>
      <c r="E41" s="165">
        <v>4</v>
      </c>
      <c r="F41" s="202">
        <v>24.9</v>
      </c>
      <c r="G41" s="218" t="s">
        <v>461</v>
      </c>
      <c r="H41" s="218" t="s">
        <v>495</v>
      </c>
      <c r="I41" s="218" t="s">
        <v>471</v>
      </c>
      <c r="J41" s="305" t="s">
        <v>472</v>
      </c>
      <c r="K41" s="305"/>
      <c r="L41" s="305"/>
      <c r="M41" s="267">
        <v>8.0000000000000016E-2</v>
      </c>
      <c r="N41" s="267">
        <v>8.0000000000000016E-2</v>
      </c>
      <c r="O41" s="218" t="s">
        <v>577</v>
      </c>
      <c r="P41" s="218" t="s">
        <v>576</v>
      </c>
      <c r="Q41" s="218" t="s">
        <v>581</v>
      </c>
      <c r="R41" s="229" t="s">
        <v>475</v>
      </c>
      <c r="S41" s="229" t="s">
        <v>475</v>
      </c>
      <c r="T41" s="229" t="s">
        <v>468</v>
      </c>
      <c r="U41" s="305" t="s">
        <v>492</v>
      </c>
      <c r="V41" s="605"/>
      <c r="W41" s="605"/>
      <c r="X41" s="605"/>
      <c r="Y41" s="218" t="s">
        <v>805</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00000000-0001-0000-0600-000000000000}">
    <filterColumn colId="1" showButton="0"/>
    <filterColumn colId="2" showButton="0"/>
  </autoFilter>
  <dataConsolidate/>
  <mergeCells count="134">
    <mergeCell ref="C41:D41"/>
    <mergeCell ref="U32:X32"/>
    <mergeCell ref="J33:L33"/>
    <mergeCell ref="U33:X33"/>
    <mergeCell ref="J34:L34"/>
    <mergeCell ref="U34:X34"/>
    <mergeCell ref="J35:L35"/>
    <mergeCell ref="U35:X35"/>
    <mergeCell ref="J36:L36"/>
    <mergeCell ref="U36:X36"/>
    <mergeCell ref="J37:L37"/>
    <mergeCell ref="U37:X37"/>
    <mergeCell ref="J38:L38"/>
    <mergeCell ref="J32:L32"/>
    <mergeCell ref="J39:L39"/>
    <mergeCell ref="U38:X38"/>
    <mergeCell ref="U39:X39"/>
    <mergeCell ref="J40:L40"/>
    <mergeCell ref="J41:L41"/>
    <mergeCell ref="U41:X41"/>
    <mergeCell ref="C32:D32"/>
    <mergeCell ref="C33:D33"/>
    <mergeCell ref="C34:D34"/>
    <mergeCell ref="C35:D35"/>
    <mergeCell ref="C25:D25"/>
    <mergeCell ref="C26:D26"/>
    <mergeCell ref="C27:D27"/>
    <mergeCell ref="J15:L15"/>
    <mergeCell ref="J16:L16"/>
    <mergeCell ref="C17:D17"/>
    <mergeCell ref="J17:L17"/>
    <mergeCell ref="C19:D19"/>
    <mergeCell ref="C20:D20"/>
    <mergeCell ref="C22:D22"/>
    <mergeCell ref="J20:L20"/>
    <mergeCell ref="J23:L23"/>
    <mergeCell ref="C21:D21"/>
    <mergeCell ref="J21:L21"/>
    <mergeCell ref="J19:L19"/>
    <mergeCell ref="J18:L18"/>
    <mergeCell ref="C18:D18"/>
    <mergeCell ref="C16:D16"/>
    <mergeCell ref="B2:X2"/>
    <mergeCell ref="F3:H3"/>
    <mergeCell ref="B3:E3"/>
    <mergeCell ref="B4:E4"/>
    <mergeCell ref="K3:N3"/>
    <mergeCell ref="E5:E8"/>
    <mergeCell ref="C5:D8"/>
    <mergeCell ref="F5:F8"/>
    <mergeCell ref="K4:N4"/>
    <mergeCell ref="I3:J3"/>
    <mergeCell ref="I4:J4"/>
    <mergeCell ref="F4:H4"/>
    <mergeCell ref="T3:W4"/>
    <mergeCell ref="X3:Y4"/>
    <mergeCell ref="P3:S3"/>
    <mergeCell ref="P4:S4"/>
    <mergeCell ref="O3:O4"/>
    <mergeCell ref="G5:H6"/>
    <mergeCell ref="S7:S8"/>
    <mergeCell ref="T7:T8"/>
    <mergeCell ref="Y5:Y8"/>
    <mergeCell ref="U15:X15"/>
    <mergeCell ref="I5:N6"/>
    <mergeCell ref="T5:X6"/>
    <mergeCell ref="P5:S6"/>
    <mergeCell ref="C23:D23"/>
    <mergeCell ref="J22:L22"/>
    <mergeCell ref="U40:X40"/>
    <mergeCell ref="C36:D36"/>
    <mergeCell ref="C37:D37"/>
    <mergeCell ref="C38:D38"/>
    <mergeCell ref="C39:D39"/>
    <mergeCell ref="C40:D40"/>
    <mergeCell ref="C12:D12"/>
    <mergeCell ref="J9:L9"/>
    <mergeCell ref="J11:L11"/>
    <mergeCell ref="J25:L25"/>
    <mergeCell ref="C31:D31"/>
    <mergeCell ref="J28:L28"/>
    <mergeCell ref="J29:L29"/>
    <mergeCell ref="J31:L31"/>
    <mergeCell ref="J30:L30"/>
    <mergeCell ref="J27:L27"/>
    <mergeCell ref="U16:X16"/>
    <mergeCell ref="U18:X18"/>
    <mergeCell ref="C10:D10"/>
    <mergeCell ref="M7:M8"/>
    <mergeCell ref="N7:N8"/>
    <mergeCell ref="J12:L12"/>
    <mergeCell ref="J10:L10"/>
    <mergeCell ref="C13:D13"/>
    <mergeCell ref="J13:L13"/>
    <mergeCell ref="C14:D14"/>
    <mergeCell ref="C15:D15"/>
    <mergeCell ref="J14:L14"/>
    <mergeCell ref="G7:G8"/>
    <mergeCell ref="H7:H8"/>
    <mergeCell ref="J7:L8"/>
    <mergeCell ref="I7:I8"/>
    <mergeCell ref="U9:X9"/>
    <mergeCell ref="U10:X10"/>
    <mergeCell ref="U11:X11"/>
    <mergeCell ref="U12:X12"/>
    <mergeCell ref="U13:X13"/>
    <mergeCell ref="U7:X8"/>
    <mergeCell ref="O7:O8"/>
    <mergeCell ref="R7:R8"/>
    <mergeCell ref="P7:Q7"/>
    <mergeCell ref="U27:X27"/>
    <mergeCell ref="U14:X14"/>
    <mergeCell ref="B9:B41"/>
    <mergeCell ref="C29:D29"/>
    <mergeCell ref="C9:D9"/>
    <mergeCell ref="C11:D11"/>
    <mergeCell ref="U28:X28"/>
    <mergeCell ref="U29:X29"/>
    <mergeCell ref="U30:X30"/>
    <mergeCell ref="U31:X31"/>
    <mergeCell ref="C28:D28"/>
    <mergeCell ref="U17:X17"/>
    <mergeCell ref="U19:X19"/>
    <mergeCell ref="U20:X20"/>
    <mergeCell ref="U21:X21"/>
    <mergeCell ref="U22:X22"/>
    <mergeCell ref="U23:X23"/>
    <mergeCell ref="U24:X24"/>
    <mergeCell ref="U25:X25"/>
    <mergeCell ref="J26:L26"/>
    <mergeCell ref="C30:D30"/>
    <mergeCell ref="U26:X26"/>
    <mergeCell ref="C24:D24"/>
    <mergeCell ref="J24:L24"/>
  </mergeCells>
  <phoneticPr fontId="11"/>
  <dataValidations disablePrompts="1" xWindow="224" yWindow="502" count="3">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41" xr:uid="{BCD82D75-7463-4E10-BEB1-7AF8A1394E47}"/>
    <dataValidation type="list" errorStyle="warning" allowBlank="1" showInputMessage="1" showErrorMessage="1" error="選択出来ません" sqref="H9:H41" xr:uid="{1A70FD77-555F-4FFE-ACD4-79AFC5B4C600}">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disablePrompts="1" xWindow="224" yWindow="502" count="7">
        <x14:dataValidation type="list" allowBlank="1" showInputMessage="1" showErrorMessage="1" xr:uid="{00000000-0002-0000-0600-000004000000}">
          <x14:formula1>
            <xm:f>'(参考)リスト'!$D$16:$D$18</xm:f>
          </x14:formula1>
          <xm:sqref>I9:I41</xm:sqref>
        </x14:dataValidation>
        <x14:dataValidation type="list" allowBlank="1" showInputMessage="1" showErrorMessage="1" xr:uid="{00000000-0002-0000-0600-000006000000}">
          <x14:formula1>
            <xm:f>'(参考)リスト'!$J$16:$J$18</xm:f>
          </x14:formula1>
          <xm:sqref>T9:T41</xm:sqref>
        </x14:dataValidation>
        <x14:dataValidation type="list" allowBlank="1" showInputMessage="1" showErrorMessage="1" xr:uid="{00000000-0002-0000-0600-000007000000}">
          <x14:formula1>
            <xm:f>'(参考)リスト'!$H$16:$H$17</xm:f>
          </x14:formula1>
          <xm:sqref>R9:R41</xm:sqref>
        </x14:dataValidation>
        <x14:dataValidation type="list" allowBlank="1" showInputMessage="1" showErrorMessage="1" xr:uid="{00000000-0002-0000-0600-000008000000}">
          <x14:formula1>
            <xm:f>'(参考)リスト'!$I$16:$I$18</xm:f>
          </x14:formula1>
          <xm:sqref>S9:S41</xm:sqref>
        </x14:dataValidation>
        <x14:dataValidation type="list" allowBlank="1" showInputMessage="1" showErrorMessage="1" xr:uid="{00000000-0002-0000-0600-00000C000000}">
          <x14:formula1>
            <xm:f>'(参考)リスト'!$F$16:$F$21</xm:f>
          </x14:formula1>
          <xm:sqref>O9:Q41</xm:sqref>
        </x14:dataValidation>
        <x14:dataValidation type="list" showInputMessage="1" showErrorMessage="1" xr:uid="{029E4745-3D5D-4892-8FDA-530343C9ED98}">
          <x14:formula1>
            <xm:f>'(参考)リスト'!$B$16:$B$21</xm:f>
          </x14:formula1>
          <xm:sqref>G9:G41</xm:sqref>
        </x14:dataValidation>
        <x14:dataValidation type="list" allowBlank="1" showInputMessage="1" showErrorMessage="1" xr:uid="{91402F3D-BA0A-4172-8B61-7890E57CE66D}">
          <x14:formula1>
            <xm:f>'(参考)リスト'!$E$16:$E$27</xm:f>
          </x14:formula1>
          <xm:sqref>J9:L41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B2BFE-0439-43CC-8CBE-E2172A4AA228}">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324" t="s">
        <v>251</v>
      </c>
      <c r="C9" s="606" t="s">
        <v>626</v>
      </c>
      <c r="D9" s="607"/>
      <c r="E9" s="165">
        <v>5</v>
      </c>
      <c r="F9" s="202">
        <v>25.8</v>
      </c>
      <c r="G9" s="218" t="s">
        <v>461</v>
      </c>
      <c r="H9" s="218" t="s">
        <v>462</v>
      </c>
      <c r="I9" s="218" t="s">
        <v>471</v>
      </c>
      <c r="J9" s="305" t="s">
        <v>464</v>
      </c>
      <c r="K9" s="305"/>
      <c r="L9" s="305"/>
      <c r="M9" s="267">
        <v>0.12</v>
      </c>
      <c r="N9" s="267">
        <v>0.13</v>
      </c>
      <c r="O9" s="218" t="s">
        <v>577</v>
      </c>
      <c r="P9" s="218" t="s">
        <v>576</v>
      </c>
      <c r="Q9" s="218" t="s">
        <v>577</v>
      </c>
      <c r="R9" s="229" t="s">
        <v>475</v>
      </c>
      <c r="S9" s="229" t="s">
        <v>467</v>
      </c>
      <c r="T9" s="229" t="s">
        <v>468</v>
      </c>
      <c r="U9" s="305" t="s">
        <v>492</v>
      </c>
      <c r="V9" s="605"/>
      <c r="W9" s="605"/>
      <c r="X9" s="605"/>
      <c r="Y9" s="245" t="s">
        <v>801</v>
      </c>
    </row>
    <row r="10" spans="2:25" ht="15.95" customHeight="1" x14ac:dyDescent="0.15">
      <c r="B10" s="325"/>
      <c r="C10" s="606" t="s">
        <v>626</v>
      </c>
      <c r="D10" s="607"/>
      <c r="E10" s="165">
        <v>6</v>
      </c>
      <c r="F10" s="202">
        <v>28.4</v>
      </c>
      <c r="G10" s="218" t="s">
        <v>461</v>
      </c>
      <c r="H10" s="218" t="s">
        <v>462</v>
      </c>
      <c r="I10" s="218" t="s">
        <v>480</v>
      </c>
      <c r="J10" s="305" t="s">
        <v>500</v>
      </c>
      <c r="K10" s="305"/>
      <c r="L10" s="305"/>
      <c r="M10" s="267">
        <v>3.3</v>
      </c>
      <c r="N10" s="267" t="s">
        <v>934</v>
      </c>
      <c r="O10" s="218" t="s">
        <v>577</v>
      </c>
      <c r="P10" s="218" t="s">
        <v>576</v>
      </c>
      <c r="Q10" s="218" t="s">
        <v>577</v>
      </c>
      <c r="R10" s="229" t="s">
        <v>475</v>
      </c>
      <c r="S10" s="229" t="s">
        <v>467</v>
      </c>
      <c r="T10" s="229" t="s">
        <v>468</v>
      </c>
      <c r="U10" s="305" t="s">
        <v>492</v>
      </c>
      <c r="V10" s="605"/>
      <c r="W10" s="605"/>
      <c r="X10" s="605"/>
      <c r="Y10" s="245" t="s">
        <v>801</v>
      </c>
    </row>
    <row r="11" spans="2:25" ht="15.95" customHeight="1" x14ac:dyDescent="0.15">
      <c r="B11" s="325"/>
      <c r="C11" s="606" t="s">
        <v>636</v>
      </c>
      <c r="D11" s="607"/>
      <c r="E11" s="165">
        <v>1</v>
      </c>
      <c r="F11" s="202">
        <v>35.799999999999997</v>
      </c>
      <c r="G11" s="218" t="s">
        <v>461</v>
      </c>
      <c r="H11" s="218" t="s">
        <v>470</v>
      </c>
      <c r="I11" s="218" t="s">
        <v>480</v>
      </c>
      <c r="J11" s="305" t="s">
        <v>500</v>
      </c>
      <c r="K11" s="305"/>
      <c r="L11" s="305"/>
      <c r="M11" s="267">
        <v>4.68</v>
      </c>
      <c r="N11" s="267" t="s">
        <v>934</v>
      </c>
      <c r="O11" s="218" t="s">
        <v>577</v>
      </c>
      <c r="P11" s="218" t="s">
        <v>576</v>
      </c>
      <c r="Q11" s="218" t="s">
        <v>577</v>
      </c>
      <c r="R11" s="229" t="s">
        <v>475</v>
      </c>
      <c r="S11" s="229" t="s">
        <v>467</v>
      </c>
      <c r="T11" s="229" t="s">
        <v>468</v>
      </c>
      <c r="U11" s="305" t="s">
        <v>492</v>
      </c>
      <c r="V11" s="605"/>
      <c r="W11" s="605"/>
      <c r="X11" s="605"/>
      <c r="Y11" s="245" t="s">
        <v>801</v>
      </c>
    </row>
    <row r="12" spans="2:25" ht="15.95" customHeight="1" x14ac:dyDescent="0.15">
      <c r="B12" s="325"/>
      <c r="C12" s="606" t="s">
        <v>636</v>
      </c>
      <c r="D12" s="607"/>
      <c r="E12" s="165">
        <v>2</v>
      </c>
      <c r="F12" s="202">
        <v>35.5</v>
      </c>
      <c r="G12" s="218" t="s">
        <v>461</v>
      </c>
      <c r="H12" s="218" t="s">
        <v>470</v>
      </c>
      <c r="I12" s="218" t="s">
        <v>480</v>
      </c>
      <c r="J12" s="305" t="s">
        <v>500</v>
      </c>
      <c r="K12" s="305"/>
      <c r="L12" s="305"/>
      <c r="M12" s="267" t="s">
        <v>934</v>
      </c>
      <c r="N12" s="267" t="s">
        <v>934</v>
      </c>
      <c r="O12" s="218" t="s">
        <v>665</v>
      </c>
      <c r="P12" s="218" t="s">
        <v>576</v>
      </c>
      <c r="Q12" s="218" t="s">
        <v>581</v>
      </c>
      <c r="R12" s="229" t="s">
        <v>475</v>
      </c>
      <c r="S12" s="229" t="s">
        <v>475</v>
      </c>
      <c r="T12" s="229" t="s">
        <v>468</v>
      </c>
      <c r="U12" s="305" t="s">
        <v>492</v>
      </c>
      <c r="V12" s="605"/>
      <c r="W12" s="605"/>
      <c r="X12" s="605"/>
      <c r="Y12" s="218" t="s">
        <v>805</v>
      </c>
    </row>
    <row r="13" spans="2:25" ht="15.95" customHeight="1" x14ac:dyDescent="0.15">
      <c r="B13" s="325"/>
      <c r="C13" s="606" t="s">
        <v>636</v>
      </c>
      <c r="D13" s="607"/>
      <c r="E13" s="165">
        <v>3</v>
      </c>
      <c r="F13" s="202">
        <v>39</v>
      </c>
      <c r="G13" s="218" t="s">
        <v>461</v>
      </c>
      <c r="H13" s="218" t="s">
        <v>470</v>
      </c>
      <c r="I13" s="218" t="s">
        <v>480</v>
      </c>
      <c r="J13" s="305" t="s">
        <v>500</v>
      </c>
      <c r="K13" s="305"/>
      <c r="L13" s="305"/>
      <c r="M13" s="267" t="s">
        <v>934</v>
      </c>
      <c r="N13" s="267" t="s">
        <v>934</v>
      </c>
      <c r="O13" s="218" t="s">
        <v>665</v>
      </c>
      <c r="P13" s="218" t="s">
        <v>576</v>
      </c>
      <c r="Q13" s="218" t="s">
        <v>581</v>
      </c>
      <c r="R13" s="229" t="s">
        <v>475</v>
      </c>
      <c r="S13" s="229" t="s">
        <v>475</v>
      </c>
      <c r="T13" s="229" t="s">
        <v>468</v>
      </c>
      <c r="U13" s="305" t="s">
        <v>492</v>
      </c>
      <c r="V13" s="605"/>
      <c r="W13" s="605"/>
      <c r="X13" s="605"/>
      <c r="Y13" s="218" t="s">
        <v>805</v>
      </c>
    </row>
    <row r="14" spans="2:25" ht="15.95" customHeight="1" x14ac:dyDescent="0.15">
      <c r="B14" s="325"/>
      <c r="C14" s="606" t="s">
        <v>636</v>
      </c>
      <c r="D14" s="607"/>
      <c r="E14" s="165">
        <v>4</v>
      </c>
      <c r="F14" s="202">
        <v>42.9</v>
      </c>
      <c r="G14" s="218" t="s">
        <v>461</v>
      </c>
      <c r="H14" s="218" t="s">
        <v>497</v>
      </c>
      <c r="I14" s="218" t="s">
        <v>480</v>
      </c>
      <c r="J14" s="305" t="s">
        <v>500</v>
      </c>
      <c r="K14" s="305"/>
      <c r="L14" s="305"/>
      <c r="M14" s="267" t="s">
        <v>934</v>
      </c>
      <c r="N14" s="267" t="s">
        <v>934</v>
      </c>
      <c r="O14" s="218" t="s">
        <v>665</v>
      </c>
      <c r="P14" s="218" t="s">
        <v>576</v>
      </c>
      <c r="Q14" s="218" t="s">
        <v>581</v>
      </c>
      <c r="R14" s="229" t="s">
        <v>475</v>
      </c>
      <c r="S14" s="229" t="s">
        <v>475</v>
      </c>
      <c r="T14" s="229" t="s">
        <v>468</v>
      </c>
      <c r="U14" s="305" t="s">
        <v>492</v>
      </c>
      <c r="V14" s="605"/>
      <c r="W14" s="605"/>
      <c r="X14" s="605"/>
      <c r="Y14" s="218" t="s">
        <v>805</v>
      </c>
    </row>
    <row r="15" spans="2:25" ht="15.95" customHeight="1" x14ac:dyDescent="0.15">
      <c r="B15" s="325"/>
      <c r="C15" s="606" t="s">
        <v>636</v>
      </c>
      <c r="D15" s="607"/>
      <c r="E15" s="165">
        <v>5</v>
      </c>
      <c r="F15" s="202">
        <v>34.9</v>
      </c>
      <c r="G15" s="218" t="s">
        <v>461</v>
      </c>
      <c r="H15" s="218" t="s">
        <v>479</v>
      </c>
      <c r="I15" s="218" t="s">
        <v>471</v>
      </c>
      <c r="J15" s="305" t="s">
        <v>472</v>
      </c>
      <c r="K15" s="305"/>
      <c r="L15" s="305"/>
      <c r="M15" s="267">
        <v>1.44E-2</v>
      </c>
      <c r="N15" s="267">
        <v>1.0000000000000002E-2</v>
      </c>
      <c r="O15" s="218" t="s">
        <v>577</v>
      </c>
      <c r="P15" s="218" t="s">
        <v>576</v>
      </c>
      <c r="Q15" s="218" t="s">
        <v>581</v>
      </c>
      <c r="R15" s="229" t="s">
        <v>475</v>
      </c>
      <c r="S15" s="229" t="s">
        <v>475</v>
      </c>
      <c r="T15" s="229" t="s">
        <v>468</v>
      </c>
      <c r="U15" s="305" t="s">
        <v>492</v>
      </c>
      <c r="V15" s="605"/>
      <c r="W15" s="605"/>
      <c r="X15" s="605"/>
      <c r="Y15" s="218" t="s">
        <v>805</v>
      </c>
    </row>
    <row r="16" spans="2:25" ht="15.95" customHeight="1" x14ac:dyDescent="0.15">
      <c r="B16" s="325"/>
      <c r="C16" s="606" t="s">
        <v>636</v>
      </c>
      <c r="D16" s="607"/>
      <c r="E16" s="165">
        <v>6</v>
      </c>
      <c r="F16" s="202">
        <v>33.9</v>
      </c>
      <c r="G16" s="218" t="s">
        <v>461</v>
      </c>
      <c r="H16" s="218" t="s">
        <v>462</v>
      </c>
      <c r="I16" s="218" t="s">
        <v>471</v>
      </c>
      <c r="J16" s="305" t="s">
        <v>464</v>
      </c>
      <c r="K16" s="305"/>
      <c r="L16" s="305"/>
      <c r="M16" s="267">
        <v>0.54</v>
      </c>
      <c r="N16" s="267">
        <v>0.52</v>
      </c>
      <c r="O16" s="218" t="s">
        <v>577</v>
      </c>
      <c r="P16" s="218" t="s">
        <v>576</v>
      </c>
      <c r="Q16" s="218" t="s">
        <v>577</v>
      </c>
      <c r="R16" s="229" t="s">
        <v>475</v>
      </c>
      <c r="S16" s="229" t="s">
        <v>467</v>
      </c>
      <c r="T16" s="229" t="s">
        <v>468</v>
      </c>
      <c r="U16" s="305" t="s">
        <v>492</v>
      </c>
      <c r="V16" s="605"/>
      <c r="W16" s="605"/>
      <c r="X16" s="605"/>
      <c r="Y16" s="245" t="s">
        <v>801</v>
      </c>
    </row>
    <row r="17" spans="2:25" ht="15.95" customHeight="1" x14ac:dyDescent="0.15">
      <c r="B17" s="325"/>
      <c r="C17" s="606" t="s">
        <v>636</v>
      </c>
      <c r="D17" s="607"/>
      <c r="E17" s="165">
        <v>7</v>
      </c>
      <c r="F17" s="202">
        <v>39</v>
      </c>
      <c r="G17" s="218" t="s">
        <v>461</v>
      </c>
      <c r="H17" s="218" t="s">
        <v>462</v>
      </c>
      <c r="I17" s="218" t="s">
        <v>480</v>
      </c>
      <c r="J17" s="305" t="s">
        <v>500</v>
      </c>
      <c r="K17" s="305"/>
      <c r="L17" s="305"/>
      <c r="M17" s="267" t="s">
        <v>934</v>
      </c>
      <c r="N17" s="267" t="s">
        <v>934</v>
      </c>
      <c r="O17" s="218" t="s">
        <v>665</v>
      </c>
      <c r="P17" s="218" t="s">
        <v>576</v>
      </c>
      <c r="Q17" s="218" t="s">
        <v>581</v>
      </c>
      <c r="R17" s="229" t="s">
        <v>475</v>
      </c>
      <c r="S17" s="229" t="s">
        <v>475</v>
      </c>
      <c r="T17" s="229" t="s">
        <v>468</v>
      </c>
      <c r="U17" s="305" t="s">
        <v>492</v>
      </c>
      <c r="V17" s="605"/>
      <c r="W17" s="605"/>
      <c r="X17" s="605"/>
      <c r="Y17" s="218" t="s">
        <v>805</v>
      </c>
    </row>
    <row r="18" spans="2:25" ht="15.95" customHeight="1" x14ac:dyDescent="0.15">
      <c r="B18" s="325"/>
      <c r="C18" s="606" t="s">
        <v>641</v>
      </c>
      <c r="D18" s="607"/>
      <c r="E18" s="165">
        <v>1</v>
      </c>
      <c r="F18" s="202">
        <v>42.9</v>
      </c>
      <c r="G18" s="218" t="s">
        <v>461</v>
      </c>
      <c r="H18" s="218" t="s">
        <v>470</v>
      </c>
      <c r="I18" s="218" t="s">
        <v>471</v>
      </c>
      <c r="J18" s="305" t="s">
        <v>464</v>
      </c>
      <c r="K18" s="305"/>
      <c r="L18" s="305"/>
      <c r="M18" s="267">
        <v>0.66</v>
      </c>
      <c r="N18" s="267">
        <v>0.60000000000000009</v>
      </c>
      <c r="O18" s="218" t="s">
        <v>577</v>
      </c>
      <c r="P18" s="218" t="s">
        <v>576</v>
      </c>
      <c r="Q18" s="218" t="s">
        <v>577</v>
      </c>
      <c r="R18" s="229" t="s">
        <v>475</v>
      </c>
      <c r="S18" s="229" t="s">
        <v>467</v>
      </c>
      <c r="T18" s="229" t="s">
        <v>468</v>
      </c>
      <c r="U18" s="305" t="s">
        <v>492</v>
      </c>
      <c r="V18" s="605"/>
      <c r="W18" s="605"/>
      <c r="X18" s="605"/>
      <c r="Y18" s="245" t="s">
        <v>801</v>
      </c>
    </row>
    <row r="19" spans="2:25" ht="15.95" customHeight="1" x14ac:dyDescent="0.15">
      <c r="B19" s="325"/>
      <c r="C19" s="606" t="s">
        <v>641</v>
      </c>
      <c r="D19" s="607"/>
      <c r="E19" s="165">
        <v>2</v>
      </c>
      <c r="F19" s="202">
        <v>43.8</v>
      </c>
      <c r="G19" s="218" t="s">
        <v>461</v>
      </c>
      <c r="H19" s="218" t="s">
        <v>470</v>
      </c>
      <c r="I19" s="218" t="s">
        <v>471</v>
      </c>
      <c r="J19" s="305" t="s">
        <v>472</v>
      </c>
      <c r="K19" s="305"/>
      <c r="L19" s="305"/>
      <c r="M19" s="267">
        <v>2.0000000000000004E-2</v>
      </c>
      <c r="N19" s="267">
        <v>2.0000000000000004E-2</v>
      </c>
      <c r="O19" s="218" t="s">
        <v>598</v>
      </c>
      <c r="P19" s="218" t="s">
        <v>576</v>
      </c>
      <c r="Q19" s="218" t="s">
        <v>581</v>
      </c>
      <c r="R19" s="229" t="s">
        <v>475</v>
      </c>
      <c r="S19" s="229" t="s">
        <v>475</v>
      </c>
      <c r="T19" s="229" t="s">
        <v>468</v>
      </c>
      <c r="U19" s="305" t="s">
        <v>492</v>
      </c>
      <c r="V19" s="605"/>
      <c r="W19" s="605"/>
      <c r="X19" s="605"/>
      <c r="Y19" s="218" t="s">
        <v>805</v>
      </c>
    </row>
    <row r="20" spans="2:25" ht="15.95" customHeight="1" x14ac:dyDescent="0.15">
      <c r="B20" s="325"/>
      <c r="C20" s="606" t="s">
        <v>641</v>
      </c>
      <c r="D20" s="607"/>
      <c r="E20" s="165">
        <v>3</v>
      </c>
      <c r="F20" s="202">
        <v>45.2</v>
      </c>
      <c r="G20" s="218" t="s">
        <v>461</v>
      </c>
      <c r="H20" s="218" t="s">
        <v>470</v>
      </c>
      <c r="I20" s="218" t="s">
        <v>480</v>
      </c>
      <c r="J20" s="305" t="s">
        <v>500</v>
      </c>
      <c r="K20" s="305"/>
      <c r="L20" s="305"/>
      <c r="M20" s="267">
        <v>3.55</v>
      </c>
      <c r="N20" s="267" t="s">
        <v>934</v>
      </c>
      <c r="O20" s="218" t="s">
        <v>577</v>
      </c>
      <c r="P20" s="218" t="s">
        <v>576</v>
      </c>
      <c r="Q20" s="218" t="s">
        <v>577</v>
      </c>
      <c r="R20" s="229" t="s">
        <v>475</v>
      </c>
      <c r="S20" s="229" t="s">
        <v>467</v>
      </c>
      <c r="T20" s="229" t="s">
        <v>468</v>
      </c>
      <c r="U20" s="305" t="s">
        <v>492</v>
      </c>
      <c r="V20" s="605"/>
      <c r="W20" s="605"/>
      <c r="X20" s="605"/>
      <c r="Y20" s="245" t="s">
        <v>801</v>
      </c>
    </row>
    <row r="21" spans="2:25" ht="15.95" customHeight="1" x14ac:dyDescent="0.15">
      <c r="B21" s="325"/>
      <c r="C21" s="606" t="s">
        <v>641</v>
      </c>
      <c r="D21" s="607"/>
      <c r="E21" s="165">
        <v>4</v>
      </c>
      <c r="F21" s="202">
        <v>46.2</v>
      </c>
      <c r="G21" s="218" t="s">
        <v>461</v>
      </c>
      <c r="H21" s="218" t="s">
        <v>470</v>
      </c>
      <c r="I21" s="218" t="s">
        <v>471</v>
      </c>
      <c r="J21" s="305" t="s">
        <v>472</v>
      </c>
      <c r="K21" s="305"/>
      <c r="L21" s="305"/>
      <c r="M21" s="267">
        <v>2.0400000000000001E-2</v>
      </c>
      <c r="N21" s="267">
        <v>1.4999999999999999E-2</v>
      </c>
      <c r="O21" s="218" t="s">
        <v>598</v>
      </c>
      <c r="P21" s="218" t="s">
        <v>576</v>
      </c>
      <c r="Q21" s="218" t="s">
        <v>581</v>
      </c>
      <c r="R21" s="229" t="s">
        <v>475</v>
      </c>
      <c r="S21" s="229" t="s">
        <v>475</v>
      </c>
      <c r="T21" s="229" t="s">
        <v>468</v>
      </c>
      <c r="U21" s="305" t="s">
        <v>492</v>
      </c>
      <c r="V21" s="605"/>
      <c r="W21" s="605"/>
      <c r="X21" s="605"/>
      <c r="Y21" s="218" t="s">
        <v>805</v>
      </c>
    </row>
    <row r="22" spans="2:25" ht="15.95" customHeight="1" x14ac:dyDescent="0.15">
      <c r="B22" s="325"/>
      <c r="C22" s="606" t="s">
        <v>641</v>
      </c>
      <c r="D22" s="607"/>
      <c r="E22" s="165">
        <v>5</v>
      </c>
      <c r="F22" s="202">
        <v>49.6</v>
      </c>
      <c r="G22" s="218" t="s">
        <v>461</v>
      </c>
      <c r="H22" s="218" t="s">
        <v>470</v>
      </c>
      <c r="I22" s="218" t="s">
        <v>480</v>
      </c>
      <c r="J22" s="305" t="s">
        <v>500</v>
      </c>
      <c r="K22" s="305"/>
      <c r="L22" s="305"/>
      <c r="M22" s="267">
        <v>4.3</v>
      </c>
      <c r="N22" s="267" t="s">
        <v>934</v>
      </c>
      <c r="O22" s="218" t="s">
        <v>665</v>
      </c>
      <c r="P22" s="218" t="s">
        <v>576</v>
      </c>
      <c r="Q22" s="218" t="s">
        <v>577</v>
      </c>
      <c r="R22" s="229" t="s">
        <v>475</v>
      </c>
      <c r="S22" s="229" t="s">
        <v>467</v>
      </c>
      <c r="T22" s="229" t="s">
        <v>468</v>
      </c>
      <c r="U22" s="305" t="s">
        <v>492</v>
      </c>
      <c r="V22" s="605"/>
      <c r="W22" s="605"/>
      <c r="X22" s="605"/>
      <c r="Y22" s="245" t="s">
        <v>801</v>
      </c>
    </row>
    <row r="23" spans="2:25" ht="15.95" customHeight="1" x14ac:dyDescent="0.15">
      <c r="B23" s="325"/>
      <c r="C23" s="606" t="s">
        <v>641</v>
      </c>
      <c r="D23" s="607"/>
      <c r="E23" s="165">
        <v>6</v>
      </c>
      <c r="F23" s="202">
        <v>42.9</v>
      </c>
      <c r="G23" s="218" t="s">
        <v>461</v>
      </c>
      <c r="H23" s="218" t="s">
        <v>495</v>
      </c>
      <c r="I23" s="218" t="s">
        <v>480</v>
      </c>
      <c r="J23" s="305" t="s">
        <v>500</v>
      </c>
      <c r="K23" s="305"/>
      <c r="L23" s="305"/>
      <c r="M23" s="267" t="s">
        <v>934</v>
      </c>
      <c r="N23" s="267" t="s">
        <v>934</v>
      </c>
      <c r="O23" s="218" t="s">
        <v>665</v>
      </c>
      <c r="P23" s="218" t="s">
        <v>576</v>
      </c>
      <c r="Q23" s="218" t="s">
        <v>581</v>
      </c>
      <c r="R23" s="229" t="s">
        <v>475</v>
      </c>
      <c r="S23" s="229" t="s">
        <v>475</v>
      </c>
      <c r="T23" s="229" t="s">
        <v>468</v>
      </c>
      <c r="U23" s="305" t="s">
        <v>492</v>
      </c>
      <c r="V23" s="605"/>
      <c r="W23" s="605"/>
      <c r="X23" s="605"/>
      <c r="Y23" s="218" t="s">
        <v>805</v>
      </c>
    </row>
    <row r="24" spans="2:25" ht="15.95" customHeight="1" x14ac:dyDescent="0.15">
      <c r="B24" s="325"/>
      <c r="C24" s="606" t="s">
        <v>641</v>
      </c>
      <c r="D24" s="607"/>
      <c r="E24" s="165">
        <v>7</v>
      </c>
      <c r="F24" s="202">
        <v>49.4</v>
      </c>
      <c r="G24" s="218" t="s">
        <v>461</v>
      </c>
      <c r="H24" s="218" t="s">
        <v>462</v>
      </c>
      <c r="I24" s="218" t="s">
        <v>480</v>
      </c>
      <c r="J24" s="305" t="s">
        <v>500</v>
      </c>
      <c r="K24" s="305"/>
      <c r="L24" s="305"/>
      <c r="M24" s="267">
        <v>2.5499999999999998</v>
      </c>
      <c r="N24" s="267" t="s">
        <v>934</v>
      </c>
      <c r="O24" s="218" t="s">
        <v>577</v>
      </c>
      <c r="P24" s="218" t="s">
        <v>576</v>
      </c>
      <c r="Q24" s="218" t="s">
        <v>577</v>
      </c>
      <c r="R24" s="229" t="s">
        <v>475</v>
      </c>
      <c r="S24" s="229" t="s">
        <v>467</v>
      </c>
      <c r="T24" s="229" t="s">
        <v>468</v>
      </c>
      <c r="U24" s="305" t="s">
        <v>492</v>
      </c>
      <c r="V24" s="605"/>
      <c r="W24" s="605"/>
      <c r="X24" s="605"/>
      <c r="Y24" s="245" t="s">
        <v>801</v>
      </c>
    </row>
    <row r="25" spans="2:25" ht="15.95" customHeight="1" x14ac:dyDescent="0.15">
      <c r="B25" s="325"/>
      <c r="C25" s="606" t="s">
        <v>641</v>
      </c>
      <c r="D25" s="607"/>
      <c r="E25" s="165">
        <v>8</v>
      </c>
      <c r="F25" s="202">
        <v>44.6</v>
      </c>
      <c r="G25" s="218" t="s">
        <v>461</v>
      </c>
      <c r="H25" s="218" t="s">
        <v>462</v>
      </c>
      <c r="I25" s="218" t="s">
        <v>480</v>
      </c>
      <c r="J25" s="305" t="s">
        <v>500</v>
      </c>
      <c r="K25" s="305"/>
      <c r="L25" s="305"/>
      <c r="M25" s="267">
        <v>4.8100000000000005</v>
      </c>
      <c r="N25" s="267" t="s">
        <v>934</v>
      </c>
      <c r="O25" s="218" t="s">
        <v>577</v>
      </c>
      <c r="P25" s="218" t="s">
        <v>576</v>
      </c>
      <c r="Q25" s="218" t="s">
        <v>577</v>
      </c>
      <c r="R25" s="229" t="s">
        <v>475</v>
      </c>
      <c r="S25" s="229" t="s">
        <v>467</v>
      </c>
      <c r="T25" s="229" t="s">
        <v>468</v>
      </c>
      <c r="U25" s="305" t="s">
        <v>492</v>
      </c>
      <c r="V25" s="605"/>
      <c r="W25" s="605"/>
      <c r="X25" s="605"/>
      <c r="Y25" s="245" t="s">
        <v>801</v>
      </c>
    </row>
    <row r="26" spans="2:25" ht="15.95" customHeight="1" x14ac:dyDescent="0.15">
      <c r="B26" s="325"/>
      <c r="C26" s="606" t="s">
        <v>650</v>
      </c>
      <c r="D26" s="607"/>
      <c r="E26" s="165">
        <v>1</v>
      </c>
      <c r="F26" s="202">
        <v>51.9</v>
      </c>
      <c r="G26" s="218" t="s">
        <v>461</v>
      </c>
      <c r="H26" s="218" t="s">
        <v>470</v>
      </c>
      <c r="I26" s="218" t="s">
        <v>480</v>
      </c>
      <c r="J26" s="305" t="s">
        <v>500</v>
      </c>
      <c r="K26" s="305"/>
      <c r="L26" s="305"/>
      <c r="M26" s="267" t="s">
        <v>934</v>
      </c>
      <c r="N26" s="267" t="s">
        <v>934</v>
      </c>
      <c r="O26" s="218" t="s">
        <v>665</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650</v>
      </c>
      <c r="D27" s="607"/>
      <c r="E27" s="165">
        <v>2</v>
      </c>
      <c r="F27" s="202">
        <v>54.5</v>
      </c>
      <c r="G27" s="218" t="s">
        <v>461</v>
      </c>
      <c r="H27" s="218" t="s">
        <v>470</v>
      </c>
      <c r="I27" s="218" t="s">
        <v>471</v>
      </c>
      <c r="J27" s="305" t="s">
        <v>481</v>
      </c>
      <c r="K27" s="305"/>
      <c r="L27" s="305"/>
      <c r="M27" s="267">
        <v>6.9999999999999993E-2</v>
      </c>
      <c r="N27" s="267">
        <v>6.9999999999999993E-2</v>
      </c>
      <c r="O27" s="218" t="s">
        <v>577</v>
      </c>
      <c r="P27" s="218" t="s">
        <v>576</v>
      </c>
      <c r="Q27" s="218" t="s">
        <v>577</v>
      </c>
      <c r="R27" s="229" t="s">
        <v>475</v>
      </c>
      <c r="S27" s="229" t="s">
        <v>467</v>
      </c>
      <c r="T27" s="229" t="s">
        <v>468</v>
      </c>
      <c r="U27" s="305" t="s">
        <v>492</v>
      </c>
      <c r="V27" s="605"/>
      <c r="W27" s="605"/>
      <c r="X27" s="605"/>
      <c r="Y27" s="245" t="s">
        <v>801</v>
      </c>
    </row>
    <row r="28" spans="2:25" ht="15.95" customHeight="1" x14ac:dyDescent="0.15">
      <c r="B28" s="325"/>
      <c r="C28" s="606" t="s">
        <v>650</v>
      </c>
      <c r="D28" s="607"/>
      <c r="E28" s="165">
        <v>3</v>
      </c>
      <c r="F28" s="202">
        <v>57.9</v>
      </c>
      <c r="G28" s="218" t="s">
        <v>461</v>
      </c>
      <c r="H28" s="218" t="s">
        <v>470</v>
      </c>
      <c r="I28" s="218" t="s">
        <v>471</v>
      </c>
      <c r="J28" s="305" t="s">
        <v>464</v>
      </c>
      <c r="K28" s="305"/>
      <c r="L28" s="305"/>
      <c r="M28" s="267" t="s">
        <v>934</v>
      </c>
      <c r="N28" s="267">
        <v>0.32000000000000006</v>
      </c>
      <c r="O28" s="218" t="s">
        <v>577</v>
      </c>
      <c r="P28" s="218" t="s">
        <v>576</v>
      </c>
      <c r="Q28" s="218" t="s">
        <v>581</v>
      </c>
      <c r="R28" s="229" t="s">
        <v>475</v>
      </c>
      <c r="S28" s="229" t="s">
        <v>475</v>
      </c>
      <c r="T28" s="229" t="s">
        <v>468</v>
      </c>
      <c r="U28" s="305" t="s">
        <v>492</v>
      </c>
      <c r="V28" s="605"/>
      <c r="W28" s="605"/>
      <c r="X28" s="605"/>
      <c r="Y28" s="218" t="s">
        <v>805</v>
      </c>
    </row>
    <row r="29" spans="2:25" ht="15.95" customHeight="1" x14ac:dyDescent="0.15">
      <c r="B29" s="325"/>
      <c r="C29" s="606" t="s">
        <v>650</v>
      </c>
      <c r="D29" s="607"/>
      <c r="E29" s="165">
        <v>4</v>
      </c>
      <c r="F29" s="202">
        <v>59.5</v>
      </c>
      <c r="G29" s="218" t="s">
        <v>461</v>
      </c>
      <c r="H29" s="218" t="s">
        <v>470</v>
      </c>
      <c r="I29" s="218" t="s">
        <v>471</v>
      </c>
      <c r="J29" s="305" t="s">
        <v>481</v>
      </c>
      <c r="K29" s="305"/>
      <c r="L29" s="305"/>
      <c r="M29" s="275">
        <v>2.5000000000000005E-3</v>
      </c>
      <c r="N29" s="275">
        <v>2.5000000000000005E-3</v>
      </c>
      <c r="O29" s="218" t="s">
        <v>577</v>
      </c>
      <c r="P29" s="218" t="s">
        <v>576</v>
      </c>
      <c r="Q29" s="218" t="s">
        <v>577</v>
      </c>
      <c r="R29" s="229" t="s">
        <v>475</v>
      </c>
      <c r="S29" s="229" t="s">
        <v>467</v>
      </c>
      <c r="T29" s="229" t="s">
        <v>468</v>
      </c>
      <c r="U29" s="305" t="s">
        <v>492</v>
      </c>
      <c r="V29" s="605"/>
      <c r="W29" s="605"/>
      <c r="X29" s="605"/>
      <c r="Y29" s="245" t="s">
        <v>801</v>
      </c>
    </row>
    <row r="30" spans="2:25" ht="15.95" customHeight="1" x14ac:dyDescent="0.15">
      <c r="B30" s="325"/>
      <c r="C30" s="606" t="s">
        <v>650</v>
      </c>
      <c r="D30" s="607"/>
      <c r="E30" s="165">
        <v>5</v>
      </c>
      <c r="F30" s="202">
        <v>56.8</v>
      </c>
      <c r="G30" s="218" t="s">
        <v>461</v>
      </c>
      <c r="H30" s="218" t="s">
        <v>462</v>
      </c>
      <c r="I30" s="218" t="s">
        <v>471</v>
      </c>
      <c r="J30" s="305" t="s">
        <v>464</v>
      </c>
      <c r="K30" s="305"/>
      <c r="L30" s="305"/>
      <c r="M30" s="267">
        <v>0.60000000000000009</v>
      </c>
      <c r="N30" s="267">
        <v>0.66</v>
      </c>
      <c r="O30" s="218" t="s">
        <v>577</v>
      </c>
      <c r="P30" s="218" t="s">
        <v>576</v>
      </c>
      <c r="Q30" s="218" t="s">
        <v>577</v>
      </c>
      <c r="R30" s="229" t="s">
        <v>475</v>
      </c>
      <c r="S30" s="229" t="s">
        <v>467</v>
      </c>
      <c r="T30" s="229" t="s">
        <v>468</v>
      </c>
      <c r="U30" s="305" t="s">
        <v>492</v>
      </c>
      <c r="V30" s="605"/>
      <c r="W30" s="605"/>
      <c r="X30" s="605"/>
      <c r="Y30" s="245" t="s">
        <v>801</v>
      </c>
    </row>
    <row r="31" spans="2:25" ht="15.95" customHeight="1" x14ac:dyDescent="0.15">
      <c r="B31" s="325"/>
      <c r="C31" s="606" t="s">
        <v>650</v>
      </c>
      <c r="D31" s="607"/>
      <c r="E31" s="165">
        <v>6</v>
      </c>
      <c r="F31" s="202">
        <v>60.9</v>
      </c>
      <c r="G31" s="218" t="s">
        <v>461</v>
      </c>
      <c r="H31" s="218" t="s">
        <v>495</v>
      </c>
      <c r="I31" s="218" t="s">
        <v>471</v>
      </c>
      <c r="J31" s="305" t="s">
        <v>472</v>
      </c>
      <c r="K31" s="305"/>
      <c r="L31" s="305"/>
      <c r="M31" s="267">
        <v>1.4999999999999999E-2</v>
      </c>
      <c r="N31" s="267">
        <v>1.4999999999999999E-2</v>
      </c>
      <c r="O31" s="218" t="s">
        <v>577</v>
      </c>
      <c r="P31" s="218" t="s">
        <v>576</v>
      </c>
      <c r="Q31" s="218" t="s">
        <v>581</v>
      </c>
      <c r="R31" s="229" t="s">
        <v>475</v>
      </c>
      <c r="S31" s="229" t="s">
        <v>475</v>
      </c>
      <c r="T31" s="229" t="s">
        <v>468</v>
      </c>
      <c r="U31" s="305" t="s">
        <v>492</v>
      </c>
      <c r="V31" s="605"/>
      <c r="W31" s="605"/>
      <c r="X31" s="605"/>
      <c r="Y31" s="218" t="s">
        <v>805</v>
      </c>
    </row>
    <row r="32" spans="2:25" ht="15.95" customHeight="1" x14ac:dyDescent="0.15">
      <c r="B32" s="325"/>
      <c r="C32" s="606" t="s">
        <v>660</v>
      </c>
      <c r="D32" s="607"/>
      <c r="E32" s="165">
        <v>1</v>
      </c>
      <c r="F32" s="202">
        <v>61.8</v>
      </c>
      <c r="G32" s="218" t="s">
        <v>461</v>
      </c>
      <c r="H32" s="218" t="s">
        <v>470</v>
      </c>
      <c r="I32" s="218" t="s">
        <v>480</v>
      </c>
      <c r="J32" s="305" t="s">
        <v>500</v>
      </c>
      <c r="K32" s="305"/>
      <c r="L32" s="305"/>
      <c r="M32" s="267">
        <v>3.1</v>
      </c>
      <c r="N32" s="267" t="s">
        <v>934</v>
      </c>
      <c r="O32" s="218" t="s">
        <v>577</v>
      </c>
      <c r="P32" s="218" t="s">
        <v>576</v>
      </c>
      <c r="Q32" s="218" t="s">
        <v>577</v>
      </c>
      <c r="R32" s="229" t="s">
        <v>475</v>
      </c>
      <c r="S32" s="229" t="s">
        <v>467</v>
      </c>
      <c r="T32" s="229" t="s">
        <v>468</v>
      </c>
      <c r="U32" s="305" t="s">
        <v>492</v>
      </c>
      <c r="V32" s="605"/>
      <c r="W32" s="605"/>
      <c r="X32" s="605"/>
      <c r="Y32" s="245" t="s">
        <v>801</v>
      </c>
    </row>
    <row r="33" spans="2:25" ht="15.95" customHeight="1" x14ac:dyDescent="0.15">
      <c r="B33" s="325"/>
      <c r="C33" s="606" t="s">
        <v>660</v>
      </c>
      <c r="D33" s="607"/>
      <c r="E33" s="165">
        <v>2</v>
      </c>
      <c r="F33" s="202">
        <v>60.9</v>
      </c>
      <c r="G33" s="218" t="s">
        <v>461</v>
      </c>
      <c r="H33" s="218" t="s">
        <v>470</v>
      </c>
      <c r="I33" s="218" t="s">
        <v>471</v>
      </c>
      <c r="J33" s="305" t="s">
        <v>464</v>
      </c>
      <c r="K33" s="305"/>
      <c r="L33" s="305"/>
      <c r="M33" s="267">
        <v>0.42000000000000004</v>
      </c>
      <c r="N33" s="267">
        <v>0.43</v>
      </c>
      <c r="O33" s="218" t="s">
        <v>577</v>
      </c>
      <c r="P33" s="218" t="s">
        <v>576</v>
      </c>
      <c r="Q33" s="218" t="s">
        <v>577</v>
      </c>
      <c r="R33" s="229" t="s">
        <v>475</v>
      </c>
      <c r="S33" s="229" t="s">
        <v>467</v>
      </c>
      <c r="T33" s="229" t="s">
        <v>468</v>
      </c>
      <c r="U33" s="305" t="s">
        <v>492</v>
      </c>
      <c r="V33" s="605"/>
      <c r="W33" s="605"/>
      <c r="X33" s="605"/>
      <c r="Y33" s="245" t="s">
        <v>801</v>
      </c>
    </row>
    <row r="34" spans="2:25" ht="15.95" customHeight="1" x14ac:dyDescent="0.15">
      <c r="B34" s="325"/>
      <c r="C34" s="606" t="s">
        <v>660</v>
      </c>
      <c r="D34" s="607"/>
      <c r="E34" s="165">
        <v>3</v>
      </c>
      <c r="F34" s="202">
        <v>65.3</v>
      </c>
      <c r="G34" s="218" t="s">
        <v>461</v>
      </c>
      <c r="H34" s="218" t="s">
        <v>497</v>
      </c>
      <c r="I34" s="218" t="s">
        <v>471</v>
      </c>
      <c r="J34" s="305" t="s">
        <v>472</v>
      </c>
      <c r="K34" s="305"/>
      <c r="L34" s="305"/>
      <c r="M34" s="267">
        <v>0.36000000000000004</v>
      </c>
      <c r="N34" s="267">
        <v>0.36000000000000004</v>
      </c>
      <c r="O34" s="218" t="s">
        <v>577</v>
      </c>
      <c r="P34" s="218" t="s">
        <v>576</v>
      </c>
      <c r="Q34" s="218" t="s">
        <v>581</v>
      </c>
      <c r="R34" s="229" t="s">
        <v>475</v>
      </c>
      <c r="S34" s="229" t="s">
        <v>475</v>
      </c>
      <c r="T34" s="229" t="s">
        <v>468</v>
      </c>
      <c r="U34" s="305" t="s">
        <v>492</v>
      </c>
      <c r="V34" s="605"/>
      <c r="W34" s="605"/>
      <c r="X34" s="605"/>
      <c r="Y34" s="218" t="s">
        <v>805</v>
      </c>
    </row>
    <row r="35" spans="2:25" ht="15.95" customHeight="1" x14ac:dyDescent="0.15">
      <c r="B35" s="325"/>
      <c r="C35" s="606" t="s">
        <v>660</v>
      </c>
      <c r="D35" s="607"/>
      <c r="E35" s="165">
        <v>4</v>
      </c>
      <c r="F35" s="202">
        <v>65.3</v>
      </c>
      <c r="G35" s="218" t="s">
        <v>461</v>
      </c>
      <c r="H35" s="218" t="s">
        <v>495</v>
      </c>
      <c r="I35" s="218" t="s">
        <v>471</v>
      </c>
      <c r="J35" s="305" t="s">
        <v>472</v>
      </c>
      <c r="K35" s="305"/>
      <c r="L35" s="305"/>
      <c r="M35" s="267">
        <v>2.0000000000000004E-2</v>
      </c>
      <c r="N35" s="267">
        <v>2.0000000000000004E-2</v>
      </c>
      <c r="O35" s="218" t="s">
        <v>577</v>
      </c>
      <c r="P35" s="218" t="s">
        <v>576</v>
      </c>
      <c r="Q35" s="218" t="s">
        <v>581</v>
      </c>
      <c r="R35" s="229" t="s">
        <v>475</v>
      </c>
      <c r="S35" s="229" t="s">
        <v>475</v>
      </c>
      <c r="T35" s="229" t="s">
        <v>468</v>
      </c>
      <c r="U35" s="305" t="s">
        <v>492</v>
      </c>
      <c r="V35" s="605"/>
      <c r="W35" s="605"/>
      <c r="X35" s="605"/>
      <c r="Y35" s="218" t="s">
        <v>805</v>
      </c>
    </row>
    <row r="36" spans="2:25" ht="15.95" customHeight="1" x14ac:dyDescent="0.15">
      <c r="B36" s="325"/>
      <c r="C36" s="606" t="s">
        <v>660</v>
      </c>
      <c r="D36" s="607"/>
      <c r="E36" s="165">
        <v>5</v>
      </c>
      <c r="F36" s="202">
        <v>65.3</v>
      </c>
      <c r="G36" s="218" t="s">
        <v>461</v>
      </c>
      <c r="H36" s="218" t="s">
        <v>462</v>
      </c>
      <c r="I36" s="218" t="s">
        <v>480</v>
      </c>
      <c r="J36" s="305" t="s">
        <v>500</v>
      </c>
      <c r="K36" s="305"/>
      <c r="L36" s="305"/>
      <c r="M36" s="267" t="s">
        <v>934</v>
      </c>
      <c r="N36" s="267" t="s">
        <v>934</v>
      </c>
      <c r="O36" s="218" t="s">
        <v>577</v>
      </c>
      <c r="P36" s="218" t="s">
        <v>576</v>
      </c>
      <c r="Q36" s="218" t="s">
        <v>581</v>
      </c>
      <c r="R36" s="229" t="s">
        <v>475</v>
      </c>
      <c r="S36" s="229" t="s">
        <v>475</v>
      </c>
      <c r="T36" s="229" t="s">
        <v>468</v>
      </c>
      <c r="U36" s="305" t="s">
        <v>492</v>
      </c>
      <c r="V36" s="605"/>
      <c r="W36" s="605"/>
      <c r="X36" s="605"/>
      <c r="Y36" s="218" t="s">
        <v>805</v>
      </c>
    </row>
    <row r="37" spans="2:25" ht="15.95" customHeight="1" x14ac:dyDescent="0.15">
      <c r="B37" s="325"/>
      <c r="C37" s="606" t="s">
        <v>660</v>
      </c>
      <c r="D37" s="607"/>
      <c r="E37" s="165">
        <v>6</v>
      </c>
      <c r="F37" s="202">
        <v>62</v>
      </c>
      <c r="G37" s="218" t="s">
        <v>461</v>
      </c>
      <c r="H37" s="218" t="s">
        <v>462</v>
      </c>
      <c r="I37" s="218" t="s">
        <v>471</v>
      </c>
      <c r="J37" s="305" t="s">
        <v>472</v>
      </c>
      <c r="K37" s="305"/>
      <c r="L37" s="305"/>
      <c r="M37" s="267">
        <v>1.4999999999999999E-2</v>
      </c>
      <c r="N37" s="267">
        <v>1.0000000000000002E-2</v>
      </c>
      <c r="O37" s="218" t="s">
        <v>577</v>
      </c>
      <c r="P37" s="218" t="s">
        <v>576</v>
      </c>
      <c r="Q37" s="218" t="s">
        <v>581</v>
      </c>
      <c r="R37" s="229" t="s">
        <v>475</v>
      </c>
      <c r="S37" s="229" t="s">
        <v>475</v>
      </c>
      <c r="T37" s="229" t="s">
        <v>468</v>
      </c>
      <c r="U37" s="305" t="s">
        <v>492</v>
      </c>
      <c r="V37" s="605"/>
      <c r="W37" s="605"/>
      <c r="X37" s="605"/>
      <c r="Y37" s="218" t="s">
        <v>805</v>
      </c>
    </row>
    <row r="38" spans="2:25" ht="15.95" customHeight="1" x14ac:dyDescent="0.15">
      <c r="B38" s="325"/>
      <c r="C38" s="606" t="s">
        <v>660</v>
      </c>
      <c r="D38" s="607"/>
      <c r="E38" s="165">
        <v>7</v>
      </c>
      <c r="F38" s="202">
        <v>62.4</v>
      </c>
      <c r="G38" s="218" t="s">
        <v>461</v>
      </c>
      <c r="H38" s="218" t="s">
        <v>470</v>
      </c>
      <c r="I38" s="218" t="s">
        <v>471</v>
      </c>
      <c r="J38" s="305" t="s">
        <v>472</v>
      </c>
      <c r="K38" s="305"/>
      <c r="L38" s="305"/>
      <c r="M38" s="267">
        <v>1.0000000000000002E-2</v>
      </c>
      <c r="N38" s="267" t="s">
        <v>821</v>
      </c>
      <c r="O38" s="218" t="s">
        <v>576</v>
      </c>
      <c r="P38" s="218" t="s">
        <v>576</v>
      </c>
      <c r="Q38" s="218" t="s">
        <v>665</v>
      </c>
      <c r="R38" s="229" t="s">
        <v>475</v>
      </c>
      <c r="S38" s="229" t="s">
        <v>476</v>
      </c>
      <c r="T38" s="229" t="s">
        <v>468</v>
      </c>
      <c r="U38" s="305" t="s">
        <v>492</v>
      </c>
      <c r="V38" s="605"/>
      <c r="W38" s="605"/>
      <c r="X38" s="605"/>
      <c r="Y38" s="245" t="s">
        <v>802</v>
      </c>
    </row>
    <row r="39" spans="2:25" ht="15.95" customHeight="1" x14ac:dyDescent="0.15">
      <c r="B39" s="325"/>
      <c r="C39" s="606" t="s">
        <v>666</v>
      </c>
      <c r="D39" s="607"/>
      <c r="E39" s="165">
        <v>1</v>
      </c>
      <c r="F39" s="202">
        <v>65.599999999999994</v>
      </c>
      <c r="G39" s="218" t="s">
        <v>461</v>
      </c>
      <c r="H39" s="218" t="s">
        <v>470</v>
      </c>
      <c r="I39" s="218" t="s">
        <v>471</v>
      </c>
      <c r="J39" s="305" t="s">
        <v>472</v>
      </c>
      <c r="K39" s="305"/>
      <c r="L39" s="305"/>
      <c r="M39" s="267" t="s">
        <v>934</v>
      </c>
      <c r="N39" s="267">
        <v>0.05</v>
      </c>
      <c r="O39" s="218" t="s">
        <v>577</v>
      </c>
      <c r="P39" s="218" t="s">
        <v>576</v>
      </c>
      <c r="Q39" s="218" t="s">
        <v>581</v>
      </c>
      <c r="R39" s="229" t="s">
        <v>475</v>
      </c>
      <c r="S39" s="229" t="s">
        <v>475</v>
      </c>
      <c r="T39" s="229" t="s">
        <v>468</v>
      </c>
      <c r="U39" s="305" t="s">
        <v>492</v>
      </c>
      <c r="V39" s="605"/>
      <c r="W39" s="605"/>
      <c r="X39" s="605"/>
      <c r="Y39" s="218" t="s">
        <v>805</v>
      </c>
    </row>
    <row r="40" spans="2:25" ht="15.95" customHeight="1" x14ac:dyDescent="0.15">
      <c r="B40" s="325"/>
      <c r="C40" s="606" t="s">
        <v>666</v>
      </c>
      <c r="D40" s="607"/>
      <c r="E40" s="165">
        <v>2</v>
      </c>
      <c r="F40" s="202">
        <v>65.8</v>
      </c>
      <c r="G40" s="218" t="s">
        <v>461</v>
      </c>
      <c r="H40" s="218" t="s">
        <v>486</v>
      </c>
      <c r="I40" s="218" t="s">
        <v>471</v>
      </c>
      <c r="J40" s="305" t="s">
        <v>464</v>
      </c>
      <c r="K40" s="305"/>
      <c r="L40" s="305"/>
      <c r="M40" s="267" t="s">
        <v>934</v>
      </c>
      <c r="N40" s="267">
        <v>0.68</v>
      </c>
      <c r="O40" s="218" t="s">
        <v>577</v>
      </c>
      <c r="P40" s="218" t="s">
        <v>576</v>
      </c>
      <c r="Q40" s="218" t="s">
        <v>581</v>
      </c>
      <c r="R40" s="229" t="s">
        <v>475</v>
      </c>
      <c r="S40" s="229" t="s">
        <v>475</v>
      </c>
      <c r="T40" s="229" t="s">
        <v>468</v>
      </c>
      <c r="U40" s="305" t="s">
        <v>492</v>
      </c>
      <c r="V40" s="605"/>
      <c r="W40" s="605"/>
      <c r="X40" s="605"/>
      <c r="Y40" s="218" t="s">
        <v>805</v>
      </c>
    </row>
    <row r="41" spans="2:25" ht="15.95" customHeight="1" x14ac:dyDescent="0.15">
      <c r="B41" s="393"/>
      <c r="C41" s="606" t="s">
        <v>666</v>
      </c>
      <c r="D41" s="607"/>
      <c r="E41" s="165">
        <v>3</v>
      </c>
      <c r="F41" s="202">
        <v>67.5</v>
      </c>
      <c r="G41" s="218" t="s">
        <v>461</v>
      </c>
      <c r="H41" s="218" t="s">
        <v>479</v>
      </c>
      <c r="I41" s="218" t="s">
        <v>471</v>
      </c>
      <c r="J41" s="305" t="s">
        <v>472</v>
      </c>
      <c r="K41" s="305"/>
      <c r="L41" s="305"/>
      <c r="M41" s="267" t="s">
        <v>934</v>
      </c>
      <c r="N41" s="267">
        <v>1.0000000000000002E-2</v>
      </c>
      <c r="O41" s="218" t="s">
        <v>577</v>
      </c>
      <c r="P41" s="218" t="s">
        <v>576</v>
      </c>
      <c r="Q41" s="218" t="s">
        <v>581</v>
      </c>
      <c r="R41" s="229" t="s">
        <v>475</v>
      </c>
      <c r="S41" s="229" t="s">
        <v>475</v>
      </c>
      <c r="T41" s="229" t="s">
        <v>468</v>
      </c>
      <c r="U41" s="305" t="s">
        <v>492</v>
      </c>
      <c r="V41" s="605"/>
      <c r="W41" s="605"/>
      <c r="X41" s="605"/>
      <c r="Y41" s="218" t="s">
        <v>805</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8D7B2BFE-0439-43CC-8CBE-E2172A4AA228}">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Y5:Y8"/>
    <mergeCell ref="G7:G8"/>
    <mergeCell ref="H7:H8"/>
    <mergeCell ref="I7:I8"/>
    <mergeCell ref="J7:L8"/>
    <mergeCell ref="M7:M8"/>
    <mergeCell ref="N7:N8"/>
    <mergeCell ref="O7:O8"/>
    <mergeCell ref="P7:Q7"/>
    <mergeCell ref="R7:R8"/>
    <mergeCell ref="S7:S8"/>
    <mergeCell ref="T7:T8"/>
    <mergeCell ref="U7:X8"/>
    <mergeCell ref="U13:X13"/>
    <mergeCell ref="C14:D14"/>
    <mergeCell ref="J14:L14"/>
    <mergeCell ref="U14:X14"/>
    <mergeCell ref="C17:D17"/>
    <mergeCell ref="J17:L17"/>
    <mergeCell ref="U17:X17"/>
    <mergeCell ref="C5:D8"/>
    <mergeCell ref="E5:E8"/>
    <mergeCell ref="F5:F8"/>
    <mergeCell ref="G5:H6"/>
    <mergeCell ref="I5:N6"/>
    <mergeCell ref="P5:S6"/>
    <mergeCell ref="T5:X6"/>
    <mergeCell ref="U18:X18"/>
    <mergeCell ref="C15:D15"/>
    <mergeCell ref="J15:L15"/>
    <mergeCell ref="U15:X15"/>
    <mergeCell ref="C16:D16"/>
    <mergeCell ref="J16:L16"/>
    <mergeCell ref="U16:X16"/>
    <mergeCell ref="B9:B41"/>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C19:D19"/>
    <mergeCell ref="J19:L19"/>
    <mergeCell ref="U19:X19"/>
    <mergeCell ref="C20:D20"/>
    <mergeCell ref="J20:L20"/>
    <mergeCell ref="U20:X20"/>
    <mergeCell ref="C21:D21"/>
    <mergeCell ref="J21:L21"/>
    <mergeCell ref="U21:X21"/>
    <mergeCell ref="C24:D24"/>
    <mergeCell ref="J24:L24"/>
    <mergeCell ref="U24:X24"/>
    <mergeCell ref="J26:L26"/>
    <mergeCell ref="U26:X26"/>
    <mergeCell ref="C25:D25"/>
    <mergeCell ref="J25:L25"/>
    <mergeCell ref="U25:X25"/>
    <mergeCell ref="C22:D22"/>
    <mergeCell ref="J22:L22"/>
    <mergeCell ref="U22:X22"/>
    <mergeCell ref="C23:D23"/>
    <mergeCell ref="J23:L23"/>
    <mergeCell ref="U23:X23"/>
    <mergeCell ref="C34:D34"/>
    <mergeCell ref="J34:L34"/>
    <mergeCell ref="U34:X34"/>
    <mergeCell ref="C35:D35"/>
    <mergeCell ref="J35:L35"/>
    <mergeCell ref="U35:X35"/>
    <mergeCell ref="C18:D18"/>
    <mergeCell ref="J18:L18"/>
    <mergeCell ref="C27:D27"/>
    <mergeCell ref="J27:L27"/>
    <mergeCell ref="U27:X27"/>
    <mergeCell ref="C28:D28"/>
    <mergeCell ref="J28:L28"/>
    <mergeCell ref="U28:X28"/>
    <mergeCell ref="C31:D31"/>
    <mergeCell ref="J31:L31"/>
    <mergeCell ref="U31:X31"/>
    <mergeCell ref="C29:D29"/>
    <mergeCell ref="J29:L29"/>
    <mergeCell ref="U29:X29"/>
    <mergeCell ref="C30:D30"/>
    <mergeCell ref="J30:L30"/>
    <mergeCell ref="U30:X30"/>
    <mergeCell ref="C26:D26"/>
    <mergeCell ref="C32:D32"/>
    <mergeCell ref="J32:L32"/>
    <mergeCell ref="U32:X3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3:D33"/>
    <mergeCell ref="J33:L33"/>
    <mergeCell ref="U33:X33"/>
  </mergeCells>
  <phoneticPr fontId="11"/>
  <dataValidations count="3">
    <dataValidation type="list" errorStyle="warning" allowBlank="1" showInputMessage="1" showErrorMessage="1" error="選択出来ません" sqref="H9:H41" xr:uid="{FA4005F7-6682-47A9-8FDD-497C37D04AB6}">
      <formula1>INDIRECT(G9)</formula1>
    </dataValidation>
    <dataValidation allowBlank="1" showInputMessage="1" showErrorMessage="1" prompt="覆工スパン毎に連番を記入。_x000a_数値で入力する。" sqref="E9:E41" xr:uid="{599C1B0D-1B9E-40DE-8072-7F6B5A462FA4}"/>
    <dataValidation allowBlank="1" showInputMessage="1" showErrorMessage="1" prompt="前回の定期点検年月日を入力" sqref="O6" xr:uid="{FDEFE009-97A4-4406-8D0B-D228EAAD0BBD}"/>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451BE7DB-B7AB-4DDB-8A51-8660A3B201FF}">
          <x14:formula1>
            <xm:f>'(参考)リスト'!$E$16:$E$27</xm:f>
          </x14:formula1>
          <xm:sqref>J9:L41</xm:sqref>
        </x14:dataValidation>
        <x14:dataValidation type="list" showInputMessage="1" showErrorMessage="1" xr:uid="{0D622269-1857-4F5A-8D0B-0CA79733001E}">
          <x14:formula1>
            <xm:f>'(参考)リスト'!$B$16:$B$21</xm:f>
          </x14:formula1>
          <xm:sqref>G9:G41</xm:sqref>
        </x14:dataValidation>
        <x14:dataValidation type="list" allowBlank="1" showInputMessage="1" showErrorMessage="1" xr:uid="{2DD149D3-FCAD-4004-B8AE-01F4E06E0172}">
          <x14:formula1>
            <xm:f>'(参考)リスト'!$F$16:$F$21</xm:f>
          </x14:formula1>
          <xm:sqref>O9:Q41</xm:sqref>
        </x14:dataValidation>
        <x14:dataValidation type="list" allowBlank="1" showInputMessage="1" showErrorMessage="1" xr:uid="{33B9E20C-94E4-4A84-ACAC-7D904B8A4F9F}">
          <x14:formula1>
            <xm:f>'(参考)リスト'!$I$16:$I$18</xm:f>
          </x14:formula1>
          <xm:sqref>S9:S41</xm:sqref>
        </x14:dataValidation>
        <x14:dataValidation type="list" allowBlank="1" showInputMessage="1" showErrorMessage="1" xr:uid="{B29FB07F-3EF6-49BA-9770-152BC8F2D06C}">
          <x14:formula1>
            <xm:f>'(参考)リスト'!$H$16:$H$17</xm:f>
          </x14:formula1>
          <xm:sqref>R9:R41</xm:sqref>
        </x14:dataValidation>
        <x14:dataValidation type="list" allowBlank="1" showInputMessage="1" showErrorMessage="1" xr:uid="{500A3F4C-FFBC-45A1-B05F-2E1976ADED55}">
          <x14:formula1>
            <xm:f>'(参考)リスト'!$J$16:$J$18</xm:f>
          </x14:formula1>
          <xm:sqref>T9:T41</xm:sqref>
        </x14:dataValidation>
        <x14:dataValidation type="list" allowBlank="1" showInputMessage="1" showErrorMessage="1" xr:uid="{B2B90DD9-7694-413C-B955-03A01FE71B60}">
          <x14:formula1>
            <xm:f>'(参考)リスト'!$D$16:$D$18</xm:f>
          </x14:formula1>
          <xm:sqref>I9:I41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CE840-A1CD-411D-978E-E1136FBC3C40}">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324" t="s">
        <v>251</v>
      </c>
      <c r="C9" s="606" t="s">
        <v>666</v>
      </c>
      <c r="D9" s="607"/>
      <c r="E9" s="165">
        <v>4</v>
      </c>
      <c r="F9" s="202">
        <v>73.5</v>
      </c>
      <c r="G9" s="218" t="s">
        <v>461</v>
      </c>
      <c r="H9" s="218" t="s">
        <v>470</v>
      </c>
      <c r="I9" s="218" t="s">
        <v>471</v>
      </c>
      <c r="J9" s="305" t="s">
        <v>472</v>
      </c>
      <c r="K9" s="305"/>
      <c r="L9" s="305"/>
      <c r="M9" s="267" t="s">
        <v>934</v>
      </c>
      <c r="N9" s="267">
        <v>0.105</v>
      </c>
      <c r="O9" s="218" t="s">
        <v>577</v>
      </c>
      <c r="P9" s="218" t="s">
        <v>576</v>
      </c>
      <c r="Q9" s="218" t="s">
        <v>581</v>
      </c>
      <c r="R9" s="229" t="s">
        <v>475</v>
      </c>
      <c r="S9" s="229" t="s">
        <v>475</v>
      </c>
      <c r="T9" s="229" t="s">
        <v>468</v>
      </c>
      <c r="U9" s="305" t="s">
        <v>492</v>
      </c>
      <c r="V9" s="605"/>
      <c r="W9" s="605"/>
      <c r="X9" s="605"/>
      <c r="Y9" s="218" t="s">
        <v>805</v>
      </c>
    </row>
    <row r="10" spans="2:25" ht="15.95" customHeight="1" x14ac:dyDescent="0.15">
      <c r="B10" s="325"/>
      <c r="C10" s="606" t="s">
        <v>666</v>
      </c>
      <c r="D10" s="607"/>
      <c r="E10" s="165">
        <v>5</v>
      </c>
      <c r="F10" s="202">
        <v>74.2</v>
      </c>
      <c r="G10" s="218" t="s">
        <v>461</v>
      </c>
      <c r="H10" s="218" t="s">
        <v>470</v>
      </c>
      <c r="I10" s="218" t="s">
        <v>471</v>
      </c>
      <c r="J10" s="305" t="s">
        <v>472</v>
      </c>
      <c r="K10" s="305"/>
      <c r="L10" s="305"/>
      <c r="M10" s="267" t="s">
        <v>934</v>
      </c>
      <c r="N10" s="267">
        <v>0.06</v>
      </c>
      <c r="O10" s="218" t="s">
        <v>577</v>
      </c>
      <c r="P10" s="218" t="s">
        <v>576</v>
      </c>
      <c r="Q10" s="218" t="s">
        <v>581</v>
      </c>
      <c r="R10" s="229" t="s">
        <v>475</v>
      </c>
      <c r="S10" s="229" t="s">
        <v>475</v>
      </c>
      <c r="T10" s="229" t="s">
        <v>468</v>
      </c>
      <c r="U10" s="305" t="s">
        <v>492</v>
      </c>
      <c r="V10" s="605"/>
      <c r="W10" s="605"/>
      <c r="X10" s="605"/>
      <c r="Y10" s="218" t="s">
        <v>805</v>
      </c>
    </row>
    <row r="11" spans="2:25" ht="15.95" customHeight="1" x14ac:dyDescent="0.15">
      <c r="B11" s="325"/>
      <c r="C11" s="606" t="s">
        <v>666</v>
      </c>
      <c r="D11" s="607"/>
      <c r="E11" s="165">
        <v>6</v>
      </c>
      <c r="F11" s="202">
        <v>65.7</v>
      </c>
      <c r="G11" s="218" t="s">
        <v>461</v>
      </c>
      <c r="H11" s="218" t="s">
        <v>479</v>
      </c>
      <c r="I11" s="218" t="s">
        <v>471</v>
      </c>
      <c r="J11" s="305" t="s">
        <v>472</v>
      </c>
      <c r="K11" s="305"/>
      <c r="L11" s="305"/>
      <c r="M11" s="267" t="s">
        <v>934</v>
      </c>
      <c r="N11" s="267">
        <v>2.0000000000000004E-2</v>
      </c>
      <c r="O11" s="218" t="s">
        <v>577</v>
      </c>
      <c r="P11" s="218" t="s">
        <v>576</v>
      </c>
      <c r="Q11" s="218" t="s">
        <v>581</v>
      </c>
      <c r="R11" s="229" t="s">
        <v>475</v>
      </c>
      <c r="S11" s="229" t="s">
        <v>475</v>
      </c>
      <c r="T11" s="229" t="s">
        <v>468</v>
      </c>
      <c r="U11" s="305" t="s">
        <v>492</v>
      </c>
      <c r="V11" s="605"/>
      <c r="W11" s="605"/>
      <c r="X11" s="605"/>
      <c r="Y11" s="218" t="s">
        <v>805</v>
      </c>
    </row>
    <row r="12" spans="2:25" ht="15.95" customHeight="1" x14ac:dyDescent="0.15">
      <c r="B12" s="325"/>
      <c r="C12" s="606" t="s">
        <v>674</v>
      </c>
      <c r="D12" s="607"/>
      <c r="E12" s="165">
        <v>1</v>
      </c>
      <c r="F12" s="202">
        <v>74.3</v>
      </c>
      <c r="G12" s="218" t="s">
        <v>461</v>
      </c>
      <c r="H12" s="218" t="s">
        <v>499</v>
      </c>
      <c r="I12" s="218" t="s">
        <v>471</v>
      </c>
      <c r="J12" s="305" t="s">
        <v>472</v>
      </c>
      <c r="K12" s="305"/>
      <c r="L12" s="305"/>
      <c r="M12" s="267" t="s">
        <v>934</v>
      </c>
      <c r="N12" s="267">
        <v>6.9999999999999993E-2</v>
      </c>
      <c r="O12" s="218" t="s">
        <v>577</v>
      </c>
      <c r="P12" s="218" t="s">
        <v>576</v>
      </c>
      <c r="Q12" s="218" t="s">
        <v>581</v>
      </c>
      <c r="R12" s="229" t="s">
        <v>475</v>
      </c>
      <c r="S12" s="229" t="s">
        <v>475</v>
      </c>
      <c r="T12" s="229" t="s">
        <v>468</v>
      </c>
      <c r="U12" s="305" t="s">
        <v>492</v>
      </c>
      <c r="V12" s="605"/>
      <c r="W12" s="605"/>
      <c r="X12" s="605"/>
      <c r="Y12" s="218" t="s">
        <v>805</v>
      </c>
    </row>
    <row r="13" spans="2:25" ht="15.95" customHeight="1" x14ac:dyDescent="0.15">
      <c r="B13" s="325"/>
      <c r="C13" s="606" t="s">
        <v>674</v>
      </c>
      <c r="D13" s="607"/>
      <c r="E13" s="165">
        <v>2</v>
      </c>
      <c r="F13" s="202">
        <v>76</v>
      </c>
      <c r="G13" s="218" t="s">
        <v>461</v>
      </c>
      <c r="H13" s="218" t="s">
        <v>479</v>
      </c>
      <c r="I13" s="218" t="s">
        <v>471</v>
      </c>
      <c r="J13" s="305" t="s">
        <v>472</v>
      </c>
      <c r="K13" s="305"/>
      <c r="L13" s="305"/>
      <c r="M13" s="267">
        <v>2.0000000000000004E-2</v>
      </c>
      <c r="N13" s="267">
        <v>0.02</v>
      </c>
      <c r="O13" s="218" t="s">
        <v>577</v>
      </c>
      <c r="P13" s="218" t="s">
        <v>576</v>
      </c>
      <c r="Q13" s="218" t="s">
        <v>581</v>
      </c>
      <c r="R13" s="229" t="s">
        <v>475</v>
      </c>
      <c r="S13" s="229" t="s">
        <v>475</v>
      </c>
      <c r="T13" s="229" t="s">
        <v>468</v>
      </c>
      <c r="U13" s="305" t="s">
        <v>492</v>
      </c>
      <c r="V13" s="605"/>
      <c r="W13" s="605"/>
      <c r="X13" s="605"/>
      <c r="Y13" s="218" t="s">
        <v>805</v>
      </c>
    </row>
    <row r="14" spans="2:25" ht="15.95" customHeight="1" x14ac:dyDescent="0.15">
      <c r="B14" s="325"/>
      <c r="C14" s="606" t="s">
        <v>674</v>
      </c>
      <c r="D14" s="607"/>
      <c r="E14" s="165">
        <v>3</v>
      </c>
      <c r="F14" s="202">
        <v>79</v>
      </c>
      <c r="G14" s="218" t="s">
        <v>461</v>
      </c>
      <c r="H14" s="218" t="s">
        <v>479</v>
      </c>
      <c r="I14" s="218" t="s">
        <v>471</v>
      </c>
      <c r="J14" s="305" t="s">
        <v>464</v>
      </c>
      <c r="K14" s="305"/>
      <c r="L14" s="305"/>
      <c r="M14" s="267">
        <v>0.33</v>
      </c>
      <c r="N14" s="267">
        <v>0.27999999999999997</v>
      </c>
      <c r="O14" s="218" t="s">
        <v>577</v>
      </c>
      <c r="P14" s="218" t="s">
        <v>576</v>
      </c>
      <c r="Q14" s="218" t="s">
        <v>577</v>
      </c>
      <c r="R14" s="229" t="s">
        <v>475</v>
      </c>
      <c r="S14" s="229" t="s">
        <v>467</v>
      </c>
      <c r="T14" s="229" t="s">
        <v>468</v>
      </c>
      <c r="U14" s="305" t="s">
        <v>492</v>
      </c>
      <c r="V14" s="605"/>
      <c r="W14" s="605"/>
      <c r="X14" s="605"/>
      <c r="Y14" s="245" t="s">
        <v>801</v>
      </c>
    </row>
    <row r="15" spans="2:25" ht="15.95" customHeight="1" x14ac:dyDescent="0.15">
      <c r="B15" s="325"/>
      <c r="C15" s="606" t="s">
        <v>674</v>
      </c>
      <c r="D15" s="607"/>
      <c r="E15" s="165">
        <v>4</v>
      </c>
      <c r="F15" s="202">
        <v>83.3</v>
      </c>
      <c r="G15" s="218" t="s">
        <v>461</v>
      </c>
      <c r="H15" s="218" t="s">
        <v>499</v>
      </c>
      <c r="I15" s="218" t="s">
        <v>471</v>
      </c>
      <c r="J15" s="305" t="s">
        <v>472</v>
      </c>
      <c r="K15" s="305"/>
      <c r="L15" s="305"/>
      <c r="M15" s="267">
        <v>0.27</v>
      </c>
      <c r="N15" s="267">
        <v>0.27</v>
      </c>
      <c r="O15" s="218" t="s">
        <v>598</v>
      </c>
      <c r="P15" s="218" t="s">
        <v>576</v>
      </c>
      <c r="Q15" s="218" t="s">
        <v>581</v>
      </c>
      <c r="R15" s="229" t="s">
        <v>475</v>
      </c>
      <c r="S15" s="229" t="s">
        <v>475</v>
      </c>
      <c r="T15" s="229" t="s">
        <v>468</v>
      </c>
      <c r="U15" s="305" t="s">
        <v>492</v>
      </c>
      <c r="V15" s="605"/>
      <c r="W15" s="605"/>
      <c r="X15" s="605"/>
      <c r="Y15" s="218" t="s">
        <v>805</v>
      </c>
    </row>
    <row r="16" spans="2:25" ht="15.95" customHeight="1" x14ac:dyDescent="0.15">
      <c r="B16" s="325"/>
      <c r="C16" s="606" t="s">
        <v>674</v>
      </c>
      <c r="D16" s="607"/>
      <c r="E16" s="165">
        <v>5</v>
      </c>
      <c r="F16" s="202">
        <v>83.3</v>
      </c>
      <c r="G16" s="218" t="s">
        <v>461</v>
      </c>
      <c r="H16" s="218" t="s">
        <v>497</v>
      </c>
      <c r="I16" s="218" t="s">
        <v>471</v>
      </c>
      <c r="J16" s="305" t="s">
        <v>472</v>
      </c>
      <c r="K16" s="305"/>
      <c r="L16" s="305"/>
      <c r="M16" s="267">
        <v>7.4999999999999997E-2</v>
      </c>
      <c r="N16" s="267">
        <v>7.4999999999999997E-2</v>
      </c>
      <c r="O16" s="218" t="s">
        <v>598</v>
      </c>
      <c r="P16" s="218" t="s">
        <v>576</v>
      </c>
      <c r="Q16" s="218" t="s">
        <v>581</v>
      </c>
      <c r="R16" s="229" t="s">
        <v>475</v>
      </c>
      <c r="S16" s="229" t="s">
        <v>475</v>
      </c>
      <c r="T16" s="229" t="s">
        <v>468</v>
      </c>
      <c r="U16" s="305" t="s">
        <v>492</v>
      </c>
      <c r="V16" s="605"/>
      <c r="W16" s="605"/>
      <c r="X16" s="605"/>
      <c r="Y16" s="218" t="s">
        <v>805</v>
      </c>
    </row>
    <row r="17" spans="2:25" ht="15.95" customHeight="1" x14ac:dyDescent="0.15">
      <c r="B17" s="325"/>
      <c r="C17" s="606" t="s">
        <v>674</v>
      </c>
      <c r="D17" s="607"/>
      <c r="E17" s="165">
        <v>6</v>
      </c>
      <c r="F17" s="202">
        <v>83.3</v>
      </c>
      <c r="G17" s="218" t="s">
        <v>461</v>
      </c>
      <c r="H17" s="218" t="s">
        <v>497</v>
      </c>
      <c r="I17" s="218" t="s">
        <v>471</v>
      </c>
      <c r="J17" s="305" t="s">
        <v>472</v>
      </c>
      <c r="K17" s="305"/>
      <c r="L17" s="305"/>
      <c r="M17" s="267">
        <v>2.0000000000000004E-2</v>
      </c>
      <c r="N17" s="267" t="s">
        <v>821</v>
      </c>
      <c r="O17" s="218" t="s">
        <v>576</v>
      </c>
      <c r="P17" s="218" t="s">
        <v>576</v>
      </c>
      <c r="Q17" s="218" t="s">
        <v>665</v>
      </c>
      <c r="R17" s="229" t="s">
        <v>475</v>
      </c>
      <c r="S17" s="229" t="s">
        <v>476</v>
      </c>
      <c r="T17" s="229" t="s">
        <v>468</v>
      </c>
      <c r="U17" s="305" t="s">
        <v>492</v>
      </c>
      <c r="V17" s="605"/>
      <c r="W17" s="605"/>
      <c r="X17" s="605"/>
      <c r="Y17" s="245" t="s">
        <v>802</v>
      </c>
    </row>
    <row r="18" spans="2:25" ht="15.95" customHeight="1" x14ac:dyDescent="0.15">
      <c r="B18" s="325"/>
      <c r="C18" s="606" t="s">
        <v>681</v>
      </c>
      <c r="D18" s="607"/>
      <c r="E18" s="165">
        <v>1</v>
      </c>
      <c r="F18" s="202">
        <v>90.3</v>
      </c>
      <c r="G18" s="218" t="s">
        <v>461</v>
      </c>
      <c r="H18" s="218" t="s">
        <v>470</v>
      </c>
      <c r="I18" s="218" t="s">
        <v>480</v>
      </c>
      <c r="J18" s="305" t="s">
        <v>500</v>
      </c>
      <c r="K18" s="305"/>
      <c r="L18" s="305"/>
      <c r="M18" s="267">
        <v>2.6</v>
      </c>
      <c r="N18" s="267" t="s">
        <v>934</v>
      </c>
      <c r="O18" s="218" t="s">
        <v>577</v>
      </c>
      <c r="P18" s="218" t="s">
        <v>576</v>
      </c>
      <c r="Q18" s="218" t="s">
        <v>577</v>
      </c>
      <c r="R18" s="229" t="s">
        <v>475</v>
      </c>
      <c r="S18" s="229" t="s">
        <v>467</v>
      </c>
      <c r="T18" s="229" t="s">
        <v>468</v>
      </c>
      <c r="U18" s="305" t="s">
        <v>492</v>
      </c>
      <c r="V18" s="605"/>
      <c r="W18" s="605"/>
      <c r="X18" s="605"/>
      <c r="Y18" s="245" t="s">
        <v>801</v>
      </c>
    </row>
    <row r="19" spans="2:25" ht="15.95" customHeight="1" x14ac:dyDescent="0.15">
      <c r="B19" s="325"/>
      <c r="C19" s="606" t="s">
        <v>681</v>
      </c>
      <c r="D19" s="607"/>
      <c r="E19" s="165">
        <v>2</v>
      </c>
      <c r="F19" s="202">
        <v>83.3</v>
      </c>
      <c r="G19" s="218" t="s">
        <v>461</v>
      </c>
      <c r="H19" s="218" t="s">
        <v>479</v>
      </c>
      <c r="I19" s="218" t="s">
        <v>471</v>
      </c>
      <c r="J19" s="305" t="s">
        <v>472</v>
      </c>
      <c r="K19" s="305"/>
      <c r="L19" s="305"/>
      <c r="M19" s="267">
        <v>0.186</v>
      </c>
      <c r="N19" s="267">
        <v>0.18</v>
      </c>
      <c r="O19" s="218" t="s">
        <v>598</v>
      </c>
      <c r="P19" s="218" t="s">
        <v>576</v>
      </c>
      <c r="Q19" s="218" t="s">
        <v>581</v>
      </c>
      <c r="R19" s="229" t="s">
        <v>475</v>
      </c>
      <c r="S19" s="229" t="s">
        <v>475</v>
      </c>
      <c r="T19" s="229" t="s">
        <v>468</v>
      </c>
      <c r="U19" s="305" t="s">
        <v>492</v>
      </c>
      <c r="V19" s="605"/>
      <c r="W19" s="605"/>
      <c r="X19" s="605"/>
      <c r="Y19" s="218" t="s">
        <v>805</v>
      </c>
    </row>
    <row r="20" spans="2:25" ht="15.95" customHeight="1" x14ac:dyDescent="0.15">
      <c r="B20" s="325"/>
      <c r="C20" s="606" t="s">
        <v>681</v>
      </c>
      <c r="D20" s="607"/>
      <c r="E20" s="165">
        <v>3</v>
      </c>
      <c r="F20" s="202">
        <v>85.1</v>
      </c>
      <c r="G20" s="218" t="s">
        <v>461</v>
      </c>
      <c r="H20" s="218" t="s">
        <v>479</v>
      </c>
      <c r="I20" s="218" t="s">
        <v>471</v>
      </c>
      <c r="J20" s="305" t="s">
        <v>472</v>
      </c>
      <c r="K20" s="305"/>
      <c r="L20" s="305"/>
      <c r="M20" s="267">
        <v>2.0000000000000004E-2</v>
      </c>
      <c r="N20" s="267">
        <v>2.0000000000000004E-2</v>
      </c>
      <c r="O20" s="218" t="s">
        <v>577</v>
      </c>
      <c r="P20" s="218" t="s">
        <v>576</v>
      </c>
      <c r="Q20" s="218" t="s">
        <v>577</v>
      </c>
      <c r="R20" s="229" t="s">
        <v>475</v>
      </c>
      <c r="S20" s="229" t="s">
        <v>467</v>
      </c>
      <c r="T20" s="229" t="s">
        <v>468</v>
      </c>
      <c r="U20" s="305" t="s">
        <v>492</v>
      </c>
      <c r="V20" s="605"/>
      <c r="W20" s="605"/>
      <c r="X20" s="605"/>
      <c r="Y20" s="245" t="s">
        <v>801</v>
      </c>
    </row>
    <row r="21" spans="2:25" ht="15.95" customHeight="1" x14ac:dyDescent="0.15">
      <c r="B21" s="325"/>
      <c r="C21" s="606" t="s">
        <v>681</v>
      </c>
      <c r="D21" s="607"/>
      <c r="E21" s="165">
        <v>4</v>
      </c>
      <c r="F21" s="202">
        <v>88.5</v>
      </c>
      <c r="G21" s="218" t="s">
        <v>461</v>
      </c>
      <c r="H21" s="218" t="s">
        <v>479</v>
      </c>
      <c r="I21" s="218" t="s">
        <v>480</v>
      </c>
      <c r="J21" s="305" t="s">
        <v>500</v>
      </c>
      <c r="K21" s="305"/>
      <c r="L21" s="305"/>
      <c r="M21" s="267">
        <v>4.3</v>
      </c>
      <c r="N21" s="267" t="s">
        <v>934</v>
      </c>
      <c r="O21" s="218" t="s">
        <v>665</v>
      </c>
      <c r="P21" s="218" t="s">
        <v>576</v>
      </c>
      <c r="Q21" s="218" t="s">
        <v>665</v>
      </c>
      <c r="R21" s="229" t="s">
        <v>475</v>
      </c>
      <c r="S21" s="229" t="s">
        <v>476</v>
      </c>
      <c r="T21" s="229" t="s">
        <v>468</v>
      </c>
      <c r="U21" s="305" t="s">
        <v>492</v>
      </c>
      <c r="V21" s="605"/>
      <c r="W21" s="605"/>
      <c r="X21" s="605"/>
      <c r="Y21" s="245" t="s">
        <v>807</v>
      </c>
    </row>
    <row r="22" spans="2:25" ht="15.95" customHeight="1" x14ac:dyDescent="0.15">
      <c r="B22" s="325"/>
      <c r="C22" s="606" t="s">
        <v>681</v>
      </c>
      <c r="D22" s="607"/>
      <c r="E22" s="165">
        <v>5</v>
      </c>
      <c r="F22" s="202">
        <v>90.3</v>
      </c>
      <c r="G22" s="218" t="s">
        <v>461</v>
      </c>
      <c r="H22" s="218" t="s">
        <v>479</v>
      </c>
      <c r="I22" s="218" t="s">
        <v>471</v>
      </c>
      <c r="J22" s="305" t="s">
        <v>464</v>
      </c>
      <c r="K22" s="305"/>
      <c r="L22" s="305"/>
      <c r="M22" s="267">
        <v>0.27999999999999997</v>
      </c>
      <c r="N22" s="267">
        <v>0.33</v>
      </c>
      <c r="O22" s="218" t="s">
        <v>577</v>
      </c>
      <c r="P22" s="218" t="s">
        <v>576</v>
      </c>
      <c r="Q22" s="218" t="s">
        <v>577</v>
      </c>
      <c r="R22" s="229" t="s">
        <v>475</v>
      </c>
      <c r="S22" s="229" t="s">
        <v>467</v>
      </c>
      <c r="T22" s="229" t="s">
        <v>468</v>
      </c>
      <c r="U22" s="305" t="s">
        <v>492</v>
      </c>
      <c r="V22" s="605"/>
      <c r="W22" s="605"/>
      <c r="X22" s="605"/>
      <c r="Y22" s="245" t="s">
        <v>801</v>
      </c>
    </row>
    <row r="23" spans="2:25" ht="15.95" customHeight="1" x14ac:dyDescent="0.15">
      <c r="B23" s="325"/>
      <c r="C23" s="606" t="s">
        <v>681</v>
      </c>
      <c r="D23" s="607"/>
      <c r="E23" s="165">
        <v>6</v>
      </c>
      <c r="F23" s="202">
        <v>92.3</v>
      </c>
      <c r="G23" s="218" t="s">
        <v>461</v>
      </c>
      <c r="H23" s="218" t="s">
        <v>479</v>
      </c>
      <c r="I23" s="218" t="s">
        <v>471</v>
      </c>
      <c r="J23" s="305" t="s">
        <v>472</v>
      </c>
      <c r="K23" s="305"/>
      <c r="L23" s="305"/>
      <c r="M23" s="267">
        <v>0.13999999999999999</v>
      </c>
      <c r="N23" s="267">
        <v>0.13999999999999999</v>
      </c>
      <c r="O23" s="218" t="s">
        <v>577</v>
      </c>
      <c r="P23" s="218" t="s">
        <v>576</v>
      </c>
      <c r="Q23" s="218" t="s">
        <v>581</v>
      </c>
      <c r="R23" s="229" t="s">
        <v>475</v>
      </c>
      <c r="S23" s="229" t="s">
        <v>475</v>
      </c>
      <c r="T23" s="229" t="s">
        <v>468</v>
      </c>
      <c r="U23" s="305" t="s">
        <v>492</v>
      </c>
      <c r="V23" s="605"/>
      <c r="W23" s="605"/>
      <c r="X23" s="605"/>
      <c r="Y23" s="218" t="s">
        <v>805</v>
      </c>
    </row>
    <row r="24" spans="2:25" ht="15.95" customHeight="1" x14ac:dyDescent="0.15">
      <c r="B24" s="325"/>
      <c r="C24" s="606" t="s">
        <v>687</v>
      </c>
      <c r="D24" s="607"/>
      <c r="E24" s="165">
        <v>1</v>
      </c>
      <c r="F24" s="202">
        <v>97.9</v>
      </c>
      <c r="G24" s="218" t="s">
        <v>461</v>
      </c>
      <c r="H24" s="218" t="s">
        <v>470</v>
      </c>
      <c r="I24" s="218" t="s">
        <v>471</v>
      </c>
      <c r="J24" s="305" t="s">
        <v>464</v>
      </c>
      <c r="K24" s="305"/>
      <c r="L24" s="305"/>
      <c r="M24" s="267">
        <v>0.36000000000000004</v>
      </c>
      <c r="N24" s="267">
        <v>0.36000000000000004</v>
      </c>
      <c r="O24" s="218" t="s">
        <v>577</v>
      </c>
      <c r="P24" s="218" t="s">
        <v>576</v>
      </c>
      <c r="Q24" s="218" t="s">
        <v>577</v>
      </c>
      <c r="R24" s="229" t="s">
        <v>475</v>
      </c>
      <c r="S24" s="229" t="s">
        <v>467</v>
      </c>
      <c r="T24" s="229" t="s">
        <v>468</v>
      </c>
      <c r="U24" s="305" t="s">
        <v>492</v>
      </c>
      <c r="V24" s="605"/>
      <c r="W24" s="605"/>
      <c r="X24" s="605"/>
      <c r="Y24" s="245" t="s">
        <v>808</v>
      </c>
    </row>
    <row r="25" spans="2:25" ht="15.95" customHeight="1" x14ac:dyDescent="0.15">
      <c r="B25" s="325"/>
      <c r="C25" s="606" t="s">
        <v>687</v>
      </c>
      <c r="D25" s="607"/>
      <c r="E25" s="165">
        <v>2</v>
      </c>
      <c r="F25" s="202">
        <v>97</v>
      </c>
      <c r="G25" s="218" t="s">
        <v>461</v>
      </c>
      <c r="H25" s="218" t="s">
        <v>470</v>
      </c>
      <c r="I25" s="218" t="s">
        <v>480</v>
      </c>
      <c r="J25" s="305" t="s">
        <v>806</v>
      </c>
      <c r="K25" s="305"/>
      <c r="L25" s="305"/>
      <c r="M25" s="267">
        <v>4.1500000000000004</v>
      </c>
      <c r="N25" s="267" t="s">
        <v>934</v>
      </c>
      <c r="O25" s="218" t="s">
        <v>665</v>
      </c>
      <c r="P25" s="218" t="s">
        <v>576</v>
      </c>
      <c r="Q25" s="218" t="s">
        <v>665</v>
      </c>
      <c r="R25" s="229" t="s">
        <v>475</v>
      </c>
      <c r="S25" s="229" t="s">
        <v>476</v>
      </c>
      <c r="T25" s="229" t="s">
        <v>468</v>
      </c>
      <c r="U25" s="305" t="s">
        <v>492</v>
      </c>
      <c r="V25" s="605"/>
      <c r="W25" s="605"/>
      <c r="X25" s="605"/>
      <c r="Y25" s="245" t="s">
        <v>807</v>
      </c>
    </row>
    <row r="26" spans="2:25" ht="15.95" customHeight="1" x14ac:dyDescent="0.15">
      <c r="B26" s="325"/>
      <c r="C26" s="606" t="s">
        <v>687</v>
      </c>
      <c r="D26" s="607"/>
      <c r="E26" s="165">
        <v>3</v>
      </c>
      <c r="F26" s="202">
        <v>101.3</v>
      </c>
      <c r="G26" s="218" t="s">
        <v>461</v>
      </c>
      <c r="H26" s="218" t="s">
        <v>499</v>
      </c>
      <c r="I26" s="218" t="s">
        <v>471</v>
      </c>
      <c r="J26" s="305" t="s">
        <v>472</v>
      </c>
      <c r="K26" s="305"/>
      <c r="L26" s="305"/>
      <c r="M26" s="267">
        <v>0.255</v>
      </c>
      <c r="N26" s="267">
        <v>0.28499999999999998</v>
      </c>
      <c r="O26" s="218" t="s">
        <v>577</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687</v>
      </c>
      <c r="D27" s="607"/>
      <c r="E27" s="165">
        <v>4</v>
      </c>
      <c r="F27" s="202">
        <v>101.3</v>
      </c>
      <c r="G27" s="218" t="s">
        <v>461</v>
      </c>
      <c r="H27" s="218" t="s">
        <v>462</v>
      </c>
      <c r="I27" s="218" t="s">
        <v>471</v>
      </c>
      <c r="J27" s="305" t="s">
        <v>464</v>
      </c>
      <c r="K27" s="305"/>
      <c r="L27" s="305"/>
      <c r="M27" s="267">
        <v>0.43</v>
      </c>
      <c r="N27" s="267">
        <v>0.49000000000000005</v>
      </c>
      <c r="O27" s="218" t="s">
        <v>577</v>
      </c>
      <c r="P27" s="218" t="s">
        <v>576</v>
      </c>
      <c r="Q27" s="218" t="s">
        <v>577</v>
      </c>
      <c r="R27" s="229" t="s">
        <v>475</v>
      </c>
      <c r="S27" s="229" t="s">
        <v>467</v>
      </c>
      <c r="T27" s="229" t="s">
        <v>468</v>
      </c>
      <c r="U27" s="305" t="s">
        <v>492</v>
      </c>
      <c r="V27" s="605"/>
      <c r="W27" s="605"/>
      <c r="X27" s="605"/>
      <c r="Y27" s="245" t="s">
        <v>808</v>
      </c>
    </row>
    <row r="28" spans="2:25" ht="15.95" customHeight="1" x14ac:dyDescent="0.15">
      <c r="B28" s="325"/>
      <c r="C28" s="606" t="s">
        <v>694</v>
      </c>
      <c r="D28" s="607"/>
      <c r="E28" s="165">
        <v>1</v>
      </c>
      <c r="F28" s="202">
        <v>101.3</v>
      </c>
      <c r="G28" s="218" t="s">
        <v>461</v>
      </c>
      <c r="H28" s="218" t="s">
        <v>497</v>
      </c>
      <c r="I28" s="218" t="s">
        <v>471</v>
      </c>
      <c r="J28" s="305" t="s">
        <v>472</v>
      </c>
      <c r="K28" s="305"/>
      <c r="L28" s="305"/>
      <c r="M28" s="267">
        <v>0.66</v>
      </c>
      <c r="N28" s="267">
        <v>0.66</v>
      </c>
      <c r="O28" s="218" t="s">
        <v>577</v>
      </c>
      <c r="P28" s="218" t="s">
        <v>576</v>
      </c>
      <c r="Q28" s="218" t="s">
        <v>581</v>
      </c>
      <c r="R28" s="229" t="s">
        <v>475</v>
      </c>
      <c r="S28" s="229" t="s">
        <v>475</v>
      </c>
      <c r="T28" s="229" t="s">
        <v>468</v>
      </c>
      <c r="U28" s="305" t="s">
        <v>492</v>
      </c>
      <c r="V28" s="605"/>
      <c r="W28" s="605"/>
      <c r="X28" s="605"/>
      <c r="Y28" s="218" t="s">
        <v>805</v>
      </c>
    </row>
    <row r="29" spans="2:25" ht="15.95" customHeight="1" x14ac:dyDescent="0.15">
      <c r="B29" s="325"/>
      <c r="C29" s="606" t="s">
        <v>694</v>
      </c>
      <c r="D29" s="607"/>
      <c r="E29" s="165">
        <v>2</v>
      </c>
      <c r="F29" s="202">
        <v>104</v>
      </c>
      <c r="G29" s="218" t="s">
        <v>461</v>
      </c>
      <c r="H29" s="218" t="s">
        <v>470</v>
      </c>
      <c r="I29" s="218" t="s">
        <v>480</v>
      </c>
      <c r="J29" s="305" t="s">
        <v>500</v>
      </c>
      <c r="K29" s="305"/>
      <c r="L29" s="305"/>
      <c r="M29" s="267">
        <v>10.4</v>
      </c>
      <c r="N29" s="267" t="s">
        <v>934</v>
      </c>
      <c r="O29" s="218" t="s">
        <v>577</v>
      </c>
      <c r="P29" s="218" t="s">
        <v>576</v>
      </c>
      <c r="Q29" s="218" t="s">
        <v>577</v>
      </c>
      <c r="R29" s="229" t="s">
        <v>475</v>
      </c>
      <c r="S29" s="229" t="s">
        <v>467</v>
      </c>
      <c r="T29" s="229" t="s">
        <v>468</v>
      </c>
      <c r="U29" s="305" t="s">
        <v>492</v>
      </c>
      <c r="V29" s="605"/>
      <c r="W29" s="605"/>
      <c r="X29" s="605"/>
      <c r="Y29" s="245" t="s">
        <v>808</v>
      </c>
    </row>
    <row r="30" spans="2:25" ht="15.95" customHeight="1" x14ac:dyDescent="0.15">
      <c r="B30" s="325"/>
      <c r="C30" s="606" t="s">
        <v>694</v>
      </c>
      <c r="D30" s="607"/>
      <c r="E30" s="165">
        <v>3</v>
      </c>
      <c r="F30" s="202">
        <v>106.7</v>
      </c>
      <c r="G30" s="218" t="s">
        <v>461</v>
      </c>
      <c r="H30" s="218" t="s">
        <v>479</v>
      </c>
      <c r="I30" s="218" t="s">
        <v>471</v>
      </c>
      <c r="J30" s="305" t="s">
        <v>464</v>
      </c>
      <c r="K30" s="305"/>
      <c r="L30" s="305"/>
      <c r="M30" s="267">
        <v>0.27</v>
      </c>
      <c r="N30" s="267">
        <v>0.36000000000000004</v>
      </c>
      <c r="O30" s="218" t="s">
        <v>577</v>
      </c>
      <c r="P30" s="218" t="s">
        <v>576</v>
      </c>
      <c r="Q30" s="218" t="s">
        <v>577</v>
      </c>
      <c r="R30" s="229" t="s">
        <v>475</v>
      </c>
      <c r="S30" s="229" t="s">
        <v>467</v>
      </c>
      <c r="T30" s="229" t="s">
        <v>468</v>
      </c>
      <c r="U30" s="305" t="s">
        <v>492</v>
      </c>
      <c r="V30" s="605"/>
      <c r="W30" s="605"/>
      <c r="X30" s="605"/>
      <c r="Y30" s="245" t="s">
        <v>808</v>
      </c>
    </row>
    <row r="31" spans="2:25" ht="15.95" customHeight="1" x14ac:dyDescent="0.15">
      <c r="B31" s="325"/>
      <c r="C31" s="606" t="s">
        <v>694</v>
      </c>
      <c r="D31" s="607"/>
      <c r="E31" s="165">
        <v>4</v>
      </c>
      <c r="F31" s="202">
        <v>104.2</v>
      </c>
      <c r="G31" s="218" t="s">
        <v>461</v>
      </c>
      <c r="H31" s="218" t="s">
        <v>479</v>
      </c>
      <c r="I31" s="218" t="s">
        <v>471</v>
      </c>
      <c r="J31" s="305" t="s">
        <v>472</v>
      </c>
      <c r="K31" s="305"/>
      <c r="L31" s="305"/>
      <c r="M31" s="267">
        <v>4.0000000000000008E-2</v>
      </c>
      <c r="N31" s="267">
        <v>4.0000000000000008E-2</v>
      </c>
      <c r="O31" s="218" t="s">
        <v>577</v>
      </c>
      <c r="P31" s="218" t="s">
        <v>576</v>
      </c>
      <c r="Q31" s="218" t="s">
        <v>581</v>
      </c>
      <c r="R31" s="229" t="s">
        <v>475</v>
      </c>
      <c r="S31" s="229" t="s">
        <v>475</v>
      </c>
      <c r="T31" s="229" t="s">
        <v>468</v>
      </c>
      <c r="U31" s="305" t="s">
        <v>492</v>
      </c>
      <c r="V31" s="605"/>
      <c r="W31" s="605"/>
      <c r="X31" s="605"/>
      <c r="Y31" s="218" t="s">
        <v>805</v>
      </c>
    </row>
    <row r="32" spans="2:25" ht="15.95" customHeight="1" x14ac:dyDescent="0.15">
      <c r="B32" s="325"/>
      <c r="C32" s="606" t="s">
        <v>694</v>
      </c>
      <c r="D32" s="607"/>
      <c r="E32" s="165">
        <v>5</v>
      </c>
      <c r="F32" s="202">
        <v>110.2</v>
      </c>
      <c r="G32" s="218" t="s">
        <v>461</v>
      </c>
      <c r="H32" s="218" t="s">
        <v>499</v>
      </c>
      <c r="I32" s="218" t="s">
        <v>471</v>
      </c>
      <c r="J32" s="305" t="s">
        <v>506</v>
      </c>
      <c r="K32" s="305"/>
      <c r="L32" s="305"/>
      <c r="M32" s="267" t="s">
        <v>934</v>
      </c>
      <c r="N32" s="267">
        <v>2.0000000000000004E-2</v>
      </c>
      <c r="O32" s="218" t="s">
        <v>577</v>
      </c>
      <c r="P32" s="218" t="s">
        <v>576</v>
      </c>
      <c r="Q32" s="218" t="s">
        <v>581</v>
      </c>
      <c r="R32" s="229" t="s">
        <v>475</v>
      </c>
      <c r="S32" s="229" t="s">
        <v>475</v>
      </c>
      <c r="T32" s="229" t="s">
        <v>468</v>
      </c>
      <c r="U32" s="305" t="s">
        <v>492</v>
      </c>
      <c r="V32" s="605"/>
      <c r="W32" s="605"/>
      <c r="X32" s="605"/>
      <c r="Y32" s="218" t="s">
        <v>805</v>
      </c>
    </row>
    <row r="33" spans="2:25" ht="15.95" customHeight="1" x14ac:dyDescent="0.15">
      <c r="B33" s="325"/>
      <c r="C33" s="606" t="s">
        <v>694</v>
      </c>
      <c r="D33" s="607"/>
      <c r="E33" s="165">
        <v>6</v>
      </c>
      <c r="F33" s="202">
        <v>110.2</v>
      </c>
      <c r="G33" s="218" t="s">
        <v>461</v>
      </c>
      <c r="H33" s="218" t="s">
        <v>499</v>
      </c>
      <c r="I33" s="218" t="s">
        <v>471</v>
      </c>
      <c r="J33" s="305" t="s">
        <v>472</v>
      </c>
      <c r="K33" s="305"/>
      <c r="L33" s="305"/>
      <c r="M33" s="267">
        <v>9.0000000000000011E-2</v>
      </c>
      <c r="N33" s="267">
        <v>0.03</v>
      </c>
      <c r="O33" s="218" t="s">
        <v>577</v>
      </c>
      <c r="P33" s="218" t="s">
        <v>576</v>
      </c>
      <c r="Q33" s="218" t="s">
        <v>581</v>
      </c>
      <c r="R33" s="229" t="s">
        <v>475</v>
      </c>
      <c r="S33" s="229" t="s">
        <v>475</v>
      </c>
      <c r="T33" s="229" t="s">
        <v>468</v>
      </c>
      <c r="U33" s="305" t="s">
        <v>492</v>
      </c>
      <c r="V33" s="605"/>
      <c r="W33" s="605"/>
      <c r="X33" s="605"/>
      <c r="Y33" s="218" t="s">
        <v>805</v>
      </c>
    </row>
    <row r="34" spans="2:25" ht="15.95" customHeight="1" x14ac:dyDescent="0.15">
      <c r="B34" s="325"/>
      <c r="C34" s="606" t="s">
        <v>694</v>
      </c>
      <c r="D34" s="607"/>
      <c r="E34" s="165">
        <v>7</v>
      </c>
      <c r="F34" s="202">
        <v>104.3</v>
      </c>
      <c r="G34" s="218" t="s">
        <v>461</v>
      </c>
      <c r="H34" s="218" t="s">
        <v>462</v>
      </c>
      <c r="I34" s="218" t="s">
        <v>480</v>
      </c>
      <c r="J34" s="305" t="s">
        <v>500</v>
      </c>
      <c r="K34" s="305"/>
      <c r="L34" s="305"/>
      <c r="M34" s="267">
        <v>3.2</v>
      </c>
      <c r="N34" s="267" t="s">
        <v>934</v>
      </c>
      <c r="O34" s="218" t="s">
        <v>577</v>
      </c>
      <c r="P34" s="218" t="s">
        <v>576</v>
      </c>
      <c r="Q34" s="218" t="s">
        <v>577</v>
      </c>
      <c r="R34" s="229" t="s">
        <v>475</v>
      </c>
      <c r="S34" s="229" t="s">
        <v>467</v>
      </c>
      <c r="T34" s="229" t="s">
        <v>468</v>
      </c>
      <c r="U34" s="305" t="s">
        <v>492</v>
      </c>
      <c r="V34" s="605"/>
      <c r="W34" s="605"/>
      <c r="X34" s="605"/>
      <c r="Y34" s="245" t="s">
        <v>808</v>
      </c>
    </row>
    <row r="35" spans="2:25" ht="15.95" customHeight="1" x14ac:dyDescent="0.15">
      <c r="B35" s="325"/>
      <c r="C35" s="606" t="s">
        <v>703</v>
      </c>
      <c r="D35" s="607"/>
      <c r="E35" s="165">
        <v>1</v>
      </c>
      <c r="F35" s="202">
        <v>110.2</v>
      </c>
      <c r="G35" s="218" t="s">
        <v>461</v>
      </c>
      <c r="H35" s="218" t="s">
        <v>497</v>
      </c>
      <c r="I35" s="218" t="s">
        <v>471</v>
      </c>
      <c r="J35" s="305" t="s">
        <v>472</v>
      </c>
      <c r="K35" s="305"/>
      <c r="L35" s="305"/>
      <c r="M35" s="267">
        <v>2.0000000000000004E-2</v>
      </c>
      <c r="N35" s="267">
        <v>2.0000000000000004E-2</v>
      </c>
      <c r="O35" s="218" t="s">
        <v>598</v>
      </c>
      <c r="P35" s="218" t="s">
        <v>576</v>
      </c>
      <c r="Q35" s="218" t="s">
        <v>581</v>
      </c>
      <c r="R35" s="229" t="s">
        <v>475</v>
      </c>
      <c r="S35" s="229" t="s">
        <v>475</v>
      </c>
      <c r="T35" s="229" t="s">
        <v>468</v>
      </c>
      <c r="U35" s="305" t="s">
        <v>492</v>
      </c>
      <c r="V35" s="605"/>
      <c r="W35" s="605"/>
      <c r="X35" s="605"/>
      <c r="Y35" s="218" t="s">
        <v>805</v>
      </c>
    </row>
    <row r="36" spans="2:25" ht="15.95" customHeight="1" x14ac:dyDescent="0.15">
      <c r="B36" s="325"/>
      <c r="C36" s="606" t="s">
        <v>703</v>
      </c>
      <c r="D36" s="607"/>
      <c r="E36" s="165">
        <v>2</v>
      </c>
      <c r="F36" s="202">
        <v>112.4</v>
      </c>
      <c r="G36" s="218" t="s">
        <v>461</v>
      </c>
      <c r="H36" s="218" t="s">
        <v>470</v>
      </c>
      <c r="I36" s="218" t="s">
        <v>480</v>
      </c>
      <c r="J36" s="305" t="s">
        <v>500</v>
      </c>
      <c r="K36" s="305"/>
      <c r="L36" s="305"/>
      <c r="M36" s="267">
        <v>7.6700000000000008</v>
      </c>
      <c r="N36" s="267" t="s">
        <v>934</v>
      </c>
      <c r="O36" s="218" t="s">
        <v>577</v>
      </c>
      <c r="P36" s="218" t="s">
        <v>576</v>
      </c>
      <c r="Q36" s="218" t="s">
        <v>577</v>
      </c>
      <c r="R36" s="229" t="s">
        <v>475</v>
      </c>
      <c r="S36" s="229" t="s">
        <v>467</v>
      </c>
      <c r="T36" s="229" t="s">
        <v>468</v>
      </c>
      <c r="U36" s="305" t="s">
        <v>492</v>
      </c>
      <c r="V36" s="605"/>
      <c r="W36" s="605"/>
      <c r="X36" s="605"/>
      <c r="Y36" s="245" t="s">
        <v>808</v>
      </c>
    </row>
    <row r="37" spans="2:25" ht="15.95" customHeight="1" x14ac:dyDescent="0.15">
      <c r="B37" s="325"/>
      <c r="C37" s="606" t="s">
        <v>703</v>
      </c>
      <c r="D37" s="607"/>
      <c r="E37" s="165">
        <v>3</v>
      </c>
      <c r="F37" s="202">
        <v>114.7</v>
      </c>
      <c r="G37" s="218" t="s">
        <v>461</v>
      </c>
      <c r="H37" s="218" t="s">
        <v>470</v>
      </c>
      <c r="I37" s="218" t="s">
        <v>471</v>
      </c>
      <c r="J37" s="305" t="s">
        <v>464</v>
      </c>
      <c r="K37" s="305"/>
      <c r="L37" s="305"/>
      <c r="M37" s="267">
        <v>0.45</v>
      </c>
      <c r="N37" s="267">
        <v>0.45</v>
      </c>
      <c r="O37" s="218" t="s">
        <v>577</v>
      </c>
      <c r="P37" s="218" t="s">
        <v>576</v>
      </c>
      <c r="Q37" s="218" t="s">
        <v>577</v>
      </c>
      <c r="R37" s="229" t="s">
        <v>475</v>
      </c>
      <c r="S37" s="229" t="s">
        <v>467</v>
      </c>
      <c r="T37" s="229" t="s">
        <v>468</v>
      </c>
      <c r="U37" s="305" t="s">
        <v>492</v>
      </c>
      <c r="V37" s="605"/>
      <c r="W37" s="605"/>
      <c r="X37" s="605"/>
      <c r="Y37" s="245" t="s">
        <v>808</v>
      </c>
    </row>
    <row r="38" spans="2:25" ht="15.95" customHeight="1" x14ac:dyDescent="0.15">
      <c r="B38" s="325"/>
      <c r="C38" s="606" t="s">
        <v>703</v>
      </c>
      <c r="D38" s="607"/>
      <c r="E38" s="165">
        <v>4</v>
      </c>
      <c r="F38" s="202">
        <v>110.2</v>
      </c>
      <c r="G38" s="218" t="s">
        <v>461</v>
      </c>
      <c r="H38" s="218" t="s">
        <v>499</v>
      </c>
      <c r="I38" s="218" t="s">
        <v>471</v>
      </c>
      <c r="J38" s="305" t="s">
        <v>472</v>
      </c>
      <c r="K38" s="305"/>
      <c r="L38" s="305"/>
      <c r="M38" s="267">
        <v>0.21</v>
      </c>
      <c r="N38" s="267">
        <v>0.21</v>
      </c>
      <c r="O38" s="218" t="s">
        <v>577</v>
      </c>
      <c r="P38" s="218" t="s">
        <v>576</v>
      </c>
      <c r="Q38" s="218" t="s">
        <v>581</v>
      </c>
      <c r="R38" s="229" t="s">
        <v>475</v>
      </c>
      <c r="S38" s="229" t="s">
        <v>475</v>
      </c>
      <c r="T38" s="229" t="s">
        <v>468</v>
      </c>
      <c r="U38" s="305" t="s">
        <v>492</v>
      </c>
      <c r="V38" s="605"/>
      <c r="W38" s="605"/>
      <c r="X38" s="605"/>
      <c r="Y38" s="218" t="s">
        <v>805</v>
      </c>
    </row>
    <row r="39" spans="2:25" ht="15.95" customHeight="1" x14ac:dyDescent="0.15">
      <c r="B39" s="325"/>
      <c r="C39" s="606" t="s">
        <v>703</v>
      </c>
      <c r="D39" s="607"/>
      <c r="E39" s="165">
        <v>5</v>
      </c>
      <c r="F39" s="202">
        <v>111.8</v>
      </c>
      <c r="G39" s="218" t="s">
        <v>461</v>
      </c>
      <c r="H39" s="218" t="s">
        <v>479</v>
      </c>
      <c r="I39" s="218" t="s">
        <v>471</v>
      </c>
      <c r="J39" s="305" t="s">
        <v>472</v>
      </c>
      <c r="K39" s="305"/>
      <c r="L39" s="305"/>
      <c r="M39" s="267">
        <v>2.2499999999999999E-2</v>
      </c>
      <c r="N39" s="267">
        <v>2.2499999999999999E-2</v>
      </c>
      <c r="O39" s="218" t="s">
        <v>577</v>
      </c>
      <c r="P39" s="218" t="s">
        <v>576</v>
      </c>
      <c r="Q39" s="218" t="s">
        <v>581</v>
      </c>
      <c r="R39" s="229" t="s">
        <v>475</v>
      </c>
      <c r="S39" s="229" t="s">
        <v>475</v>
      </c>
      <c r="T39" s="229" t="s">
        <v>468</v>
      </c>
      <c r="U39" s="305" t="s">
        <v>492</v>
      </c>
      <c r="V39" s="605"/>
      <c r="W39" s="605"/>
      <c r="X39" s="605"/>
      <c r="Y39" s="218" t="s">
        <v>805</v>
      </c>
    </row>
    <row r="40" spans="2:25" ht="15.95" customHeight="1" x14ac:dyDescent="0.15">
      <c r="B40" s="325"/>
      <c r="C40" s="606" t="s">
        <v>703</v>
      </c>
      <c r="D40" s="607"/>
      <c r="E40" s="165">
        <v>6</v>
      </c>
      <c r="F40" s="202">
        <v>115</v>
      </c>
      <c r="G40" s="218" t="s">
        <v>461</v>
      </c>
      <c r="H40" s="218" t="s">
        <v>479</v>
      </c>
      <c r="I40" s="218" t="s">
        <v>471</v>
      </c>
      <c r="J40" s="305" t="s">
        <v>472</v>
      </c>
      <c r="K40" s="305"/>
      <c r="L40" s="305"/>
      <c r="M40" s="267">
        <v>1.0000000000000002E-2</v>
      </c>
      <c r="N40" s="267">
        <v>1.0000000000000002E-2</v>
      </c>
      <c r="O40" s="218" t="s">
        <v>577</v>
      </c>
      <c r="P40" s="218" t="s">
        <v>576</v>
      </c>
      <c r="Q40" s="218" t="s">
        <v>581</v>
      </c>
      <c r="R40" s="229" t="s">
        <v>475</v>
      </c>
      <c r="S40" s="229" t="s">
        <v>475</v>
      </c>
      <c r="T40" s="229" t="s">
        <v>468</v>
      </c>
      <c r="U40" s="305" t="s">
        <v>492</v>
      </c>
      <c r="V40" s="605"/>
      <c r="W40" s="605"/>
      <c r="X40" s="605"/>
      <c r="Y40" s="218" t="s">
        <v>805</v>
      </c>
    </row>
    <row r="41" spans="2:25" ht="15.95" customHeight="1" x14ac:dyDescent="0.15">
      <c r="B41" s="393"/>
      <c r="C41" s="606" t="s">
        <v>703</v>
      </c>
      <c r="D41" s="607"/>
      <c r="E41" s="165">
        <v>7</v>
      </c>
      <c r="F41" s="202">
        <v>119.1</v>
      </c>
      <c r="G41" s="218" t="s">
        <v>461</v>
      </c>
      <c r="H41" s="218" t="s">
        <v>499</v>
      </c>
      <c r="I41" s="218" t="s">
        <v>471</v>
      </c>
      <c r="J41" s="305" t="s">
        <v>472</v>
      </c>
      <c r="K41" s="305"/>
      <c r="L41" s="305"/>
      <c r="M41" s="267">
        <v>0.05</v>
      </c>
      <c r="N41" s="267">
        <v>0.05</v>
      </c>
      <c r="O41" s="218" t="s">
        <v>577</v>
      </c>
      <c r="P41" s="218" t="s">
        <v>576</v>
      </c>
      <c r="Q41" s="218" t="s">
        <v>581</v>
      </c>
      <c r="R41" s="229" t="s">
        <v>475</v>
      </c>
      <c r="S41" s="229" t="s">
        <v>475</v>
      </c>
      <c r="T41" s="229" t="s">
        <v>468</v>
      </c>
      <c r="U41" s="305" t="s">
        <v>492</v>
      </c>
      <c r="V41" s="605"/>
      <c r="W41" s="605"/>
      <c r="X41" s="605"/>
      <c r="Y41" s="218" t="s">
        <v>805</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6FBCE840-A1CD-411D-978E-E1136FBC3C40}">
    <filterColumn colId="1" showButton="0"/>
    <filterColumn colId="2" showButton="0"/>
  </autoFilter>
  <dataConsolidate/>
  <mergeCells count="134">
    <mergeCell ref="B2:X2"/>
    <mergeCell ref="B3:E3"/>
    <mergeCell ref="F3:H3"/>
    <mergeCell ref="I3:J3"/>
    <mergeCell ref="K3:N3"/>
    <mergeCell ref="O3:O4"/>
    <mergeCell ref="P3:S3"/>
    <mergeCell ref="T3:W4"/>
    <mergeCell ref="X3:Y4"/>
    <mergeCell ref="B4:E4"/>
    <mergeCell ref="F4:H4"/>
    <mergeCell ref="I4:J4"/>
    <mergeCell ref="K4:N4"/>
    <mergeCell ref="P4:S4"/>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R7:R8"/>
    <mergeCell ref="S7:S8"/>
    <mergeCell ref="T7:T8"/>
    <mergeCell ref="U7:X8"/>
    <mergeCell ref="C15:D15"/>
    <mergeCell ref="J15:L15"/>
    <mergeCell ref="U15:X15"/>
    <mergeCell ref="C16:D16"/>
    <mergeCell ref="J16:L16"/>
    <mergeCell ref="U16:X16"/>
    <mergeCell ref="C12:D12"/>
    <mergeCell ref="J12:L12"/>
    <mergeCell ref="U12:X12"/>
    <mergeCell ref="C13:D13"/>
    <mergeCell ref="J13:L13"/>
    <mergeCell ref="U13:X13"/>
    <mergeCell ref="C14:D14"/>
    <mergeCell ref="J14:L14"/>
    <mergeCell ref="U14:X14"/>
    <mergeCell ref="C17:D17"/>
    <mergeCell ref="J17:L17"/>
    <mergeCell ref="U17:X17"/>
    <mergeCell ref="C22:D22"/>
    <mergeCell ref="J22:L22"/>
    <mergeCell ref="U22:X22"/>
    <mergeCell ref="C23:D23"/>
    <mergeCell ref="J23:L23"/>
    <mergeCell ref="U23:X23"/>
    <mergeCell ref="C19:D19"/>
    <mergeCell ref="J19:L19"/>
    <mergeCell ref="U19:X19"/>
    <mergeCell ref="C20:D20"/>
    <mergeCell ref="J20:L20"/>
    <mergeCell ref="U20:X20"/>
    <mergeCell ref="C21:D21"/>
    <mergeCell ref="J21:L21"/>
    <mergeCell ref="U21:X21"/>
    <mergeCell ref="C18:D18"/>
    <mergeCell ref="J18:L18"/>
    <mergeCell ref="U18:X18"/>
    <mergeCell ref="C24:D24"/>
    <mergeCell ref="J24:L24"/>
    <mergeCell ref="U24:X24"/>
    <mergeCell ref="C29:D29"/>
    <mergeCell ref="J29:L29"/>
    <mergeCell ref="U29:X29"/>
    <mergeCell ref="C30:D30"/>
    <mergeCell ref="J30:L30"/>
    <mergeCell ref="U30:X30"/>
    <mergeCell ref="C31:D31"/>
    <mergeCell ref="J31:L31"/>
    <mergeCell ref="U31:X31"/>
    <mergeCell ref="C34:D34"/>
    <mergeCell ref="J34:L34"/>
    <mergeCell ref="U34:X34"/>
    <mergeCell ref="C25:D25"/>
    <mergeCell ref="J25:L25"/>
    <mergeCell ref="U25:X25"/>
    <mergeCell ref="C26:D26"/>
    <mergeCell ref="J26:L26"/>
    <mergeCell ref="U26:X26"/>
    <mergeCell ref="C27:D27"/>
    <mergeCell ref="C39:D39"/>
    <mergeCell ref="J39:L39"/>
    <mergeCell ref="U39:X39"/>
    <mergeCell ref="C40:D40"/>
    <mergeCell ref="J40:L40"/>
    <mergeCell ref="U40:X40"/>
    <mergeCell ref="C35:D35"/>
    <mergeCell ref="J35:L35"/>
    <mergeCell ref="U35:X35"/>
    <mergeCell ref="C36:D36"/>
    <mergeCell ref="J36:L36"/>
    <mergeCell ref="U36:X36"/>
    <mergeCell ref="C37:D37"/>
    <mergeCell ref="J37:L37"/>
    <mergeCell ref="U37:X37"/>
    <mergeCell ref="C38:D38"/>
    <mergeCell ref="J38:L38"/>
    <mergeCell ref="U38:X38"/>
    <mergeCell ref="B9:B41"/>
    <mergeCell ref="C9:D9"/>
    <mergeCell ref="J9:L9"/>
    <mergeCell ref="U9:X9"/>
    <mergeCell ref="C10:D10"/>
    <mergeCell ref="J10:L10"/>
    <mergeCell ref="U10:X10"/>
    <mergeCell ref="C11:D11"/>
    <mergeCell ref="J11:L11"/>
    <mergeCell ref="U11:X11"/>
    <mergeCell ref="C41:D41"/>
    <mergeCell ref="J41:L41"/>
    <mergeCell ref="U41:X41"/>
    <mergeCell ref="C32:D32"/>
    <mergeCell ref="J32:L32"/>
    <mergeCell ref="U32:X32"/>
    <mergeCell ref="C33:D33"/>
    <mergeCell ref="J33:L33"/>
    <mergeCell ref="U33:X33"/>
    <mergeCell ref="J27:L27"/>
    <mergeCell ref="U27:X27"/>
    <mergeCell ref="C28:D28"/>
    <mergeCell ref="J28:L28"/>
    <mergeCell ref="U28:X28"/>
  </mergeCells>
  <phoneticPr fontId="11"/>
  <dataValidations count="3">
    <dataValidation allowBlank="1" showInputMessage="1" showErrorMessage="1" prompt="前回の定期点検年月日を入力" sqref="O6" xr:uid="{3E9D8534-0669-46E6-8758-680A17ADAD95}"/>
    <dataValidation allowBlank="1" showInputMessage="1" showErrorMessage="1" prompt="覆工スパン毎に連番を記入。_x000a_数値で入力する。" sqref="E9:E41" xr:uid="{BCA4BA87-DA21-4E51-A98A-A8459D038356}"/>
    <dataValidation type="list" errorStyle="warning" allowBlank="1" showInputMessage="1" showErrorMessage="1" error="選択出来ません" sqref="H9:H41" xr:uid="{1F9A5A70-720E-45B1-BE96-DFEA8436000C}">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8E8CA937-7020-4F4F-932D-B9C3BB89D347}">
          <x14:formula1>
            <xm:f>'(参考)リスト'!$D$16:$D$18</xm:f>
          </x14:formula1>
          <xm:sqref>I9:I41</xm:sqref>
        </x14:dataValidation>
        <x14:dataValidation type="list" allowBlank="1" showInputMessage="1" showErrorMessage="1" xr:uid="{67B16789-05DD-49D1-BC8A-9630CC7E0F4C}">
          <x14:formula1>
            <xm:f>'(参考)リスト'!$J$16:$J$18</xm:f>
          </x14:formula1>
          <xm:sqref>T9:T41</xm:sqref>
        </x14:dataValidation>
        <x14:dataValidation type="list" allowBlank="1" showInputMessage="1" showErrorMessage="1" xr:uid="{679B9218-60BF-4CFE-9EF6-2B24D842F314}">
          <x14:formula1>
            <xm:f>'(参考)リスト'!$H$16:$H$17</xm:f>
          </x14:formula1>
          <xm:sqref>R9:R41</xm:sqref>
        </x14:dataValidation>
        <x14:dataValidation type="list" allowBlank="1" showInputMessage="1" showErrorMessage="1" xr:uid="{ED217563-6015-4BB3-BE94-B7583B3B3052}">
          <x14:formula1>
            <xm:f>'(参考)リスト'!$I$16:$I$18</xm:f>
          </x14:formula1>
          <xm:sqref>S9:S41</xm:sqref>
        </x14:dataValidation>
        <x14:dataValidation type="list" allowBlank="1" showInputMessage="1" showErrorMessage="1" xr:uid="{B46400A1-62FB-4E19-A579-ABD9C3E5237F}">
          <x14:formula1>
            <xm:f>'(参考)リスト'!$F$16:$F$21</xm:f>
          </x14:formula1>
          <xm:sqref>O9:Q41</xm:sqref>
        </x14:dataValidation>
        <x14:dataValidation type="list" showInputMessage="1" showErrorMessage="1" xr:uid="{501612E9-9D72-41B6-877F-FD847D0D9EA8}">
          <x14:formula1>
            <xm:f>'(参考)リスト'!$B$16:$B$21</xm:f>
          </x14:formula1>
          <xm:sqref>G9:G41</xm:sqref>
        </x14:dataValidation>
        <x14:dataValidation type="list" allowBlank="1" showInputMessage="1" showErrorMessage="1" xr:uid="{5C6AE545-4266-4BCD-90E6-487207DE2DEA}">
          <x14:formula1>
            <xm:f>'(参考)リスト'!$E$16:$E$27</xm:f>
          </x14:formula1>
          <xm:sqref>J9:L41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C3968-0559-4159-A5AD-8CDCE3CF8678}">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324" t="s">
        <v>251</v>
      </c>
      <c r="C9" s="606" t="s">
        <v>703</v>
      </c>
      <c r="D9" s="607"/>
      <c r="E9" s="165">
        <v>8</v>
      </c>
      <c r="F9" s="202">
        <v>110.2</v>
      </c>
      <c r="G9" s="218" t="s">
        <v>461</v>
      </c>
      <c r="H9" s="218" t="s">
        <v>499</v>
      </c>
      <c r="I9" s="218" t="s">
        <v>471</v>
      </c>
      <c r="J9" s="305" t="s">
        <v>472</v>
      </c>
      <c r="K9" s="305"/>
      <c r="L9" s="305"/>
      <c r="M9" s="267">
        <v>4.0000000000000008E-2</v>
      </c>
      <c r="N9" s="267">
        <v>4.0000000000000008E-2</v>
      </c>
      <c r="O9" s="218" t="s">
        <v>577</v>
      </c>
      <c r="P9" s="218" t="s">
        <v>576</v>
      </c>
      <c r="Q9" s="218" t="s">
        <v>581</v>
      </c>
      <c r="R9" s="229" t="s">
        <v>475</v>
      </c>
      <c r="S9" s="229" t="s">
        <v>475</v>
      </c>
      <c r="T9" s="229" t="s">
        <v>468</v>
      </c>
      <c r="U9" s="305" t="s">
        <v>492</v>
      </c>
      <c r="V9" s="605"/>
      <c r="W9" s="605"/>
      <c r="X9" s="605"/>
      <c r="Y9" s="218" t="s">
        <v>805</v>
      </c>
    </row>
    <row r="10" spans="2:25" ht="15.95" customHeight="1" x14ac:dyDescent="0.15">
      <c r="B10" s="325"/>
      <c r="C10" s="606" t="s">
        <v>703</v>
      </c>
      <c r="D10" s="607"/>
      <c r="E10" s="165">
        <v>9</v>
      </c>
      <c r="F10" s="202">
        <v>112.5</v>
      </c>
      <c r="G10" s="218" t="s">
        <v>461</v>
      </c>
      <c r="H10" s="218" t="s">
        <v>462</v>
      </c>
      <c r="I10" s="218" t="s">
        <v>480</v>
      </c>
      <c r="J10" s="305" t="s">
        <v>500</v>
      </c>
      <c r="K10" s="305"/>
      <c r="L10" s="305"/>
      <c r="M10" s="267">
        <v>5.0999999999999996</v>
      </c>
      <c r="N10" s="267" t="s">
        <v>934</v>
      </c>
      <c r="O10" s="218" t="s">
        <v>577</v>
      </c>
      <c r="P10" s="218" t="s">
        <v>576</v>
      </c>
      <c r="Q10" s="218" t="s">
        <v>577</v>
      </c>
      <c r="R10" s="229" t="s">
        <v>475</v>
      </c>
      <c r="S10" s="229" t="s">
        <v>467</v>
      </c>
      <c r="T10" s="229" t="s">
        <v>468</v>
      </c>
      <c r="U10" s="305" t="s">
        <v>492</v>
      </c>
      <c r="V10" s="605"/>
      <c r="W10" s="605"/>
      <c r="X10" s="605"/>
      <c r="Y10" s="245" t="s">
        <v>808</v>
      </c>
    </row>
    <row r="11" spans="2:25" ht="15.95" customHeight="1" x14ac:dyDescent="0.15">
      <c r="B11" s="325"/>
      <c r="C11" s="606" t="s">
        <v>703</v>
      </c>
      <c r="D11" s="607"/>
      <c r="E11" s="165">
        <v>10</v>
      </c>
      <c r="F11" s="202">
        <v>116.6</v>
      </c>
      <c r="G11" s="218" t="s">
        <v>461</v>
      </c>
      <c r="H11" s="218" t="s">
        <v>462</v>
      </c>
      <c r="I11" s="218" t="s">
        <v>480</v>
      </c>
      <c r="J11" s="305" t="s">
        <v>500</v>
      </c>
      <c r="K11" s="305"/>
      <c r="L11" s="305"/>
      <c r="M11" s="267">
        <v>2.8</v>
      </c>
      <c r="N11" s="267" t="s">
        <v>934</v>
      </c>
      <c r="O11" s="218" t="s">
        <v>577</v>
      </c>
      <c r="P11" s="218" t="s">
        <v>576</v>
      </c>
      <c r="Q11" s="218" t="s">
        <v>577</v>
      </c>
      <c r="R11" s="229" t="s">
        <v>475</v>
      </c>
      <c r="S11" s="229" t="s">
        <v>467</v>
      </c>
      <c r="T11" s="229" t="s">
        <v>468</v>
      </c>
      <c r="U11" s="305" t="s">
        <v>492</v>
      </c>
      <c r="V11" s="605"/>
      <c r="W11" s="605"/>
      <c r="X11" s="605"/>
      <c r="Y11" s="245" t="s">
        <v>808</v>
      </c>
    </row>
    <row r="12" spans="2:25" ht="15.95" customHeight="1" x14ac:dyDescent="0.15">
      <c r="B12" s="325"/>
      <c r="C12" s="606" t="s">
        <v>712</v>
      </c>
      <c r="D12" s="607"/>
      <c r="E12" s="165">
        <v>1</v>
      </c>
      <c r="F12" s="202">
        <v>124.2</v>
      </c>
      <c r="G12" s="218" t="s">
        <v>461</v>
      </c>
      <c r="H12" s="218" t="s">
        <v>470</v>
      </c>
      <c r="I12" s="218" t="s">
        <v>471</v>
      </c>
      <c r="J12" s="305" t="s">
        <v>464</v>
      </c>
      <c r="K12" s="305"/>
      <c r="L12" s="305"/>
      <c r="M12" s="267">
        <v>0.38</v>
      </c>
      <c r="N12" s="267">
        <v>0.37000000000000005</v>
      </c>
      <c r="O12" s="218" t="s">
        <v>577</v>
      </c>
      <c r="P12" s="218" t="s">
        <v>576</v>
      </c>
      <c r="Q12" s="218" t="s">
        <v>577</v>
      </c>
      <c r="R12" s="229" t="s">
        <v>475</v>
      </c>
      <c r="S12" s="229" t="s">
        <v>467</v>
      </c>
      <c r="T12" s="229" t="s">
        <v>468</v>
      </c>
      <c r="U12" s="305" t="s">
        <v>492</v>
      </c>
      <c r="V12" s="605"/>
      <c r="W12" s="605"/>
      <c r="X12" s="605"/>
      <c r="Y12" s="245" t="s">
        <v>808</v>
      </c>
    </row>
    <row r="13" spans="2:25" ht="15.95" customHeight="1" x14ac:dyDescent="0.15">
      <c r="B13" s="325"/>
      <c r="C13" s="606" t="s">
        <v>712</v>
      </c>
      <c r="D13" s="607"/>
      <c r="E13" s="165">
        <v>2</v>
      </c>
      <c r="F13" s="202">
        <v>126.6</v>
      </c>
      <c r="G13" s="218" t="s">
        <v>461</v>
      </c>
      <c r="H13" s="218" t="s">
        <v>470</v>
      </c>
      <c r="I13" s="218" t="s">
        <v>480</v>
      </c>
      <c r="J13" s="305" t="s">
        <v>500</v>
      </c>
      <c r="K13" s="305"/>
      <c r="L13" s="305"/>
      <c r="M13" s="267">
        <v>2.5</v>
      </c>
      <c r="N13" s="267" t="s">
        <v>934</v>
      </c>
      <c r="O13" s="218" t="s">
        <v>577</v>
      </c>
      <c r="P13" s="218" t="s">
        <v>576</v>
      </c>
      <c r="Q13" s="218" t="s">
        <v>577</v>
      </c>
      <c r="R13" s="229" t="s">
        <v>475</v>
      </c>
      <c r="S13" s="229" t="s">
        <v>467</v>
      </c>
      <c r="T13" s="229" t="s">
        <v>468</v>
      </c>
      <c r="U13" s="305" t="s">
        <v>492</v>
      </c>
      <c r="V13" s="605"/>
      <c r="W13" s="605"/>
      <c r="X13" s="605"/>
      <c r="Y13" s="245" t="s">
        <v>808</v>
      </c>
    </row>
    <row r="14" spans="2:25" ht="15.95" customHeight="1" x14ac:dyDescent="0.15">
      <c r="B14" s="325"/>
      <c r="C14" s="606" t="s">
        <v>712</v>
      </c>
      <c r="D14" s="607"/>
      <c r="E14" s="165">
        <v>3</v>
      </c>
      <c r="F14" s="202">
        <v>119.1</v>
      </c>
      <c r="G14" s="218" t="s">
        <v>461</v>
      </c>
      <c r="H14" s="218" t="s">
        <v>495</v>
      </c>
      <c r="I14" s="218" t="s">
        <v>471</v>
      </c>
      <c r="J14" s="305" t="s">
        <v>472</v>
      </c>
      <c r="K14" s="305"/>
      <c r="L14" s="305"/>
      <c r="M14" s="267">
        <v>0.05</v>
      </c>
      <c r="N14" s="267">
        <v>0.05</v>
      </c>
      <c r="O14" s="218" t="s">
        <v>577</v>
      </c>
      <c r="P14" s="218" t="s">
        <v>576</v>
      </c>
      <c r="Q14" s="218" t="s">
        <v>581</v>
      </c>
      <c r="R14" s="229" t="s">
        <v>475</v>
      </c>
      <c r="S14" s="229" t="s">
        <v>475</v>
      </c>
      <c r="T14" s="229" t="s">
        <v>468</v>
      </c>
      <c r="U14" s="305" t="s">
        <v>492</v>
      </c>
      <c r="V14" s="605"/>
      <c r="W14" s="605"/>
      <c r="X14" s="605"/>
      <c r="Y14" s="218" t="s">
        <v>805</v>
      </c>
    </row>
    <row r="15" spans="2:25" ht="15.95" customHeight="1" x14ac:dyDescent="0.15">
      <c r="B15" s="325"/>
      <c r="C15" s="606" t="s">
        <v>712</v>
      </c>
      <c r="D15" s="607"/>
      <c r="E15" s="165">
        <v>4</v>
      </c>
      <c r="F15" s="202">
        <v>128</v>
      </c>
      <c r="G15" s="218" t="s">
        <v>461</v>
      </c>
      <c r="H15" s="218" t="s">
        <v>495</v>
      </c>
      <c r="I15" s="218" t="s">
        <v>471</v>
      </c>
      <c r="J15" s="305" t="s">
        <v>506</v>
      </c>
      <c r="K15" s="305"/>
      <c r="L15" s="305"/>
      <c r="M15" s="267">
        <v>0.03</v>
      </c>
      <c r="N15" s="267">
        <v>0.03</v>
      </c>
      <c r="O15" s="218" t="s">
        <v>577</v>
      </c>
      <c r="P15" s="218" t="s">
        <v>576</v>
      </c>
      <c r="Q15" s="218" t="s">
        <v>581</v>
      </c>
      <c r="R15" s="229" t="s">
        <v>475</v>
      </c>
      <c r="S15" s="229" t="s">
        <v>475</v>
      </c>
      <c r="T15" s="229" t="s">
        <v>468</v>
      </c>
      <c r="U15" s="305" t="s">
        <v>492</v>
      </c>
      <c r="V15" s="605"/>
      <c r="W15" s="605"/>
      <c r="X15" s="605"/>
      <c r="Y15" s="218" t="s">
        <v>805</v>
      </c>
    </row>
    <row r="16" spans="2:25" ht="15.95" customHeight="1" x14ac:dyDescent="0.15">
      <c r="B16" s="325"/>
      <c r="C16" s="606" t="s">
        <v>712</v>
      </c>
      <c r="D16" s="607"/>
      <c r="E16" s="165">
        <v>5</v>
      </c>
      <c r="F16" s="202">
        <v>122.8</v>
      </c>
      <c r="G16" s="218" t="s">
        <v>461</v>
      </c>
      <c r="H16" s="218" t="s">
        <v>470</v>
      </c>
      <c r="I16" s="218" t="s">
        <v>480</v>
      </c>
      <c r="J16" s="305" t="s">
        <v>500</v>
      </c>
      <c r="K16" s="305"/>
      <c r="L16" s="305"/>
      <c r="M16" s="267">
        <v>2.7</v>
      </c>
      <c r="N16" s="267" t="s">
        <v>821</v>
      </c>
      <c r="O16" s="218" t="s">
        <v>576</v>
      </c>
      <c r="P16" s="218" t="s">
        <v>576</v>
      </c>
      <c r="Q16" s="218" t="s">
        <v>577</v>
      </c>
      <c r="R16" s="229" t="s">
        <v>475</v>
      </c>
      <c r="S16" s="229" t="s">
        <v>467</v>
      </c>
      <c r="T16" s="229" t="s">
        <v>468</v>
      </c>
      <c r="U16" s="305" t="s">
        <v>492</v>
      </c>
      <c r="V16" s="605"/>
      <c r="W16" s="605"/>
      <c r="X16" s="605"/>
      <c r="Y16" s="245" t="s">
        <v>803</v>
      </c>
    </row>
    <row r="17" spans="2:25" ht="15.95" customHeight="1" x14ac:dyDescent="0.15">
      <c r="B17" s="325"/>
      <c r="C17" s="606" t="s">
        <v>712</v>
      </c>
      <c r="D17" s="607"/>
      <c r="E17" s="165">
        <v>6</v>
      </c>
      <c r="F17" s="202">
        <v>122.6</v>
      </c>
      <c r="G17" s="218" t="s">
        <v>461</v>
      </c>
      <c r="H17" s="218" t="s">
        <v>462</v>
      </c>
      <c r="I17" s="218" t="s">
        <v>471</v>
      </c>
      <c r="J17" s="305" t="s">
        <v>472</v>
      </c>
      <c r="K17" s="305"/>
      <c r="L17" s="305"/>
      <c r="M17" s="267">
        <v>1.0000000000000002E-2</v>
      </c>
      <c r="N17" s="267" t="s">
        <v>821</v>
      </c>
      <c r="O17" s="218" t="s">
        <v>576</v>
      </c>
      <c r="P17" s="218" t="s">
        <v>576</v>
      </c>
      <c r="Q17" s="218" t="s">
        <v>665</v>
      </c>
      <c r="R17" s="229" t="s">
        <v>475</v>
      </c>
      <c r="S17" s="229" t="s">
        <v>476</v>
      </c>
      <c r="T17" s="229" t="s">
        <v>468</v>
      </c>
      <c r="U17" s="305" t="s">
        <v>492</v>
      </c>
      <c r="V17" s="605"/>
      <c r="W17" s="605"/>
      <c r="X17" s="605"/>
      <c r="Y17" s="245" t="s">
        <v>802</v>
      </c>
    </row>
    <row r="18" spans="2:25" ht="15.95" customHeight="1" x14ac:dyDescent="0.15">
      <c r="B18" s="325"/>
      <c r="C18" s="606" t="s">
        <v>717</v>
      </c>
      <c r="D18" s="607"/>
      <c r="E18" s="165">
        <v>1</v>
      </c>
      <c r="F18" s="202">
        <v>129.9</v>
      </c>
      <c r="G18" s="218" t="s">
        <v>461</v>
      </c>
      <c r="H18" s="218" t="s">
        <v>470</v>
      </c>
      <c r="I18" s="218" t="s">
        <v>480</v>
      </c>
      <c r="J18" s="305" t="s">
        <v>500</v>
      </c>
      <c r="K18" s="305"/>
      <c r="L18" s="305"/>
      <c r="M18" s="267">
        <v>5.6999999999999993</v>
      </c>
      <c r="N18" s="267" t="s">
        <v>934</v>
      </c>
      <c r="O18" s="218" t="s">
        <v>577</v>
      </c>
      <c r="P18" s="218" t="s">
        <v>576</v>
      </c>
      <c r="Q18" s="218" t="s">
        <v>577</v>
      </c>
      <c r="R18" s="229" t="s">
        <v>475</v>
      </c>
      <c r="S18" s="229" t="s">
        <v>467</v>
      </c>
      <c r="T18" s="229" t="s">
        <v>468</v>
      </c>
      <c r="U18" s="305" t="s">
        <v>492</v>
      </c>
      <c r="V18" s="605"/>
      <c r="W18" s="605"/>
      <c r="X18" s="605"/>
      <c r="Y18" s="245" t="s">
        <v>808</v>
      </c>
    </row>
    <row r="19" spans="2:25" ht="15.95" customHeight="1" x14ac:dyDescent="0.15">
      <c r="B19" s="325"/>
      <c r="C19" s="606" t="s">
        <v>717</v>
      </c>
      <c r="D19" s="607"/>
      <c r="E19" s="165">
        <v>2</v>
      </c>
      <c r="F19" s="202">
        <v>130.9</v>
      </c>
      <c r="G19" s="218" t="s">
        <v>461</v>
      </c>
      <c r="H19" s="218" t="s">
        <v>470</v>
      </c>
      <c r="I19" s="218" t="s">
        <v>471</v>
      </c>
      <c r="J19" s="305" t="s">
        <v>464</v>
      </c>
      <c r="K19" s="305"/>
      <c r="L19" s="305"/>
      <c r="M19" s="267">
        <v>0.24</v>
      </c>
      <c r="N19" s="267">
        <v>0.54</v>
      </c>
      <c r="O19" s="218" t="s">
        <v>577</v>
      </c>
      <c r="P19" s="218" t="s">
        <v>576</v>
      </c>
      <c r="Q19" s="218" t="s">
        <v>577</v>
      </c>
      <c r="R19" s="229" t="s">
        <v>475</v>
      </c>
      <c r="S19" s="229" t="s">
        <v>467</v>
      </c>
      <c r="T19" s="229" t="s">
        <v>468</v>
      </c>
      <c r="U19" s="305" t="s">
        <v>492</v>
      </c>
      <c r="V19" s="605"/>
      <c r="W19" s="605"/>
      <c r="X19" s="605"/>
      <c r="Y19" s="245" t="s">
        <v>808</v>
      </c>
    </row>
    <row r="20" spans="2:25" ht="15.95" customHeight="1" x14ac:dyDescent="0.15">
      <c r="B20" s="325"/>
      <c r="C20" s="606" t="s">
        <v>717</v>
      </c>
      <c r="D20" s="607"/>
      <c r="E20" s="165">
        <v>3</v>
      </c>
      <c r="F20" s="202">
        <v>131.19999999999999</v>
      </c>
      <c r="G20" s="218" t="s">
        <v>461</v>
      </c>
      <c r="H20" s="218" t="s">
        <v>470</v>
      </c>
      <c r="I20" s="218" t="s">
        <v>480</v>
      </c>
      <c r="J20" s="305" t="s">
        <v>500</v>
      </c>
      <c r="K20" s="305"/>
      <c r="L20" s="305"/>
      <c r="M20" s="267" t="s">
        <v>934</v>
      </c>
      <c r="N20" s="267" t="s">
        <v>934</v>
      </c>
      <c r="O20" s="218" t="s">
        <v>665</v>
      </c>
      <c r="P20" s="218" t="s">
        <v>576</v>
      </c>
      <c r="Q20" s="218" t="s">
        <v>581</v>
      </c>
      <c r="R20" s="229" t="s">
        <v>475</v>
      </c>
      <c r="S20" s="229" t="s">
        <v>475</v>
      </c>
      <c r="T20" s="229" t="s">
        <v>468</v>
      </c>
      <c r="U20" s="305" t="s">
        <v>492</v>
      </c>
      <c r="V20" s="605"/>
      <c r="W20" s="605"/>
      <c r="X20" s="605"/>
      <c r="Y20" s="218" t="s">
        <v>805</v>
      </c>
    </row>
    <row r="21" spans="2:25" ht="15.95" customHeight="1" x14ac:dyDescent="0.15">
      <c r="B21" s="325"/>
      <c r="C21" s="606" t="s">
        <v>717</v>
      </c>
      <c r="D21" s="607"/>
      <c r="E21" s="165">
        <v>4</v>
      </c>
      <c r="F21" s="202">
        <v>130.30000000000001</v>
      </c>
      <c r="G21" s="218" t="s">
        <v>461</v>
      </c>
      <c r="H21" s="218" t="s">
        <v>462</v>
      </c>
      <c r="I21" s="218" t="s">
        <v>480</v>
      </c>
      <c r="J21" s="305" t="s">
        <v>500</v>
      </c>
      <c r="K21" s="305"/>
      <c r="L21" s="305"/>
      <c r="M21" s="267" t="s">
        <v>934</v>
      </c>
      <c r="N21" s="267" t="s">
        <v>934</v>
      </c>
      <c r="O21" s="218" t="s">
        <v>665</v>
      </c>
      <c r="P21" s="218" t="s">
        <v>576</v>
      </c>
      <c r="Q21" s="218" t="s">
        <v>581</v>
      </c>
      <c r="R21" s="229" t="s">
        <v>475</v>
      </c>
      <c r="S21" s="229" t="s">
        <v>475</v>
      </c>
      <c r="T21" s="229" t="s">
        <v>468</v>
      </c>
      <c r="U21" s="305" t="s">
        <v>492</v>
      </c>
      <c r="V21" s="605"/>
      <c r="W21" s="605"/>
      <c r="X21" s="605"/>
      <c r="Y21" s="218" t="s">
        <v>805</v>
      </c>
    </row>
    <row r="22" spans="2:25" ht="15.95" customHeight="1" x14ac:dyDescent="0.15">
      <c r="B22" s="325"/>
      <c r="C22" s="606" t="s">
        <v>717</v>
      </c>
      <c r="D22" s="607"/>
      <c r="E22" s="165">
        <v>5</v>
      </c>
      <c r="F22" s="202">
        <v>135.30000000000001</v>
      </c>
      <c r="G22" s="218" t="s">
        <v>461</v>
      </c>
      <c r="H22" s="218" t="s">
        <v>479</v>
      </c>
      <c r="I22" s="218" t="s">
        <v>480</v>
      </c>
      <c r="J22" s="305" t="s">
        <v>500</v>
      </c>
      <c r="K22" s="305"/>
      <c r="L22" s="305"/>
      <c r="M22" s="267" t="s">
        <v>934</v>
      </c>
      <c r="N22" s="267" t="s">
        <v>934</v>
      </c>
      <c r="O22" s="218" t="s">
        <v>665</v>
      </c>
      <c r="P22" s="218" t="s">
        <v>576</v>
      </c>
      <c r="Q22" s="218" t="s">
        <v>581</v>
      </c>
      <c r="R22" s="229" t="s">
        <v>475</v>
      </c>
      <c r="S22" s="229" t="s">
        <v>475</v>
      </c>
      <c r="T22" s="229" t="s">
        <v>468</v>
      </c>
      <c r="U22" s="305" t="s">
        <v>492</v>
      </c>
      <c r="V22" s="605"/>
      <c r="W22" s="605"/>
      <c r="X22" s="605"/>
      <c r="Y22" s="218" t="s">
        <v>805</v>
      </c>
    </row>
    <row r="23" spans="2:25" ht="15.95" customHeight="1" x14ac:dyDescent="0.15">
      <c r="B23" s="325"/>
      <c r="C23" s="606" t="s">
        <v>717</v>
      </c>
      <c r="D23" s="607"/>
      <c r="E23" s="165">
        <v>6</v>
      </c>
      <c r="F23" s="202">
        <v>128</v>
      </c>
      <c r="G23" s="218" t="s">
        <v>461</v>
      </c>
      <c r="H23" s="218" t="s">
        <v>462</v>
      </c>
      <c r="I23" s="218" t="s">
        <v>471</v>
      </c>
      <c r="J23" s="305" t="s">
        <v>464</v>
      </c>
      <c r="K23" s="305"/>
      <c r="L23" s="305"/>
      <c r="M23" s="267" t="s">
        <v>934</v>
      </c>
      <c r="N23" s="267">
        <v>0.36000000000000004</v>
      </c>
      <c r="O23" s="218" t="s">
        <v>577</v>
      </c>
      <c r="P23" s="218" t="s">
        <v>576</v>
      </c>
      <c r="Q23" s="218" t="s">
        <v>581</v>
      </c>
      <c r="R23" s="229" t="s">
        <v>475</v>
      </c>
      <c r="S23" s="229" t="s">
        <v>475</v>
      </c>
      <c r="T23" s="229" t="s">
        <v>468</v>
      </c>
      <c r="U23" s="305" t="s">
        <v>492</v>
      </c>
      <c r="V23" s="605"/>
      <c r="W23" s="605"/>
      <c r="X23" s="605"/>
      <c r="Y23" s="218" t="s">
        <v>805</v>
      </c>
    </row>
    <row r="24" spans="2:25" ht="15.95" customHeight="1" x14ac:dyDescent="0.15">
      <c r="B24" s="325"/>
      <c r="C24" s="606" t="s">
        <v>721</v>
      </c>
      <c r="D24" s="607"/>
      <c r="E24" s="165">
        <v>1</v>
      </c>
      <c r="F24" s="202">
        <v>137.5</v>
      </c>
      <c r="G24" s="218" t="s">
        <v>461</v>
      </c>
      <c r="H24" s="218" t="s">
        <v>470</v>
      </c>
      <c r="I24" s="218" t="s">
        <v>471</v>
      </c>
      <c r="J24" s="305" t="s">
        <v>464</v>
      </c>
      <c r="K24" s="305"/>
      <c r="L24" s="305"/>
      <c r="M24" s="267" t="s">
        <v>934</v>
      </c>
      <c r="N24" s="267">
        <v>0.44000000000000006</v>
      </c>
      <c r="O24" s="218" t="s">
        <v>577</v>
      </c>
      <c r="P24" s="218" t="s">
        <v>576</v>
      </c>
      <c r="Q24" s="218" t="s">
        <v>581</v>
      </c>
      <c r="R24" s="229" t="s">
        <v>475</v>
      </c>
      <c r="S24" s="229" t="s">
        <v>475</v>
      </c>
      <c r="T24" s="229" t="s">
        <v>468</v>
      </c>
      <c r="U24" s="305" t="s">
        <v>492</v>
      </c>
      <c r="V24" s="605"/>
      <c r="W24" s="605"/>
      <c r="X24" s="605"/>
      <c r="Y24" s="218" t="s">
        <v>805</v>
      </c>
    </row>
    <row r="25" spans="2:25" ht="15.95" customHeight="1" x14ac:dyDescent="0.15">
      <c r="B25" s="325"/>
      <c r="C25" s="606" t="s">
        <v>721</v>
      </c>
      <c r="D25" s="607"/>
      <c r="E25" s="165">
        <v>2</v>
      </c>
      <c r="F25" s="202">
        <v>137.4</v>
      </c>
      <c r="G25" s="218" t="s">
        <v>461</v>
      </c>
      <c r="H25" s="218" t="s">
        <v>470</v>
      </c>
      <c r="I25" s="218" t="s">
        <v>480</v>
      </c>
      <c r="J25" s="305" t="s">
        <v>500</v>
      </c>
      <c r="K25" s="305"/>
      <c r="L25" s="305"/>
      <c r="M25" s="267" t="s">
        <v>934</v>
      </c>
      <c r="N25" s="267" t="s">
        <v>934</v>
      </c>
      <c r="O25" s="218" t="s">
        <v>577</v>
      </c>
      <c r="P25" s="218" t="s">
        <v>576</v>
      </c>
      <c r="Q25" s="218" t="s">
        <v>581</v>
      </c>
      <c r="R25" s="229" t="s">
        <v>475</v>
      </c>
      <c r="S25" s="229" t="s">
        <v>475</v>
      </c>
      <c r="T25" s="229" t="s">
        <v>468</v>
      </c>
      <c r="U25" s="305" t="s">
        <v>492</v>
      </c>
      <c r="V25" s="605"/>
      <c r="W25" s="605"/>
      <c r="X25" s="605"/>
      <c r="Y25" s="218" t="s">
        <v>805</v>
      </c>
    </row>
    <row r="26" spans="2:25" ht="15.95" customHeight="1" x14ac:dyDescent="0.15">
      <c r="B26" s="325"/>
      <c r="C26" s="606" t="s">
        <v>721</v>
      </c>
      <c r="D26" s="607"/>
      <c r="E26" s="165">
        <v>3</v>
      </c>
      <c r="F26" s="202">
        <v>145.69999999999999</v>
      </c>
      <c r="G26" s="218" t="s">
        <v>461</v>
      </c>
      <c r="H26" s="218" t="s">
        <v>497</v>
      </c>
      <c r="I26" s="218" t="s">
        <v>471</v>
      </c>
      <c r="J26" s="305" t="s">
        <v>472</v>
      </c>
      <c r="K26" s="305"/>
      <c r="L26" s="305"/>
      <c r="M26" s="267" t="s">
        <v>934</v>
      </c>
      <c r="N26" s="267">
        <v>0.03</v>
      </c>
      <c r="O26" s="218" t="s">
        <v>577</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721</v>
      </c>
      <c r="D27" s="607"/>
      <c r="E27" s="165">
        <v>4</v>
      </c>
      <c r="F27" s="202">
        <v>139.19999999999999</v>
      </c>
      <c r="G27" s="218" t="s">
        <v>461</v>
      </c>
      <c r="H27" s="218" t="s">
        <v>462</v>
      </c>
      <c r="I27" s="218" t="s">
        <v>480</v>
      </c>
      <c r="J27" s="305" t="s">
        <v>500</v>
      </c>
      <c r="K27" s="305"/>
      <c r="L27" s="305"/>
      <c r="M27" s="267" t="s">
        <v>934</v>
      </c>
      <c r="N27" s="267" t="s">
        <v>934</v>
      </c>
      <c r="O27" s="218" t="s">
        <v>577</v>
      </c>
      <c r="P27" s="218" t="s">
        <v>576</v>
      </c>
      <c r="Q27" s="218" t="s">
        <v>581</v>
      </c>
      <c r="R27" s="229" t="s">
        <v>475</v>
      </c>
      <c r="S27" s="229" t="s">
        <v>475</v>
      </c>
      <c r="T27" s="229" t="s">
        <v>468</v>
      </c>
      <c r="U27" s="305" t="s">
        <v>492</v>
      </c>
      <c r="V27" s="605"/>
      <c r="W27" s="605"/>
      <c r="X27" s="605"/>
      <c r="Y27" s="218" t="s">
        <v>805</v>
      </c>
    </row>
    <row r="28" spans="2:25" ht="15.95" customHeight="1" x14ac:dyDescent="0.15">
      <c r="B28" s="325"/>
      <c r="C28" s="606" t="s">
        <v>721</v>
      </c>
      <c r="D28" s="607"/>
      <c r="E28" s="165">
        <v>5</v>
      </c>
      <c r="F28" s="202">
        <v>144.19999999999999</v>
      </c>
      <c r="G28" s="218" t="s">
        <v>461</v>
      </c>
      <c r="H28" s="218" t="s">
        <v>479</v>
      </c>
      <c r="I28" s="218" t="s">
        <v>471</v>
      </c>
      <c r="J28" s="305" t="s">
        <v>481</v>
      </c>
      <c r="K28" s="305"/>
      <c r="L28" s="305"/>
      <c r="M28" s="267" t="s">
        <v>934</v>
      </c>
      <c r="N28" s="267">
        <v>0.18</v>
      </c>
      <c r="O28" s="218" t="s">
        <v>577</v>
      </c>
      <c r="P28" s="218" t="s">
        <v>576</v>
      </c>
      <c r="Q28" s="218" t="s">
        <v>581</v>
      </c>
      <c r="R28" s="229" t="s">
        <v>475</v>
      </c>
      <c r="S28" s="229" t="s">
        <v>475</v>
      </c>
      <c r="T28" s="229" t="s">
        <v>468</v>
      </c>
      <c r="U28" s="305" t="s">
        <v>492</v>
      </c>
      <c r="V28" s="605"/>
      <c r="W28" s="605"/>
      <c r="X28" s="605"/>
      <c r="Y28" s="218" t="s">
        <v>805</v>
      </c>
    </row>
    <row r="29" spans="2:25" ht="15.95" customHeight="1" x14ac:dyDescent="0.15">
      <c r="B29" s="325"/>
      <c r="C29" s="606" t="s">
        <v>721</v>
      </c>
      <c r="D29" s="607"/>
      <c r="E29" s="165">
        <v>6</v>
      </c>
      <c r="F29" s="202">
        <v>137.4</v>
      </c>
      <c r="G29" s="218" t="s">
        <v>461</v>
      </c>
      <c r="H29" s="218" t="s">
        <v>462</v>
      </c>
      <c r="I29" s="218" t="s">
        <v>471</v>
      </c>
      <c r="J29" s="305" t="s">
        <v>464</v>
      </c>
      <c r="K29" s="305"/>
      <c r="L29" s="305"/>
      <c r="M29" s="267" t="s">
        <v>934</v>
      </c>
      <c r="N29" s="267">
        <v>0.34</v>
      </c>
      <c r="O29" s="218" t="s">
        <v>577</v>
      </c>
      <c r="P29" s="218" t="s">
        <v>576</v>
      </c>
      <c r="Q29" s="218" t="s">
        <v>581</v>
      </c>
      <c r="R29" s="229" t="s">
        <v>475</v>
      </c>
      <c r="S29" s="229" t="s">
        <v>475</v>
      </c>
      <c r="T29" s="229" t="s">
        <v>468</v>
      </c>
      <c r="U29" s="305" t="s">
        <v>492</v>
      </c>
      <c r="V29" s="605"/>
      <c r="W29" s="605"/>
      <c r="X29" s="605"/>
      <c r="Y29" s="218" t="s">
        <v>805</v>
      </c>
    </row>
    <row r="30" spans="2:25" ht="15.95" customHeight="1" x14ac:dyDescent="0.15">
      <c r="B30" s="325"/>
      <c r="C30" s="606" t="s">
        <v>728</v>
      </c>
      <c r="D30" s="607"/>
      <c r="E30" s="165">
        <v>1</v>
      </c>
      <c r="F30" s="202">
        <v>146.19999999999999</v>
      </c>
      <c r="G30" s="218" t="s">
        <v>461</v>
      </c>
      <c r="H30" s="218" t="s">
        <v>470</v>
      </c>
      <c r="I30" s="218" t="s">
        <v>471</v>
      </c>
      <c r="J30" s="305" t="s">
        <v>464</v>
      </c>
      <c r="K30" s="305"/>
      <c r="L30" s="305"/>
      <c r="M30" s="267" t="s">
        <v>934</v>
      </c>
      <c r="N30" s="267">
        <v>0.30000000000000004</v>
      </c>
      <c r="O30" s="218" t="s">
        <v>577</v>
      </c>
      <c r="P30" s="218" t="s">
        <v>576</v>
      </c>
      <c r="Q30" s="218" t="s">
        <v>581</v>
      </c>
      <c r="R30" s="229" t="s">
        <v>475</v>
      </c>
      <c r="S30" s="229" t="s">
        <v>475</v>
      </c>
      <c r="T30" s="229" t="s">
        <v>468</v>
      </c>
      <c r="U30" s="305" t="s">
        <v>492</v>
      </c>
      <c r="V30" s="605"/>
      <c r="W30" s="605"/>
      <c r="X30" s="605"/>
      <c r="Y30" s="218" t="s">
        <v>805</v>
      </c>
    </row>
    <row r="31" spans="2:25" ht="15.95" customHeight="1" x14ac:dyDescent="0.15">
      <c r="B31" s="325"/>
      <c r="C31" s="606" t="s">
        <v>728</v>
      </c>
      <c r="D31" s="607"/>
      <c r="E31" s="165">
        <v>2</v>
      </c>
      <c r="F31" s="202">
        <v>145.80000000000001</v>
      </c>
      <c r="G31" s="218" t="s">
        <v>461</v>
      </c>
      <c r="H31" s="218" t="s">
        <v>470</v>
      </c>
      <c r="I31" s="218" t="s">
        <v>471</v>
      </c>
      <c r="J31" s="305" t="s">
        <v>472</v>
      </c>
      <c r="K31" s="305"/>
      <c r="L31" s="305"/>
      <c r="M31" s="267" t="s">
        <v>934</v>
      </c>
      <c r="N31" s="267">
        <v>1.44</v>
      </c>
      <c r="O31" s="218" t="s">
        <v>598</v>
      </c>
      <c r="P31" s="218" t="s">
        <v>576</v>
      </c>
      <c r="Q31" s="218" t="s">
        <v>581</v>
      </c>
      <c r="R31" s="229" t="s">
        <v>475</v>
      </c>
      <c r="S31" s="229" t="s">
        <v>475</v>
      </c>
      <c r="T31" s="229" t="s">
        <v>468</v>
      </c>
      <c r="U31" s="305" t="s">
        <v>492</v>
      </c>
      <c r="V31" s="605"/>
      <c r="W31" s="605"/>
      <c r="X31" s="605"/>
      <c r="Y31" s="218" t="s">
        <v>805</v>
      </c>
    </row>
    <row r="32" spans="2:25" ht="15.95" customHeight="1" x14ac:dyDescent="0.15">
      <c r="B32" s="325"/>
      <c r="C32" s="606" t="s">
        <v>728</v>
      </c>
      <c r="D32" s="607"/>
      <c r="E32" s="165">
        <v>3</v>
      </c>
      <c r="F32" s="202">
        <v>147.69999999999999</v>
      </c>
      <c r="G32" s="218" t="s">
        <v>461</v>
      </c>
      <c r="H32" s="218" t="s">
        <v>479</v>
      </c>
      <c r="I32" s="218" t="s">
        <v>471</v>
      </c>
      <c r="J32" s="305" t="s">
        <v>472</v>
      </c>
      <c r="K32" s="305"/>
      <c r="L32" s="305"/>
      <c r="M32" s="267" t="s">
        <v>934</v>
      </c>
      <c r="N32" s="267">
        <v>1.0000000000000002E-2</v>
      </c>
      <c r="O32" s="218" t="s">
        <v>577</v>
      </c>
      <c r="P32" s="218" t="s">
        <v>576</v>
      </c>
      <c r="Q32" s="218" t="s">
        <v>581</v>
      </c>
      <c r="R32" s="229" t="s">
        <v>475</v>
      </c>
      <c r="S32" s="229" t="s">
        <v>475</v>
      </c>
      <c r="T32" s="229" t="s">
        <v>468</v>
      </c>
      <c r="U32" s="305" t="s">
        <v>492</v>
      </c>
      <c r="V32" s="605"/>
      <c r="W32" s="605"/>
      <c r="X32" s="605"/>
      <c r="Y32" s="218" t="s">
        <v>805</v>
      </c>
    </row>
    <row r="33" spans="2:25" ht="15.95" customHeight="1" x14ac:dyDescent="0.15">
      <c r="B33" s="325"/>
      <c r="C33" s="606" t="s">
        <v>728</v>
      </c>
      <c r="D33" s="607"/>
      <c r="E33" s="165">
        <v>4</v>
      </c>
      <c r="F33" s="202">
        <v>150.19999999999999</v>
      </c>
      <c r="G33" s="218" t="s">
        <v>461</v>
      </c>
      <c r="H33" s="218" t="s">
        <v>470</v>
      </c>
      <c r="I33" s="218" t="s">
        <v>480</v>
      </c>
      <c r="J33" s="305" t="s">
        <v>500</v>
      </c>
      <c r="K33" s="305"/>
      <c r="L33" s="305"/>
      <c r="M33" s="267" t="s">
        <v>934</v>
      </c>
      <c r="N33" s="267" t="s">
        <v>934</v>
      </c>
      <c r="O33" s="218" t="s">
        <v>577</v>
      </c>
      <c r="P33" s="218" t="s">
        <v>576</v>
      </c>
      <c r="Q33" s="218" t="s">
        <v>581</v>
      </c>
      <c r="R33" s="229" t="s">
        <v>475</v>
      </c>
      <c r="S33" s="229" t="s">
        <v>475</v>
      </c>
      <c r="T33" s="229" t="s">
        <v>468</v>
      </c>
      <c r="U33" s="305" t="s">
        <v>492</v>
      </c>
      <c r="V33" s="605"/>
      <c r="W33" s="605"/>
      <c r="X33" s="605"/>
      <c r="Y33" s="218" t="s">
        <v>805</v>
      </c>
    </row>
    <row r="34" spans="2:25" ht="15.95" customHeight="1" x14ac:dyDescent="0.15">
      <c r="B34" s="325"/>
      <c r="C34" s="606" t="s">
        <v>728</v>
      </c>
      <c r="D34" s="607"/>
      <c r="E34" s="165">
        <v>5</v>
      </c>
      <c r="F34" s="202">
        <v>154.6</v>
      </c>
      <c r="G34" s="218" t="s">
        <v>461</v>
      </c>
      <c r="H34" s="218" t="s">
        <v>499</v>
      </c>
      <c r="I34" s="218" t="s">
        <v>480</v>
      </c>
      <c r="J34" s="305" t="s">
        <v>498</v>
      </c>
      <c r="K34" s="305"/>
      <c r="L34" s="305"/>
      <c r="M34" s="267">
        <v>0.03</v>
      </c>
      <c r="N34" s="267">
        <v>0.03</v>
      </c>
      <c r="O34" s="218" t="s">
        <v>577</v>
      </c>
      <c r="P34" s="218" t="s">
        <v>576</v>
      </c>
      <c r="Q34" s="218" t="s">
        <v>581</v>
      </c>
      <c r="R34" s="229" t="s">
        <v>475</v>
      </c>
      <c r="S34" s="229" t="s">
        <v>475</v>
      </c>
      <c r="T34" s="229" t="s">
        <v>468</v>
      </c>
      <c r="U34" s="305" t="s">
        <v>492</v>
      </c>
      <c r="V34" s="605"/>
      <c r="W34" s="605"/>
      <c r="X34" s="605"/>
      <c r="Y34" s="218" t="s">
        <v>805</v>
      </c>
    </row>
    <row r="35" spans="2:25" ht="15.95" customHeight="1" x14ac:dyDescent="0.15">
      <c r="B35" s="325"/>
      <c r="C35" s="606" t="s">
        <v>728</v>
      </c>
      <c r="D35" s="607"/>
      <c r="E35" s="165">
        <v>6</v>
      </c>
      <c r="F35" s="202">
        <v>154.5</v>
      </c>
      <c r="G35" s="218" t="s">
        <v>461</v>
      </c>
      <c r="H35" s="218" t="s">
        <v>479</v>
      </c>
      <c r="I35" s="218" t="s">
        <v>471</v>
      </c>
      <c r="J35" s="305" t="s">
        <v>506</v>
      </c>
      <c r="K35" s="305"/>
      <c r="L35" s="305"/>
      <c r="M35" s="267">
        <v>2.0000000000000004E-2</v>
      </c>
      <c r="N35" s="267">
        <v>2.0000000000000004E-2</v>
      </c>
      <c r="O35" s="218" t="s">
        <v>577</v>
      </c>
      <c r="P35" s="218" t="s">
        <v>576</v>
      </c>
      <c r="Q35" s="218" t="s">
        <v>577</v>
      </c>
      <c r="R35" s="229" t="s">
        <v>475</v>
      </c>
      <c r="S35" s="229" t="s">
        <v>467</v>
      </c>
      <c r="T35" s="229" t="s">
        <v>468</v>
      </c>
      <c r="U35" s="305" t="s">
        <v>492</v>
      </c>
      <c r="V35" s="605"/>
      <c r="W35" s="605"/>
      <c r="X35" s="605"/>
      <c r="Y35" s="245" t="s">
        <v>808</v>
      </c>
    </row>
    <row r="36" spans="2:25" ht="15.95" customHeight="1" x14ac:dyDescent="0.15">
      <c r="B36" s="325"/>
      <c r="C36" s="606" t="s">
        <v>728</v>
      </c>
      <c r="D36" s="607"/>
      <c r="E36" s="165">
        <v>7</v>
      </c>
      <c r="F36" s="202">
        <v>146</v>
      </c>
      <c r="G36" s="218" t="s">
        <v>461</v>
      </c>
      <c r="H36" s="218" t="s">
        <v>462</v>
      </c>
      <c r="I36" s="218" t="s">
        <v>471</v>
      </c>
      <c r="J36" s="305" t="s">
        <v>464</v>
      </c>
      <c r="K36" s="305"/>
      <c r="L36" s="305"/>
      <c r="M36" s="267" t="s">
        <v>934</v>
      </c>
      <c r="N36" s="267">
        <v>0.17</v>
      </c>
      <c r="O36" s="218" t="s">
        <v>577</v>
      </c>
      <c r="P36" s="218" t="s">
        <v>576</v>
      </c>
      <c r="Q36" s="218" t="s">
        <v>581</v>
      </c>
      <c r="R36" s="229" t="s">
        <v>475</v>
      </c>
      <c r="S36" s="229" t="s">
        <v>475</v>
      </c>
      <c r="T36" s="229" t="s">
        <v>468</v>
      </c>
      <c r="U36" s="305" t="s">
        <v>492</v>
      </c>
      <c r="V36" s="605"/>
      <c r="W36" s="605"/>
      <c r="X36" s="605"/>
      <c r="Y36" s="218" t="s">
        <v>805</v>
      </c>
    </row>
    <row r="37" spans="2:25" ht="15.95" customHeight="1" x14ac:dyDescent="0.15">
      <c r="B37" s="325"/>
      <c r="C37" s="606" t="s">
        <v>733</v>
      </c>
      <c r="D37" s="607"/>
      <c r="E37" s="165">
        <v>1</v>
      </c>
      <c r="F37" s="202">
        <v>155.30000000000001</v>
      </c>
      <c r="G37" s="218" t="s">
        <v>461</v>
      </c>
      <c r="H37" s="218" t="s">
        <v>470</v>
      </c>
      <c r="I37" s="218" t="s">
        <v>480</v>
      </c>
      <c r="J37" s="305" t="s">
        <v>500</v>
      </c>
      <c r="K37" s="305"/>
      <c r="L37" s="305"/>
      <c r="M37" s="267" t="s">
        <v>934</v>
      </c>
      <c r="N37" s="267" t="s">
        <v>934</v>
      </c>
      <c r="O37" s="218" t="s">
        <v>665</v>
      </c>
      <c r="P37" s="218" t="s">
        <v>576</v>
      </c>
      <c r="Q37" s="218" t="s">
        <v>581</v>
      </c>
      <c r="R37" s="229" t="s">
        <v>475</v>
      </c>
      <c r="S37" s="229" t="s">
        <v>475</v>
      </c>
      <c r="T37" s="229" t="s">
        <v>468</v>
      </c>
      <c r="U37" s="305" t="s">
        <v>492</v>
      </c>
      <c r="V37" s="605"/>
      <c r="W37" s="605"/>
      <c r="X37" s="605"/>
      <c r="Y37" s="218" t="s">
        <v>805</v>
      </c>
    </row>
    <row r="38" spans="2:25" ht="15.95" customHeight="1" x14ac:dyDescent="0.15">
      <c r="B38" s="325"/>
      <c r="C38" s="606" t="s">
        <v>733</v>
      </c>
      <c r="D38" s="607"/>
      <c r="E38" s="165">
        <v>2</v>
      </c>
      <c r="F38" s="202">
        <v>158</v>
      </c>
      <c r="G38" s="218" t="s">
        <v>461</v>
      </c>
      <c r="H38" s="218" t="s">
        <v>462</v>
      </c>
      <c r="I38" s="218" t="s">
        <v>471</v>
      </c>
      <c r="J38" s="305" t="s">
        <v>464</v>
      </c>
      <c r="K38" s="305"/>
      <c r="L38" s="305"/>
      <c r="M38" s="267">
        <v>0.31000000000000005</v>
      </c>
      <c r="N38" s="267">
        <v>0.35000000000000003</v>
      </c>
      <c r="O38" s="218" t="s">
        <v>577</v>
      </c>
      <c r="P38" s="218" t="s">
        <v>576</v>
      </c>
      <c r="Q38" s="218" t="s">
        <v>577</v>
      </c>
      <c r="R38" s="229" t="s">
        <v>475</v>
      </c>
      <c r="S38" s="229" t="s">
        <v>467</v>
      </c>
      <c r="T38" s="229" t="s">
        <v>468</v>
      </c>
      <c r="U38" s="305" t="s">
        <v>492</v>
      </c>
      <c r="V38" s="605"/>
      <c r="W38" s="605"/>
      <c r="X38" s="605"/>
      <c r="Y38" s="245" t="s">
        <v>808</v>
      </c>
    </row>
    <row r="39" spans="2:25" ht="15.95" customHeight="1" x14ac:dyDescent="0.15">
      <c r="B39" s="325"/>
      <c r="C39" s="606" t="s">
        <v>733</v>
      </c>
      <c r="D39" s="607"/>
      <c r="E39" s="165">
        <v>3</v>
      </c>
      <c r="F39" s="202">
        <v>159.19999999999999</v>
      </c>
      <c r="G39" s="218" t="s">
        <v>461</v>
      </c>
      <c r="H39" s="218" t="s">
        <v>462</v>
      </c>
      <c r="I39" s="218" t="s">
        <v>480</v>
      </c>
      <c r="J39" s="305" t="s">
        <v>500</v>
      </c>
      <c r="K39" s="305"/>
      <c r="L39" s="305"/>
      <c r="M39" s="267">
        <v>6.03</v>
      </c>
      <c r="N39" s="267" t="s">
        <v>934</v>
      </c>
      <c r="O39" s="218" t="s">
        <v>577</v>
      </c>
      <c r="P39" s="218" t="s">
        <v>576</v>
      </c>
      <c r="Q39" s="218" t="s">
        <v>577</v>
      </c>
      <c r="R39" s="229" t="s">
        <v>475</v>
      </c>
      <c r="S39" s="229" t="s">
        <v>467</v>
      </c>
      <c r="T39" s="229" t="s">
        <v>468</v>
      </c>
      <c r="U39" s="305" t="s">
        <v>492</v>
      </c>
      <c r="V39" s="605"/>
      <c r="W39" s="605"/>
      <c r="X39" s="605"/>
      <c r="Y39" s="245" t="s">
        <v>808</v>
      </c>
    </row>
    <row r="40" spans="2:25" ht="15.95" customHeight="1" x14ac:dyDescent="0.15">
      <c r="B40" s="325"/>
      <c r="C40" s="606" t="s">
        <v>739</v>
      </c>
      <c r="D40" s="607"/>
      <c r="E40" s="165">
        <v>1</v>
      </c>
      <c r="F40" s="202">
        <v>163.69999999999999</v>
      </c>
      <c r="G40" s="218" t="s">
        <v>461</v>
      </c>
      <c r="H40" s="218" t="s">
        <v>497</v>
      </c>
      <c r="I40" s="218" t="s">
        <v>471</v>
      </c>
      <c r="J40" s="305" t="s">
        <v>472</v>
      </c>
      <c r="K40" s="305"/>
      <c r="L40" s="305"/>
      <c r="M40" s="267">
        <v>4.4999999999999998E-2</v>
      </c>
      <c r="N40" s="267">
        <v>0.03</v>
      </c>
      <c r="O40" s="218" t="s">
        <v>577</v>
      </c>
      <c r="P40" s="218" t="s">
        <v>576</v>
      </c>
      <c r="Q40" s="218" t="s">
        <v>665</v>
      </c>
      <c r="R40" s="229" t="s">
        <v>475</v>
      </c>
      <c r="S40" s="229" t="s">
        <v>476</v>
      </c>
      <c r="T40" s="229" t="s">
        <v>468</v>
      </c>
      <c r="U40" s="305" t="s">
        <v>492</v>
      </c>
      <c r="V40" s="605"/>
      <c r="W40" s="605"/>
      <c r="X40" s="605"/>
      <c r="Y40" s="245" t="s">
        <v>802</v>
      </c>
    </row>
    <row r="41" spans="2:25" ht="15.95" customHeight="1" x14ac:dyDescent="0.15">
      <c r="B41" s="393"/>
      <c r="C41" s="606" t="s">
        <v>739</v>
      </c>
      <c r="D41" s="607"/>
      <c r="E41" s="165">
        <v>2</v>
      </c>
      <c r="F41" s="202">
        <v>169.5</v>
      </c>
      <c r="G41" s="218" t="s">
        <v>461</v>
      </c>
      <c r="H41" s="218" t="s">
        <v>470</v>
      </c>
      <c r="I41" s="218" t="s">
        <v>471</v>
      </c>
      <c r="J41" s="305" t="s">
        <v>464</v>
      </c>
      <c r="K41" s="305"/>
      <c r="L41" s="305"/>
      <c r="M41" s="267">
        <v>0.24</v>
      </c>
      <c r="N41" s="267">
        <v>0.26</v>
      </c>
      <c r="O41" s="218" t="s">
        <v>577</v>
      </c>
      <c r="P41" s="218" t="s">
        <v>576</v>
      </c>
      <c r="Q41" s="218" t="s">
        <v>577</v>
      </c>
      <c r="R41" s="229" t="s">
        <v>475</v>
      </c>
      <c r="S41" s="229" t="s">
        <v>467</v>
      </c>
      <c r="T41" s="229" t="s">
        <v>468</v>
      </c>
      <c r="U41" s="305" t="s">
        <v>492</v>
      </c>
      <c r="V41" s="605"/>
      <c r="W41" s="605"/>
      <c r="X41" s="605"/>
      <c r="Y41" s="245" t="s">
        <v>808</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B86C3968-0559-4159-A5AD-8CDCE3CF8678}">
    <filterColumn colId="1" showButton="0"/>
    <filterColumn colId="2"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0:D30"/>
    <mergeCell ref="J30:L30"/>
    <mergeCell ref="U30:X30"/>
    <mergeCell ref="C31:D31"/>
    <mergeCell ref="J31:L31"/>
    <mergeCell ref="U31:X31"/>
    <mergeCell ref="C32:D32"/>
    <mergeCell ref="J32:L32"/>
    <mergeCell ref="U32:X32"/>
    <mergeCell ref="C35:D35"/>
    <mergeCell ref="J35:L35"/>
    <mergeCell ref="U35:X35"/>
    <mergeCell ref="C36:D36"/>
    <mergeCell ref="J36:L36"/>
    <mergeCell ref="U36:X36"/>
    <mergeCell ref="C33:D33"/>
    <mergeCell ref="J33:L33"/>
    <mergeCell ref="U33:X33"/>
    <mergeCell ref="C34:D34"/>
    <mergeCell ref="J34:L34"/>
    <mergeCell ref="U34:X34"/>
    <mergeCell ref="U29:X29"/>
    <mergeCell ref="C25:D25"/>
    <mergeCell ref="J25:L25"/>
    <mergeCell ref="U25:X25"/>
    <mergeCell ref="C26:D26"/>
    <mergeCell ref="J26:L26"/>
    <mergeCell ref="U26:X26"/>
    <mergeCell ref="C27:D27"/>
    <mergeCell ref="J27:L27"/>
    <mergeCell ref="U27:X27"/>
    <mergeCell ref="U28:X28"/>
    <mergeCell ref="C29:D29"/>
    <mergeCell ref="J29:L29"/>
    <mergeCell ref="J28:L28"/>
    <mergeCell ref="C13:D13"/>
    <mergeCell ref="J13:L13"/>
    <mergeCell ref="U13:X13"/>
    <mergeCell ref="C14:D14"/>
    <mergeCell ref="J14:L14"/>
    <mergeCell ref="U14:X14"/>
    <mergeCell ref="C15:D15"/>
    <mergeCell ref="J15:L15"/>
    <mergeCell ref="U15:X15"/>
    <mergeCell ref="C19:D19"/>
    <mergeCell ref="J19:L19"/>
    <mergeCell ref="U19:X19"/>
    <mergeCell ref="C20:D20"/>
    <mergeCell ref="J20:L20"/>
    <mergeCell ref="U20:X20"/>
    <mergeCell ref="C23:D23"/>
    <mergeCell ref="J23:L23"/>
    <mergeCell ref="U23:X23"/>
    <mergeCell ref="C21:D21"/>
    <mergeCell ref="J21:L21"/>
    <mergeCell ref="U21:X21"/>
    <mergeCell ref="C22:D22"/>
    <mergeCell ref="J22:L22"/>
    <mergeCell ref="U22:X22"/>
    <mergeCell ref="T7:T8"/>
    <mergeCell ref="C12:D12"/>
    <mergeCell ref="J12:L12"/>
    <mergeCell ref="U12:X12"/>
    <mergeCell ref="B9:B41"/>
    <mergeCell ref="C9:D9"/>
    <mergeCell ref="J9:L9"/>
    <mergeCell ref="U9:X9"/>
    <mergeCell ref="C10:D10"/>
    <mergeCell ref="J10:L10"/>
    <mergeCell ref="U10:X10"/>
    <mergeCell ref="C16:D16"/>
    <mergeCell ref="J16:L16"/>
    <mergeCell ref="U16:X16"/>
    <mergeCell ref="C17:D17"/>
    <mergeCell ref="J17:L17"/>
    <mergeCell ref="U17:X17"/>
    <mergeCell ref="C18:D18"/>
    <mergeCell ref="J18:L18"/>
    <mergeCell ref="U18:X18"/>
    <mergeCell ref="C24:D24"/>
    <mergeCell ref="J24:L24"/>
    <mergeCell ref="U24:X24"/>
    <mergeCell ref="C28:D28"/>
    <mergeCell ref="M7:M8"/>
    <mergeCell ref="N7:N8"/>
    <mergeCell ref="O7:O8"/>
    <mergeCell ref="P7:Q7"/>
    <mergeCell ref="C5:D8"/>
    <mergeCell ref="E5:E8"/>
    <mergeCell ref="F5:F8"/>
    <mergeCell ref="G5:H6"/>
    <mergeCell ref="I5:N6"/>
    <mergeCell ref="P5:S6"/>
    <mergeCell ref="R7:R8"/>
    <mergeCell ref="S7:S8"/>
    <mergeCell ref="C11:D11"/>
    <mergeCell ref="J11:L11"/>
    <mergeCell ref="U11:X11"/>
    <mergeCell ref="B2:X2"/>
    <mergeCell ref="B3:E3"/>
    <mergeCell ref="F3:H3"/>
    <mergeCell ref="I3:J3"/>
    <mergeCell ref="K3:N3"/>
    <mergeCell ref="O3:O4"/>
    <mergeCell ref="P3:S3"/>
    <mergeCell ref="T3:W4"/>
    <mergeCell ref="X3:Y4"/>
    <mergeCell ref="B4:E4"/>
    <mergeCell ref="F4:H4"/>
    <mergeCell ref="I4:J4"/>
    <mergeCell ref="K4:N4"/>
    <mergeCell ref="P4:S4"/>
    <mergeCell ref="U7:X8"/>
    <mergeCell ref="T5:X6"/>
    <mergeCell ref="Y5:Y8"/>
    <mergeCell ref="G7:G8"/>
    <mergeCell ref="H7:H8"/>
    <mergeCell ref="I7:I8"/>
    <mergeCell ref="J7:L8"/>
  </mergeCells>
  <phoneticPr fontId="11"/>
  <dataValidations count="3">
    <dataValidation type="list" errorStyle="warning" allowBlank="1" showInputMessage="1" showErrorMessage="1" error="選択出来ません" sqref="H9:H41" xr:uid="{406212F1-B5AC-4A86-8B49-835F39F41868}">
      <formula1>INDIRECT(G9)</formula1>
    </dataValidation>
    <dataValidation allowBlank="1" showInputMessage="1" showErrorMessage="1" prompt="覆工スパン毎に連番を記入。_x000a_数値で入力する。" sqref="E9:E41" xr:uid="{E26D2FFA-218B-42FF-A688-CBAFAB8921E6}"/>
    <dataValidation allowBlank="1" showInputMessage="1" showErrorMessage="1" prompt="前回の定期点検年月日を入力" sqref="O6" xr:uid="{BC18F8A0-2D0D-4972-8705-CF212311C415}"/>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CC92732D-CCAB-4221-B85E-38F81308BB74}">
          <x14:formula1>
            <xm:f>'(参考)リスト'!$E$16:$E$27</xm:f>
          </x14:formula1>
          <xm:sqref>J9:L41</xm:sqref>
        </x14:dataValidation>
        <x14:dataValidation type="list" showInputMessage="1" showErrorMessage="1" xr:uid="{861EA9E9-250F-4FE0-8A96-5F541523019E}">
          <x14:formula1>
            <xm:f>'(参考)リスト'!$B$16:$B$21</xm:f>
          </x14:formula1>
          <xm:sqref>G9:G41</xm:sqref>
        </x14:dataValidation>
        <x14:dataValidation type="list" allowBlank="1" showInputMessage="1" showErrorMessage="1" xr:uid="{E498D41A-4B0D-4621-9911-B3D7DB274213}">
          <x14:formula1>
            <xm:f>'(参考)リスト'!$F$16:$F$21</xm:f>
          </x14:formula1>
          <xm:sqref>O9:Q41</xm:sqref>
        </x14:dataValidation>
        <x14:dataValidation type="list" allowBlank="1" showInputMessage="1" showErrorMessage="1" xr:uid="{4E3AB7C6-4B44-4BFD-8132-4FCFC6D0F28C}">
          <x14:formula1>
            <xm:f>'(参考)リスト'!$I$16:$I$18</xm:f>
          </x14:formula1>
          <xm:sqref>S9:S41</xm:sqref>
        </x14:dataValidation>
        <x14:dataValidation type="list" allowBlank="1" showInputMessage="1" showErrorMessage="1" xr:uid="{AFA7087B-2E01-4BD9-918E-37D6D8901A1D}">
          <x14:formula1>
            <xm:f>'(参考)リスト'!$H$16:$H$17</xm:f>
          </x14:formula1>
          <xm:sqref>R9:R41</xm:sqref>
        </x14:dataValidation>
        <x14:dataValidation type="list" allowBlank="1" showInputMessage="1" showErrorMessage="1" xr:uid="{277634E4-73C7-49C9-813F-4AD4F5FC8DD0}">
          <x14:formula1>
            <xm:f>'(参考)リスト'!$J$16:$J$18</xm:f>
          </x14:formula1>
          <xm:sqref>T9:T41</xm:sqref>
        </x14:dataValidation>
        <x14:dataValidation type="list" allowBlank="1" showInputMessage="1" showErrorMessage="1" xr:uid="{BA93569E-116A-4AB4-AF5F-9AC8720EF4A0}">
          <x14:formula1>
            <xm:f>'(参考)リスト'!$D$16:$D$18</xm:f>
          </x14:formula1>
          <xm:sqref>I9:I41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E788E-F492-48A9-9373-3557951037D8}">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324" t="s">
        <v>251</v>
      </c>
      <c r="C9" s="606" t="s">
        <v>739</v>
      </c>
      <c r="D9" s="607"/>
      <c r="E9" s="165">
        <v>3</v>
      </c>
      <c r="F9" s="202">
        <v>169.9</v>
      </c>
      <c r="G9" s="218" t="s">
        <v>461</v>
      </c>
      <c r="H9" s="218" t="s">
        <v>470</v>
      </c>
      <c r="I9" s="218" t="s">
        <v>471</v>
      </c>
      <c r="J9" s="305" t="s">
        <v>472</v>
      </c>
      <c r="K9" s="305"/>
      <c r="L9" s="305"/>
      <c r="M9" s="267">
        <v>1.0000000000000002E-2</v>
      </c>
      <c r="N9" s="267">
        <v>1.0000000000000002E-2</v>
      </c>
      <c r="O9" s="218" t="s">
        <v>577</v>
      </c>
      <c r="P9" s="218" t="s">
        <v>576</v>
      </c>
      <c r="Q9" s="218" t="s">
        <v>581</v>
      </c>
      <c r="R9" s="229" t="s">
        <v>475</v>
      </c>
      <c r="S9" s="229" t="s">
        <v>475</v>
      </c>
      <c r="T9" s="229" t="s">
        <v>468</v>
      </c>
      <c r="U9" s="305" t="s">
        <v>492</v>
      </c>
      <c r="V9" s="605"/>
      <c r="W9" s="605"/>
      <c r="X9" s="605"/>
      <c r="Y9" s="218" t="s">
        <v>805</v>
      </c>
    </row>
    <row r="10" spans="2:25" ht="15.95" customHeight="1" x14ac:dyDescent="0.15">
      <c r="B10" s="325"/>
      <c r="C10" s="606" t="s">
        <v>743</v>
      </c>
      <c r="D10" s="607"/>
      <c r="E10" s="165">
        <v>1</v>
      </c>
      <c r="F10" s="202">
        <v>172.7</v>
      </c>
      <c r="G10" s="218" t="s">
        <v>461</v>
      </c>
      <c r="H10" s="218" t="s">
        <v>497</v>
      </c>
      <c r="I10" s="218" t="s">
        <v>471</v>
      </c>
      <c r="J10" s="305" t="s">
        <v>472</v>
      </c>
      <c r="K10" s="305"/>
      <c r="L10" s="305"/>
      <c r="M10" s="267">
        <v>2.5000000000000001E-2</v>
      </c>
      <c r="N10" s="267">
        <v>2.5000000000000001E-2</v>
      </c>
      <c r="O10" s="218" t="s">
        <v>577</v>
      </c>
      <c r="P10" s="218" t="s">
        <v>576</v>
      </c>
      <c r="Q10" s="218" t="s">
        <v>581</v>
      </c>
      <c r="R10" s="229" t="s">
        <v>475</v>
      </c>
      <c r="S10" s="229" t="s">
        <v>475</v>
      </c>
      <c r="T10" s="229" t="s">
        <v>468</v>
      </c>
      <c r="U10" s="305" t="s">
        <v>492</v>
      </c>
      <c r="V10" s="605"/>
      <c r="W10" s="605"/>
      <c r="X10" s="605"/>
      <c r="Y10" s="218" t="s">
        <v>805</v>
      </c>
    </row>
    <row r="11" spans="2:25" ht="15.95" customHeight="1" x14ac:dyDescent="0.15">
      <c r="B11" s="325"/>
      <c r="C11" s="606" t="s">
        <v>743</v>
      </c>
      <c r="D11" s="607"/>
      <c r="E11" s="165">
        <v>2</v>
      </c>
      <c r="F11" s="202">
        <v>174.4</v>
      </c>
      <c r="G11" s="218" t="s">
        <v>461</v>
      </c>
      <c r="H11" s="218" t="s">
        <v>470</v>
      </c>
      <c r="I11" s="218" t="s">
        <v>471</v>
      </c>
      <c r="J11" s="305" t="s">
        <v>472</v>
      </c>
      <c r="K11" s="305"/>
      <c r="L11" s="305"/>
      <c r="M11" s="267">
        <v>1.0000000000000002E-2</v>
      </c>
      <c r="N11" s="267">
        <v>1.0000000000000002E-2</v>
      </c>
      <c r="O11" s="218" t="s">
        <v>577</v>
      </c>
      <c r="P11" s="218" t="s">
        <v>576</v>
      </c>
      <c r="Q11" s="218" t="s">
        <v>581</v>
      </c>
      <c r="R11" s="229" t="s">
        <v>475</v>
      </c>
      <c r="S11" s="229" t="s">
        <v>475</v>
      </c>
      <c r="T11" s="229" t="s">
        <v>468</v>
      </c>
      <c r="U11" s="305" t="s">
        <v>492</v>
      </c>
      <c r="V11" s="605"/>
      <c r="W11" s="605"/>
      <c r="X11" s="605"/>
      <c r="Y11" s="218" t="s">
        <v>805</v>
      </c>
    </row>
    <row r="12" spans="2:25" ht="15.95" customHeight="1" x14ac:dyDescent="0.15">
      <c r="B12" s="325"/>
      <c r="C12" s="606" t="s">
        <v>743</v>
      </c>
      <c r="D12" s="607"/>
      <c r="E12" s="165">
        <v>3</v>
      </c>
      <c r="F12" s="202">
        <v>177.2</v>
      </c>
      <c r="G12" s="218" t="s">
        <v>461</v>
      </c>
      <c r="H12" s="218" t="s">
        <v>479</v>
      </c>
      <c r="I12" s="218" t="s">
        <v>480</v>
      </c>
      <c r="J12" s="305" t="s">
        <v>500</v>
      </c>
      <c r="K12" s="305"/>
      <c r="L12" s="305"/>
      <c r="M12" s="267">
        <v>4.25</v>
      </c>
      <c r="N12" s="267" t="s">
        <v>934</v>
      </c>
      <c r="O12" s="218" t="s">
        <v>577</v>
      </c>
      <c r="P12" s="218" t="s">
        <v>576</v>
      </c>
      <c r="Q12" s="218" t="s">
        <v>577</v>
      </c>
      <c r="R12" s="229" t="s">
        <v>475</v>
      </c>
      <c r="S12" s="229" t="s">
        <v>467</v>
      </c>
      <c r="T12" s="229" t="s">
        <v>468</v>
      </c>
      <c r="U12" s="305" t="s">
        <v>492</v>
      </c>
      <c r="V12" s="605"/>
      <c r="W12" s="605"/>
      <c r="X12" s="605"/>
      <c r="Y12" s="245" t="s">
        <v>808</v>
      </c>
    </row>
    <row r="13" spans="2:25" ht="15.95" customHeight="1" x14ac:dyDescent="0.15">
      <c r="B13" s="325"/>
      <c r="C13" s="606" t="s">
        <v>743</v>
      </c>
      <c r="D13" s="607"/>
      <c r="E13" s="165">
        <v>4</v>
      </c>
      <c r="F13" s="202">
        <v>181.6</v>
      </c>
      <c r="G13" s="218" t="s">
        <v>461</v>
      </c>
      <c r="H13" s="218" t="s">
        <v>495</v>
      </c>
      <c r="I13" s="218" t="s">
        <v>480</v>
      </c>
      <c r="J13" s="305" t="s">
        <v>500</v>
      </c>
      <c r="K13" s="305"/>
      <c r="L13" s="305"/>
      <c r="M13" s="267">
        <v>2.6</v>
      </c>
      <c r="N13" s="267" t="s">
        <v>934</v>
      </c>
      <c r="O13" s="218" t="s">
        <v>577</v>
      </c>
      <c r="P13" s="218" t="s">
        <v>576</v>
      </c>
      <c r="Q13" s="218" t="s">
        <v>577</v>
      </c>
      <c r="R13" s="229" t="s">
        <v>475</v>
      </c>
      <c r="S13" s="229" t="s">
        <v>467</v>
      </c>
      <c r="T13" s="229" t="s">
        <v>468</v>
      </c>
      <c r="U13" s="305" t="s">
        <v>492</v>
      </c>
      <c r="V13" s="605"/>
      <c r="W13" s="605"/>
      <c r="X13" s="605"/>
      <c r="Y13" s="245" t="s">
        <v>808</v>
      </c>
    </row>
    <row r="14" spans="2:25" ht="15.95" customHeight="1" x14ac:dyDescent="0.15">
      <c r="B14" s="325"/>
      <c r="C14" s="606" t="s">
        <v>746</v>
      </c>
      <c r="D14" s="607"/>
      <c r="E14" s="165">
        <v>1</v>
      </c>
      <c r="F14" s="202">
        <v>182.3</v>
      </c>
      <c r="G14" s="218" t="s">
        <v>461</v>
      </c>
      <c r="H14" s="218" t="s">
        <v>470</v>
      </c>
      <c r="I14" s="218" t="s">
        <v>471</v>
      </c>
      <c r="J14" s="305" t="s">
        <v>472</v>
      </c>
      <c r="K14" s="305"/>
      <c r="L14" s="305"/>
      <c r="M14" s="267">
        <v>1.0000000000000002E-2</v>
      </c>
      <c r="N14" s="267">
        <v>1.0000000000000002E-2</v>
      </c>
      <c r="O14" s="218" t="s">
        <v>577</v>
      </c>
      <c r="P14" s="218" t="s">
        <v>576</v>
      </c>
      <c r="Q14" s="218" t="s">
        <v>581</v>
      </c>
      <c r="R14" s="229" t="s">
        <v>475</v>
      </c>
      <c r="S14" s="229" t="s">
        <v>475</v>
      </c>
      <c r="T14" s="229" t="s">
        <v>468</v>
      </c>
      <c r="U14" s="305" t="s">
        <v>492</v>
      </c>
      <c r="V14" s="605"/>
      <c r="W14" s="605"/>
      <c r="X14" s="605"/>
      <c r="Y14" s="218" t="s">
        <v>805</v>
      </c>
    </row>
    <row r="15" spans="2:25" ht="15.95" customHeight="1" x14ac:dyDescent="0.15">
      <c r="B15" s="325"/>
      <c r="C15" s="606" t="s">
        <v>746</v>
      </c>
      <c r="D15" s="607"/>
      <c r="E15" s="165">
        <v>2</v>
      </c>
      <c r="F15" s="202">
        <v>181.6</v>
      </c>
      <c r="G15" s="218" t="s">
        <v>461</v>
      </c>
      <c r="H15" s="218" t="s">
        <v>499</v>
      </c>
      <c r="I15" s="218" t="s">
        <v>471</v>
      </c>
      <c r="J15" s="305" t="s">
        <v>472</v>
      </c>
      <c r="K15" s="305"/>
      <c r="L15" s="305"/>
      <c r="M15" s="267">
        <v>1.0000000000000002E-2</v>
      </c>
      <c r="N15" s="267">
        <v>1.0000000000000002E-2</v>
      </c>
      <c r="O15" s="218" t="s">
        <v>577</v>
      </c>
      <c r="P15" s="218" t="s">
        <v>576</v>
      </c>
      <c r="Q15" s="218" t="s">
        <v>581</v>
      </c>
      <c r="R15" s="229" t="s">
        <v>475</v>
      </c>
      <c r="S15" s="229" t="s">
        <v>475</v>
      </c>
      <c r="T15" s="229" t="s">
        <v>468</v>
      </c>
      <c r="U15" s="305" t="s">
        <v>492</v>
      </c>
      <c r="V15" s="605"/>
      <c r="W15" s="605"/>
      <c r="X15" s="605"/>
      <c r="Y15" s="218" t="s">
        <v>805</v>
      </c>
    </row>
    <row r="16" spans="2:25" ht="15.95" customHeight="1" x14ac:dyDescent="0.15">
      <c r="B16" s="325"/>
      <c r="C16" s="606" t="s">
        <v>746</v>
      </c>
      <c r="D16" s="607"/>
      <c r="E16" s="165">
        <v>3</v>
      </c>
      <c r="F16" s="202">
        <v>186</v>
      </c>
      <c r="G16" s="218" t="s">
        <v>461</v>
      </c>
      <c r="H16" s="218" t="s">
        <v>470</v>
      </c>
      <c r="I16" s="218" t="s">
        <v>471</v>
      </c>
      <c r="J16" s="305" t="s">
        <v>464</v>
      </c>
      <c r="K16" s="305"/>
      <c r="L16" s="305"/>
      <c r="M16" s="267">
        <v>0.61</v>
      </c>
      <c r="N16" s="267">
        <v>0.65</v>
      </c>
      <c r="O16" s="218" t="s">
        <v>577</v>
      </c>
      <c r="P16" s="218" t="s">
        <v>576</v>
      </c>
      <c r="Q16" s="218" t="s">
        <v>577</v>
      </c>
      <c r="R16" s="229" t="s">
        <v>475</v>
      </c>
      <c r="S16" s="229" t="s">
        <v>467</v>
      </c>
      <c r="T16" s="229" t="s">
        <v>468</v>
      </c>
      <c r="U16" s="305" t="s">
        <v>492</v>
      </c>
      <c r="V16" s="605"/>
      <c r="W16" s="605"/>
      <c r="X16" s="605"/>
      <c r="Y16" s="245" t="s">
        <v>808</v>
      </c>
    </row>
    <row r="17" spans="2:25" ht="15.95" customHeight="1" x14ac:dyDescent="0.15">
      <c r="B17" s="325"/>
      <c r="C17" s="606" t="s">
        <v>746</v>
      </c>
      <c r="D17" s="607"/>
      <c r="E17" s="165">
        <v>4</v>
      </c>
      <c r="F17" s="202">
        <v>181.6</v>
      </c>
      <c r="G17" s="218" t="s">
        <v>461</v>
      </c>
      <c r="H17" s="218" t="s">
        <v>497</v>
      </c>
      <c r="I17" s="218" t="s">
        <v>480</v>
      </c>
      <c r="J17" s="305" t="s">
        <v>500</v>
      </c>
      <c r="K17" s="305"/>
      <c r="L17" s="305"/>
      <c r="M17" s="267">
        <v>1.55</v>
      </c>
      <c r="N17" s="267" t="s">
        <v>821</v>
      </c>
      <c r="O17" s="218" t="s">
        <v>576</v>
      </c>
      <c r="P17" s="218" t="s">
        <v>576</v>
      </c>
      <c r="Q17" s="218" t="s">
        <v>577</v>
      </c>
      <c r="R17" s="229" t="s">
        <v>475</v>
      </c>
      <c r="S17" s="229" t="s">
        <v>467</v>
      </c>
      <c r="T17" s="229" t="s">
        <v>468</v>
      </c>
      <c r="U17" s="305" t="s">
        <v>492</v>
      </c>
      <c r="V17" s="605"/>
      <c r="W17" s="605"/>
      <c r="X17" s="605"/>
      <c r="Y17" s="245" t="s">
        <v>803</v>
      </c>
    </row>
    <row r="18" spans="2:25" ht="15.95" customHeight="1" x14ac:dyDescent="0.15">
      <c r="B18" s="325"/>
      <c r="C18" s="606" t="s">
        <v>746</v>
      </c>
      <c r="D18" s="607"/>
      <c r="E18" s="165">
        <v>5</v>
      </c>
      <c r="F18" s="202">
        <v>181.6</v>
      </c>
      <c r="G18" s="218" t="s">
        <v>461</v>
      </c>
      <c r="H18" s="218" t="s">
        <v>497</v>
      </c>
      <c r="I18" s="218" t="s">
        <v>471</v>
      </c>
      <c r="J18" s="305" t="s">
        <v>472</v>
      </c>
      <c r="K18" s="305"/>
      <c r="L18" s="305"/>
      <c r="M18" s="267">
        <v>1.7499999999999998E-2</v>
      </c>
      <c r="N18" s="267" t="s">
        <v>821</v>
      </c>
      <c r="O18" s="218" t="s">
        <v>576</v>
      </c>
      <c r="P18" s="218" t="s">
        <v>576</v>
      </c>
      <c r="Q18" s="218" t="s">
        <v>577</v>
      </c>
      <c r="R18" s="229" t="s">
        <v>475</v>
      </c>
      <c r="S18" s="229" t="s">
        <v>467</v>
      </c>
      <c r="T18" s="229" t="s">
        <v>468</v>
      </c>
      <c r="U18" s="305" t="s">
        <v>492</v>
      </c>
      <c r="V18" s="605"/>
      <c r="W18" s="605"/>
      <c r="X18" s="605"/>
      <c r="Y18" s="245" t="s">
        <v>808</v>
      </c>
    </row>
    <row r="19" spans="2:25" ht="15.95" customHeight="1" x14ac:dyDescent="0.15">
      <c r="B19" s="325"/>
      <c r="C19" s="606" t="s">
        <v>751</v>
      </c>
      <c r="D19" s="607"/>
      <c r="E19" s="165">
        <v>1</v>
      </c>
      <c r="F19" s="202">
        <v>190.5</v>
      </c>
      <c r="G19" s="218" t="s">
        <v>461</v>
      </c>
      <c r="H19" s="218" t="s">
        <v>497</v>
      </c>
      <c r="I19" s="218" t="s">
        <v>480</v>
      </c>
      <c r="J19" s="305" t="s">
        <v>500</v>
      </c>
      <c r="K19" s="305"/>
      <c r="L19" s="305"/>
      <c r="M19" s="267">
        <v>3.45</v>
      </c>
      <c r="N19" s="267" t="s">
        <v>934</v>
      </c>
      <c r="O19" s="218" t="s">
        <v>577</v>
      </c>
      <c r="P19" s="218" t="s">
        <v>576</v>
      </c>
      <c r="Q19" s="218" t="s">
        <v>577</v>
      </c>
      <c r="R19" s="229" t="s">
        <v>475</v>
      </c>
      <c r="S19" s="229" t="s">
        <v>467</v>
      </c>
      <c r="T19" s="229" t="s">
        <v>468</v>
      </c>
      <c r="U19" s="305" t="s">
        <v>492</v>
      </c>
      <c r="V19" s="605"/>
      <c r="W19" s="605"/>
      <c r="X19" s="605"/>
      <c r="Y19" s="245" t="s">
        <v>808</v>
      </c>
    </row>
    <row r="20" spans="2:25" ht="15.95" customHeight="1" x14ac:dyDescent="0.15">
      <c r="B20" s="325"/>
      <c r="C20" s="606" t="s">
        <v>751</v>
      </c>
      <c r="D20" s="607"/>
      <c r="E20" s="165">
        <v>2</v>
      </c>
      <c r="F20" s="202">
        <v>193.4</v>
      </c>
      <c r="G20" s="218" t="s">
        <v>461</v>
      </c>
      <c r="H20" s="218" t="s">
        <v>470</v>
      </c>
      <c r="I20" s="218" t="s">
        <v>471</v>
      </c>
      <c r="J20" s="305" t="s">
        <v>464</v>
      </c>
      <c r="K20" s="305"/>
      <c r="L20" s="305"/>
      <c r="M20" s="267">
        <v>0.48</v>
      </c>
      <c r="N20" s="267">
        <v>0.43</v>
      </c>
      <c r="O20" s="218" t="s">
        <v>577</v>
      </c>
      <c r="P20" s="218" t="s">
        <v>576</v>
      </c>
      <c r="Q20" s="218" t="s">
        <v>577</v>
      </c>
      <c r="R20" s="229" t="s">
        <v>475</v>
      </c>
      <c r="S20" s="229" t="s">
        <v>467</v>
      </c>
      <c r="T20" s="229" t="s">
        <v>468</v>
      </c>
      <c r="U20" s="305" t="s">
        <v>492</v>
      </c>
      <c r="V20" s="605"/>
      <c r="W20" s="605"/>
      <c r="X20" s="605"/>
      <c r="Y20" s="245" t="s">
        <v>808</v>
      </c>
    </row>
    <row r="21" spans="2:25" ht="15.95" customHeight="1" x14ac:dyDescent="0.15">
      <c r="B21" s="325"/>
      <c r="C21" s="606" t="s">
        <v>751</v>
      </c>
      <c r="D21" s="607"/>
      <c r="E21" s="165">
        <v>3</v>
      </c>
      <c r="F21" s="202">
        <v>199.4</v>
      </c>
      <c r="G21" s="218" t="s">
        <v>461</v>
      </c>
      <c r="H21" s="218" t="s">
        <v>499</v>
      </c>
      <c r="I21" s="218" t="s">
        <v>471</v>
      </c>
      <c r="J21" s="305" t="s">
        <v>472</v>
      </c>
      <c r="K21" s="305"/>
      <c r="L21" s="305"/>
      <c r="M21" s="267">
        <v>0.06</v>
      </c>
      <c r="N21" s="267">
        <v>8.0000000000000016E-2</v>
      </c>
      <c r="O21" s="218" t="s">
        <v>598</v>
      </c>
      <c r="P21" s="218" t="s">
        <v>576</v>
      </c>
      <c r="Q21" s="218" t="s">
        <v>581</v>
      </c>
      <c r="R21" s="229" t="s">
        <v>475</v>
      </c>
      <c r="S21" s="229" t="s">
        <v>475</v>
      </c>
      <c r="T21" s="229" t="s">
        <v>468</v>
      </c>
      <c r="U21" s="305" t="s">
        <v>492</v>
      </c>
      <c r="V21" s="605"/>
      <c r="W21" s="605"/>
      <c r="X21" s="605"/>
      <c r="Y21" s="218" t="s">
        <v>805</v>
      </c>
    </row>
    <row r="22" spans="2:25" ht="15.95" customHeight="1" x14ac:dyDescent="0.15">
      <c r="B22" s="325"/>
      <c r="C22" s="606" t="s">
        <v>751</v>
      </c>
      <c r="D22" s="607"/>
      <c r="E22" s="165">
        <v>4</v>
      </c>
      <c r="F22" s="202">
        <v>190.5</v>
      </c>
      <c r="G22" s="218" t="s">
        <v>461</v>
      </c>
      <c r="H22" s="218" t="s">
        <v>495</v>
      </c>
      <c r="I22" s="218" t="s">
        <v>480</v>
      </c>
      <c r="J22" s="305" t="s">
        <v>500</v>
      </c>
      <c r="K22" s="305"/>
      <c r="L22" s="305"/>
      <c r="M22" s="267" t="s">
        <v>934</v>
      </c>
      <c r="N22" s="267" t="s">
        <v>934</v>
      </c>
      <c r="O22" s="218" t="s">
        <v>665</v>
      </c>
      <c r="P22" s="218" t="s">
        <v>576</v>
      </c>
      <c r="Q22" s="218" t="s">
        <v>581</v>
      </c>
      <c r="R22" s="229" t="s">
        <v>475</v>
      </c>
      <c r="S22" s="229" t="s">
        <v>475</v>
      </c>
      <c r="T22" s="229" t="s">
        <v>468</v>
      </c>
      <c r="U22" s="305" t="s">
        <v>492</v>
      </c>
      <c r="V22" s="605"/>
      <c r="W22" s="605"/>
      <c r="X22" s="605"/>
      <c r="Y22" s="218" t="s">
        <v>805</v>
      </c>
    </row>
    <row r="23" spans="2:25" ht="15.95" customHeight="1" x14ac:dyDescent="0.15">
      <c r="B23" s="325"/>
      <c r="C23" s="606" t="s">
        <v>751</v>
      </c>
      <c r="D23" s="607"/>
      <c r="E23" s="165">
        <v>5</v>
      </c>
      <c r="F23" s="202">
        <v>197.5</v>
      </c>
      <c r="G23" s="218" t="s">
        <v>461</v>
      </c>
      <c r="H23" s="218" t="s">
        <v>462</v>
      </c>
      <c r="I23" s="218" t="s">
        <v>480</v>
      </c>
      <c r="J23" s="305" t="s">
        <v>500</v>
      </c>
      <c r="K23" s="305"/>
      <c r="L23" s="305"/>
      <c r="M23" s="267">
        <v>4.9499999999999993</v>
      </c>
      <c r="N23" s="267" t="s">
        <v>934</v>
      </c>
      <c r="O23" s="218" t="s">
        <v>577</v>
      </c>
      <c r="P23" s="218" t="s">
        <v>576</v>
      </c>
      <c r="Q23" s="218" t="s">
        <v>577</v>
      </c>
      <c r="R23" s="229" t="s">
        <v>475</v>
      </c>
      <c r="S23" s="229" t="s">
        <v>467</v>
      </c>
      <c r="T23" s="229" t="s">
        <v>468</v>
      </c>
      <c r="U23" s="305" t="s">
        <v>492</v>
      </c>
      <c r="V23" s="605"/>
      <c r="W23" s="605"/>
      <c r="X23" s="605"/>
      <c r="Y23" s="245" t="s">
        <v>808</v>
      </c>
    </row>
    <row r="24" spans="2:25" ht="15.95" customHeight="1" x14ac:dyDescent="0.15">
      <c r="B24" s="325"/>
      <c r="C24" s="606" t="s">
        <v>751</v>
      </c>
      <c r="D24" s="607"/>
      <c r="E24" s="165">
        <v>6</v>
      </c>
      <c r="F24" s="202">
        <v>194.5</v>
      </c>
      <c r="G24" s="218" t="s">
        <v>489</v>
      </c>
      <c r="H24" s="218" t="s">
        <v>512</v>
      </c>
      <c r="I24" s="218"/>
      <c r="J24" s="305" t="s">
        <v>506</v>
      </c>
      <c r="K24" s="305"/>
      <c r="L24" s="305"/>
      <c r="M24" s="267">
        <v>2.5499999999999998</v>
      </c>
      <c r="N24" s="267" t="s">
        <v>821</v>
      </c>
      <c r="O24" s="218" t="s">
        <v>576</v>
      </c>
      <c r="P24" s="218" t="s">
        <v>576</v>
      </c>
      <c r="Q24" s="218"/>
      <c r="R24" s="229" t="s">
        <v>475</v>
      </c>
      <c r="S24" s="229" t="s">
        <v>475</v>
      </c>
      <c r="T24" s="229"/>
      <c r="U24" s="305" t="s">
        <v>492</v>
      </c>
      <c r="V24" s="605"/>
      <c r="W24" s="605"/>
      <c r="X24" s="605"/>
      <c r="Y24" s="245"/>
    </row>
    <row r="25" spans="2:25" ht="15.95" customHeight="1" x14ac:dyDescent="0.15">
      <c r="B25" s="325"/>
      <c r="C25" s="606" t="s">
        <v>756</v>
      </c>
      <c r="D25" s="607"/>
      <c r="E25" s="165">
        <v>1</v>
      </c>
      <c r="F25" s="202">
        <v>199.4</v>
      </c>
      <c r="G25" s="218" t="s">
        <v>461</v>
      </c>
      <c r="H25" s="218" t="s">
        <v>497</v>
      </c>
      <c r="I25" s="218" t="s">
        <v>471</v>
      </c>
      <c r="J25" s="305" t="s">
        <v>472</v>
      </c>
      <c r="K25" s="305"/>
      <c r="L25" s="305"/>
      <c r="M25" s="267">
        <v>5.000000000000001E-3</v>
      </c>
      <c r="N25" s="267">
        <v>5.000000000000001E-3</v>
      </c>
      <c r="O25" s="218" t="s">
        <v>577</v>
      </c>
      <c r="P25" s="218" t="s">
        <v>576</v>
      </c>
      <c r="Q25" s="218" t="s">
        <v>581</v>
      </c>
      <c r="R25" s="229" t="s">
        <v>475</v>
      </c>
      <c r="S25" s="229" t="s">
        <v>475</v>
      </c>
      <c r="T25" s="229" t="s">
        <v>468</v>
      </c>
      <c r="U25" s="305" t="s">
        <v>492</v>
      </c>
      <c r="V25" s="605"/>
      <c r="W25" s="605"/>
      <c r="X25" s="605"/>
      <c r="Y25" s="218" t="s">
        <v>805</v>
      </c>
    </row>
    <row r="26" spans="2:25" ht="15.95" customHeight="1" x14ac:dyDescent="0.15">
      <c r="B26" s="325"/>
      <c r="C26" s="606" t="s">
        <v>756</v>
      </c>
      <c r="D26" s="607"/>
      <c r="E26" s="165">
        <v>2</v>
      </c>
      <c r="F26" s="202">
        <v>201.7</v>
      </c>
      <c r="G26" s="218" t="s">
        <v>461</v>
      </c>
      <c r="H26" s="218" t="s">
        <v>470</v>
      </c>
      <c r="I26" s="218" t="s">
        <v>471</v>
      </c>
      <c r="J26" s="305" t="s">
        <v>472</v>
      </c>
      <c r="K26" s="305"/>
      <c r="L26" s="305"/>
      <c r="M26" s="267">
        <v>1.0000000000000002E-2</v>
      </c>
      <c r="N26" s="267">
        <v>1.0000000000000002E-2</v>
      </c>
      <c r="O26" s="218" t="s">
        <v>577</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756</v>
      </c>
      <c r="D27" s="607"/>
      <c r="E27" s="165">
        <v>3</v>
      </c>
      <c r="F27" s="202">
        <v>201.6</v>
      </c>
      <c r="G27" s="218" t="s">
        <v>461</v>
      </c>
      <c r="H27" s="218" t="s">
        <v>470</v>
      </c>
      <c r="I27" s="218" t="s">
        <v>480</v>
      </c>
      <c r="J27" s="305" t="s">
        <v>500</v>
      </c>
      <c r="K27" s="305"/>
      <c r="L27" s="305"/>
      <c r="M27" s="267">
        <v>8.1999999999999993</v>
      </c>
      <c r="N27" s="267" t="s">
        <v>934</v>
      </c>
      <c r="O27" s="218" t="s">
        <v>665</v>
      </c>
      <c r="P27" s="218" t="s">
        <v>576</v>
      </c>
      <c r="Q27" s="218" t="s">
        <v>577</v>
      </c>
      <c r="R27" s="229" t="s">
        <v>475</v>
      </c>
      <c r="S27" s="229" t="s">
        <v>467</v>
      </c>
      <c r="T27" s="229" t="s">
        <v>468</v>
      </c>
      <c r="U27" s="305" t="s">
        <v>492</v>
      </c>
      <c r="V27" s="605"/>
      <c r="W27" s="605"/>
      <c r="X27" s="605"/>
      <c r="Y27" s="245" t="s">
        <v>817</v>
      </c>
    </row>
    <row r="28" spans="2:25" ht="15.95" customHeight="1" x14ac:dyDescent="0.15">
      <c r="B28" s="325"/>
      <c r="C28" s="606" t="s">
        <v>756</v>
      </c>
      <c r="D28" s="607"/>
      <c r="E28" s="165">
        <v>4</v>
      </c>
      <c r="F28" s="202">
        <v>202.6</v>
      </c>
      <c r="G28" s="218" t="s">
        <v>461</v>
      </c>
      <c r="H28" s="218" t="s">
        <v>470</v>
      </c>
      <c r="I28" s="218" t="s">
        <v>480</v>
      </c>
      <c r="J28" s="305" t="s">
        <v>500</v>
      </c>
      <c r="K28" s="305"/>
      <c r="L28" s="305"/>
      <c r="M28" s="267">
        <v>10.5</v>
      </c>
      <c r="N28" s="267" t="s">
        <v>934</v>
      </c>
      <c r="O28" s="218" t="s">
        <v>577</v>
      </c>
      <c r="P28" s="218" t="s">
        <v>576</v>
      </c>
      <c r="Q28" s="218" t="s">
        <v>577</v>
      </c>
      <c r="R28" s="229" t="s">
        <v>475</v>
      </c>
      <c r="S28" s="229" t="s">
        <v>467</v>
      </c>
      <c r="T28" s="229" t="s">
        <v>468</v>
      </c>
      <c r="U28" s="305" t="s">
        <v>492</v>
      </c>
      <c r="V28" s="605"/>
      <c r="W28" s="605"/>
      <c r="X28" s="605"/>
      <c r="Y28" s="245" t="s">
        <v>808</v>
      </c>
    </row>
    <row r="29" spans="2:25" ht="15.95" customHeight="1" x14ac:dyDescent="0.15">
      <c r="B29" s="325"/>
      <c r="C29" s="606" t="s">
        <v>756</v>
      </c>
      <c r="D29" s="607"/>
      <c r="E29" s="165">
        <v>5</v>
      </c>
      <c r="F29" s="202">
        <v>208.3</v>
      </c>
      <c r="G29" s="218" t="s">
        <v>461</v>
      </c>
      <c r="H29" s="218" t="s">
        <v>499</v>
      </c>
      <c r="I29" s="218" t="s">
        <v>471</v>
      </c>
      <c r="J29" s="305" t="s">
        <v>472</v>
      </c>
      <c r="K29" s="305"/>
      <c r="L29" s="305"/>
      <c r="M29" s="267">
        <v>5.000000000000001E-3</v>
      </c>
      <c r="N29" s="267">
        <v>5.000000000000001E-3</v>
      </c>
      <c r="O29" s="218" t="s">
        <v>577</v>
      </c>
      <c r="P29" s="218" t="s">
        <v>576</v>
      </c>
      <c r="Q29" s="218" t="s">
        <v>581</v>
      </c>
      <c r="R29" s="229" t="s">
        <v>475</v>
      </c>
      <c r="S29" s="229" t="s">
        <v>475</v>
      </c>
      <c r="T29" s="229" t="s">
        <v>468</v>
      </c>
      <c r="U29" s="305" t="s">
        <v>492</v>
      </c>
      <c r="V29" s="605"/>
      <c r="W29" s="605"/>
      <c r="X29" s="605"/>
      <c r="Y29" s="218" t="s">
        <v>805</v>
      </c>
    </row>
    <row r="30" spans="2:25" ht="15.95" customHeight="1" x14ac:dyDescent="0.15">
      <c r="B30" s="325"/>
      <c r="C30" s="606" t="s">
        <v>756</v>
      </c>
      <c r="D30" s="607"/>
      <c r="E30" s="165">
        <v>6</v>
      </c>
      <c r="F30" s="202">
        <v>202.9</v>
      </c>
      <c r="G30" s="218" t="s">
        <v>461</v>
      </c>
      <c r="H30" s="218" t="s">
        <v>462</v>
      </c>
      <c r="I30" s="218" t="s">
        <v>480</v>
      </c>
      <c r="J30" s="305" t="s">
        <v>500</v>
      </c>
      <c r="K30" s="305"/>
      <c r="L30" s="305"/>
      <c r="M30" s="267" t="s">
        <v>934</v>
      </c>
      <c r="N30" s="267" t="s">
        <v>934</v>
      </c>
      <c r="O30" s="218" t="s">
        <v>665</v>
      </c>
      <c r="P30" s="218" t="s">
        <v>576</v>
      </c>
      <c r="Q30" s="218" t="s">
        <v>581</v>
      </c>
      <c r="R30" s="229" t="s">
        <v>475</v>
      </c>
      <c r="S30" s="229" t="s">
        <v>475</v>
      </c>
      <c r="T30" s="229" t="s">
        <v>468</v>
      </c>
      <c r="U30" s="305" t="s">
        <v>492</v>
      </c>
      <c r="V30" s="605"/>
      <c r="W30" s="605"/>
      <c r="X30" s="605"/>
      <c r="Y30" s="218" t="s">
        <v>805</v>
      </c>
    </row>
    <row r="31" spans="2:25" ht="15.95" customHeight="1" x14ac:dyDescent="0.15">
      <c r="B31" s="325"/>
      <c r="C31" s="606" t="s">
        <v>756</v>
      </c>
      <c r="D31" s="607"/>
      <c r="E31" s="165">
        <v>7</v>
      </c>
      <c r="F31" s="202">
        <v>204.8</v>
      </c>
      <c r="G31" s="218" t="s">
        <v>461</v>
      </c>
      <c r="H31" s="218" t="s">
        <v>462</v>
      </c>
      <c r="I31" s="218" t="s">
        <v>480</v>
      </c>
      <c r="J31" s="305" t="s">
        <v>500</v>
      </c>
      <c r="K31" s="305"/>
      <c r="L31" s="305"/>
      <c r="M31" s="267" t="s">
        <v>934</v>
      </c>
      <c r="N31" s="267" t="s">
        <v>934</v>
      </c>
      <c r="O31" s="218" t="s">
        <v>577</v>
      </c>
      <c r="P31" s="218" t="s">
        <v>576</v>
      </c>
      <c r="Q31" s="218" t="s">
        <v>581</v>
      </c>
      <c r="R31" s="229" t="s">
        <v>475</v>
      </c>
      <c r="S31" s="229" t="s">
        <v>475</v>
      </c>
      <c r="T31" s="229" t="s">
        <v>468</v>
      </c>
      <c r="U31" s="305" t="s">
        <v>492</v>
      </c>
      <c r="V31" s="605"/>
      <c r="W31" s="605"/>
      <c r="X31" s="605"/>
      <c r="Y31" s="218" t="s">
        <v>805</v>
      </c>
    </row>
    <row r="32" spans="2:25" ht="15.95" customHeight="1" x14ac:dyDescent="0.15">
      <c r="B32" s="325"/>
      <c r="C32" s="606" t="s">
        <v>756</v>
      </c>
      <c r="D32" s="607"/>
      <c r="E32" s="165">
        <v>8</v>
      </c>
      <c r="F32" s="202">
        <v>205.9</v>
      </c>
      <c r="G32" s="218" t="s">
        <v>461</v>
      </c>
      <c r="H32" s="218" t="s">
        <v>462</v>
      </c>
      <c r="I32" s="218" t="s">
        <v>480</v>
      </c>
      <c r="J32" s="305" t="s">
        <v>500</v>
      </c>
      <c r="K32" s="305"/>
      <c r="L32" s="305"/>
      <c r="M32" s="267" t="s">
        <v>934</v>
      </c>
      <c r="N32" s="267" t="s">
        <v>934</v>
      </c>
      <c r="O32" s="218" t="s">
        <v>665</v>
      </c>
      <c r="P32" s="218" t="s">
        <v>576</v>
      </c>
      <c r="Q32" s="218" t="s">
        <v>581</v>
      </c>
      <c r="R32" s="229" t="s">
        <v>475</v>
      </c>
      <c r="S32" s="229" t="s">
        <v>475</v>
      </c>
      <c r="T32" s="229" t="s">
        <v>468</v>
      </c>
      <c r="U32" s="305" t="s">
        <v>492</v>
      </c>
      <c r="V32" s="605"/>
      <c r="W32" s="605"/>
      <c r="X32" s="605"/>
      <c r="Y32" s="218" t="s">
        <v>805</v>
      </c>
    </row>
    <row r="33" spans="2:25" ht="15.95" customHeight="1" x14ac:dyDescent="0.15">
      <c r="B33" s="325"/>
      <c r="C33" s="606" t="s">
        <v>756</v>
      </c>
      <c r="D33" s="607"/>
      <c r="E33" s="165">
        <v>9</v>
      </c>
      <c r="F33" s="202">
        <v>207.1</v>
      </c>
      <c r="G33" s="218" t="s">
        <v>461</v>
      </c>
      <c r="H33" s="218" t="s">
        <v>462</v>
      </c>
      <c r="I33" s="218" t="s">
        <v>471</v>
      </c>
      <c r="J33" s="305" t="s">
        <v>472</v>
      </c>
      <c r="K33" s="305"/>
      <c r="L33" s="305"/>
      <c r="M33" s="267">
        <v>1.0000000000000002E-2</v>
      </c>
      <c r="N33" s="267">
        <v>1.0000000000000002E-2</v>
      </c>
      <c r="O33" s="218" t="s">
        <v>577</v>
      </c>
      <c r="P33" s="218" t="s">
        <v>576</v>
      </c>
      <c r="Q33" s="218" t="s">
        <v>581</v>
      </c>
      <c r="R33" s="229" t="s">
        <v>475</v>
      </c>
      <c r="S33" s="229" t="s">
        <v>475</v>
      </c>
      <c r="T33" s="229" t="s">
        <v>468</v>
      </c>
      <c r="U33" s="305" t="s">
        <v>492</v>
      </c>
      <c r="V33" s="605"/>
      <c r="W33" s="605"/>
      <c r="X33" s="605"/>
      <c r="Y33" s="218" t="s">
        <v>805</v>
      </c>
    </row>
    <row r="34" spans="2:25" ht="15.95" customHeight="1" x14ac:dyDescent="0.15">
      <c r="B34" s="325"/>
      <c r="C34" s="606" t="s">
        <v>756</v>
      </c>
      <c r="D34" s="607"/>
      <c r="E34" s="165">
        <v>10</v>
      </c>
      <c r="F34" s="202">
        <v>200.7</v>
      </c>
      <c r="G34" s="218" t="s">
        <v>461</v>
      </c>
      <c r="H34" s="218" t="s">
        <v>470</v>
      </c>
      <c r="I34" s="218" t="s">
        <v>480</v>
      </c>
      <c r="J34" s="305" t="s">
        <v>500</v>
      </c>
      <c r="K34" s="305"/>
      <c r="L34" s="305"/>
      <c r="M34" s="267">
        <v>2.35</v>
      </c>
      <c r="N34" s="267" t="s">
        <v>821</v>
      </c>
      <c r="O34" s="218" t="s">
        <v>576</v>
      </c>
      <c r="P34" s="218" t="s">
        <v>576</v>
      </c>
      <c r="Q34" s="218" t="s">
        <v>577</v>
      </c>
      <c r="R34" s="229" t="s">
        <v>475</v>
      </c>
      <c r="S34" s="229" t="s">
        <v>467</v>
      </c>
      <c r="T34" s="229" t="s">
        <v>468</v>
      </c>
      <c r="U34" s="305" t="s">
        <v>492</v>
      </c>
      <c r="V34" s="605"/>
      <c r="W34" s="605"/>
      <c r="X34" s="605"/>
      <c r="Y34" s="245" t="s">
        <v>803</v>
      </c>
    </row>
    <row r="35" spans="2:25" ht="15.95" customHeight="1" x14ac:dyDescent="0.15">
      <c r="B35" s="325"/>
      <c r="C35" s="606" t="s">
        <v>756</v>
      </c>
      <c r="D35" s="607"/>
      <c r="E35" s="165">
        <v>11</v>
      </c>
      <c r="F35" s="202">
        <v>199.4</v>
      </c>
      <c r="G35" s="218" t="s">
        <v>489</v>
      </c>
      <c r="H35" s="218" t="s">
        <v>512</v>
      </c>
      <c r="I35" s="218"/>
      <c r="J35" s="305" t="s">
        <v>506</v>
      </c>
      <c r="K35" s="305"/>
      <c r="L35" s="305"/>
      <c r="M35" s="267">
        <v>3.06</v>
      </c>
      <c r="N35" s="267" t="s">
        <v>821</v>
      </c>
      <c r="O35" s="218" t="s">
        <v>576</v>
      </c>
      <c r="P35" s="218" t="s">
        <v>576</v>
      </c>
      <c r="Q35" s="218"/>
      <c r="R35" s="229" t="s">
        <v>475</v>
      </c>
      <c r="S35" s="229" t="s">
        <v>475</v>
      </c>
      <c r="T35" s="229"/>
      <c r="U35" s="305" t="s">
        <v>492</v>
      </c>
      <c r="V35" s="605"/>
      <c r="W35" s="605"/>
      <c r="X35" s="605"/>
      <c r="Y35" s="245"/>
    </row>
    <row r="36" spans="2:25" ht="15.95" customHeight="1" x14ac:dyDescent="0.15">
      <c r="B36" s="325"/>
      <c r="C36" s="606" t="s">
        <v>763</v>
      </c>
      <c r="D36" s="607"/>
      <c r="E36" s="165">
        <v>1</v>
      </c>
      <c r="F36" s="202">
        <v>208.3</v>
      </c>
      <c r="G36" s="218" t="s">
        <v>461</v>
      </c>
      <c r="H36" s="218" t="s">
        <v>470</v>
      </c>
      <c r="I36" s="218" t="s">
        <v>480</v>
      </c>
      <c r="J36" s="305" t="s">
        <v>500</v>
      </c>
      <c r="K36" s="305"/>
      <c r="L36" s="305"/>
      <c r="M36" s="267">
        <v>47.57</v>
      </c>
      <c r="N36" s="267" t="s">
        <v>934</v>
      </c>
      <c r="O36" s="218" t="s">
        <v>577</v>
      </c>
      <c r="P36" s="218" t="s">
        <v>576</v>
      </c>
      <c r="Q36" s="218" t="s">
        <v>577</v>
      </c>
      <c r="R36" s="229" t="s">
        <v>475</v>
      </c>
      <c r="S36" s="229" t="s">
        <v>467</v>
      </c>
      <c r="T36" s="229" t="s">
        <v>468</v>
      </c>
      <c r="U36" s="305" t="s">
        <v>492</v>
      </c>
      <c r="V36" s="605"/>
      <c r="W36" s="605"/>
      <c r="X36" s="605"/>
      <c r="Y36" s="245" t="s">
        <v>808</v>
      </c>
    </row>
    <row r="37" spans="2:25" ht="15.95" customHeight="1" x14ac:dyDescent="0.15">
      <c r="B37" s="325"/>
      <c r="C37" s="606" t="s">
        <v>763</v>
      </c>
      <c r="D37" s="607"/>
      <c r="E37" s="165">
        <v>2</v>
      </c>
      <c r="F37" s="202">
        <v>214</v>
      </c>
      <c r="G37" s="218" t="s">
        <v>461</v>
      </c>
      <c r="H37" s="218" t="s">
        <v>462</v>
      </c>
      <c r="I37" s="218" t="s">
        <v>480</v>
      </c>
      <c r="J37" s="305" t="s">
        <v>500</v>
      </c>
      <c r="K37" s="305"/>
      <c r="L37" s="305"/>
      <c r="M37" s="267">
        <v>3.75</v>
      </c>
      <c r="N37" s="267" t="s">
        <v>934</v>
      </c>
      <c r="O37" s="218" t="s">
        <v>577</v>
      </c>
      <c r="P37" s="218" t="s">
        <v>576</v>
      </c>
      <c r="Q37" s="218" t="s">
        <v>577</v>
      </c>
      <c r="R37" s="229" t="s">
        <v>475</v>
      </c>
      <c r="S37" s="229" t="s">
        <v>467</v>
      </c>
      <c r="T37" s="229" t="s">
        <v>468</v>
      </c>
      <c r="U37" s="305" t="s">
        <v>492</v>
      </c>
      <c r="V37" s="605"/>
      <c r="W37" s="605"/>
      <c r="X37" s="605"/>
      <c r="Y37" s="245" t="s">
        <v>808</v>
      </c>
    </row>
    <row r="38" spans="2:25" ht="15.95" customHeight="1" x14ac:dyDescent="0.15">
      <c r="B38" s="325"/>
      <c r="C38" s="606" t="s">
        <v>763</v>
      </c>
      <c r="D38" s="607"/>
      <c r="E38" s="165">
        <v>3</v>
      </c>
      <c r="F38" s="202">
        <v>208.3</v>
      </c>
      <c r="G38" s="218" t="s">
        <v>461</v>
      </c>
      <c r="H38" s="218" t="s">
        <v>462</v>
      </c>
      <c r="I38" s="218" t="s">
        <v>471</v>
      </c>
      <c r="J38" s="305" t="s">
        <v>472</v>
      </c>
      <c r="K38" s="305"/>
      <c r="L38" s="305"/>
      <c r="M38" s="267">
        <v>4.0000000000000008E-2</v>
      </c>
      <c r="N38" s="267">
        <v>0.05</v>
      </c>
      <c r="O38" s="218" t="s">
        <v>577</v>
      </c>
      <c r="P38" s="218" t="s">
        <v>576</v>
      </c>
      <c r="Q38" s="218" t="s">
        <v>581</v>
      </c>
      <c r="R38" s="229" t="s">
        <v>475</v>
      </c>
      <c r="S38" s="229" t="s">
        <v>475</v>
      </c>
      <c r="T38" s="229" t="s">
        <v>468</v>
      </c>
      <c r="U38" s="305" t="s">
        <v>492</v>
      </c>
      <c r="V38" s="605"/>
      <c r="W38" s="605"/>
      <c r="X38" s="605"/>
      <c r="Y38" s="218" t="s">
        <v>805</v>
      </c>
    </row>
    <row r="39" spans="2:25" ht="15.95" customHeight="1" x14ac:dyDescent="0.15">
      <c r="B39" s="325"/>
      <c r="C39" s="606" t="s">
        <v>763</v>
      </c>
      <c r="D39" s="607"/>
      <c r="E39" s="165">
        <v>4</v>
      </c>
      <c r="F39" s="202">
        <v>216</v>
      </c>
      <c r="G39" s="218" t="s">
        <v>461</v>
      </c>
      <c r="H39" s="218" t="s">
        <v>462</v>
      </c>
      <c r="I39" s="218" t="s">
        <v>471</v>
      </c>
      <c r="J39" s="305" t="s">
        <v>472</v>
      </c>
      <c r="K39" s="305"/>
      <c r="L39" s="305"/>
      <c r="M39" s="267">
        <v>1.0000000000000002E-2</v>
      </c>
      <c r="N39" s="267">
        <v>1.0000000000000002E-2</v>
      </c>
      <c r="O39" s="218" t="s">
        <v>577</v>
      </c>
      <c r="P39" s="218" t="s">
        <v>576</v>
      </c>
      <c r="Q39" s="218" t="s">
        <v>581</v>
      </c>
      <c r="R39" s="229" t="s">
        <v>475</v>
      </c>
      <c r="S39" s="229" t="s">
        <v>475</v>
      </c>
      <c r="T39" s="229" t="s">
        <v>468</v>
      </c>
      <c r="U39" s="305" t="s">
        <v>492</v>
      </c>
      <c r="V39" s="605"/>
      <c r="W39" s="605"/>
      <c r="X39" s="605"/>
      <c r="Y39" s="218" t="s">
        <v>805</v>
      </c>
    </row>
    <row r="40" spans="2:25" ht="15.95" customHeight="1" x14ac:dyDescent="0.15">
      <c r="B40" s="325"/>
      <c r="C40" s="606" t="s">
        <v>766</v>
      </c>
      <c r="D40" s="607"/>
      <c r="E40" s="165">
        <v>1</v>
      </c>
      <c r="F40" s="202">
        <v>219.7</v>
      </c>
      <c r="G40" s="218" t="s">
        <v>461</v>
      </c>
      <c r="H40" s="218" t="s">
        <v>470</v>
      </c>
      <c r="I40" s="218" t="s">
        <v>471</v>
      </c>
      <c r="J40" s="305" t="s">
        <v>472</v>
      </c>
      <c r="K40" s="305"/>
      <c r="L40" s="305"/>
      <c r="M40" s="267">
        <v>1.0000000000000002E-2</v>
      </c>
      <c r="N40" s="267">
        <v>1.0000000000000002E-2</v>
      </c>
      <c r="O40" s="218" t="s">
        <v>577</v>
      </c>
      <c r="P40" s="218" t="s">
        <v>576</v>
      </c>
      <c r="Q40" s="218" t="s">
        <v>581</v>
      </c>
      <c r="R40" s="229" t="s">
        <v>475</v>
      </c>
      <c r="S40" s="229" t="s">
        <v>475</v>
      </c>
      <c r="T40" s="229" t="s">
        <v>468</v>
      </c>
      <c r="U40" s="305" t="s">
        <v>492</v>
      </c>
      <c r="V40" s="605"/>
      <c r="W40" s="605"/>
      <c r="X40" s="605"/>
      <c r="Y40" s="218" t="s">
        <v>805</v>
      </c>
    </row>
    <row r="41" spans="2:25" ht="15.95" customHeight="1" x14ac:dyDescent="0.15">
      <c r="B41" s="393"/>
      <c r="C41" s="606" t="s">
        <v>766</v>
      </c>
      <c r="D41" s="607"/>
      <c r="E41" s="165">
        <v>2</v>
      </c>
      <c r="F41" s="202">
        <v>221.1</v>
      </c>
      <c r="G41" s="218" t="s">
        <v>461</v>
      </c>
      <c r="H41" s="218" t="s">
        <v>479</v>
      </c>
      <c r="I41" s="218" t="s">
        <v>480</v>
      </c>
      <c r="J41" s="305" t="s">
        <v>500</v>
      </c>
      <c r="K41" s="305"/>
      <c r="L41" s="305"/>
      <c r="M41" s="267">
        <v>3.3</v>
      </c>
      <c r="N41" s="267" t="s">
        <v>934</v>
      </c>
      <c r="O41" s="218" t="s">
        <v>577</v>
      </c>
      <c r="P41" s="218" t="s">
        <v>576</v>
      </c>
      <c r="Q41" s="218" t="s">
        <v>577</v>
      </c>
      <c r="R41" s="229" t="s">
        <v>475</v>
      </c>
      <c r="S41" s="229" t="s">
        <v>467</v>
      </c>
      <c r="T41" s="229" t="s">
        <v>468</v>
      </c>
      <c r="U41" s="305" t="s">
        <v>492</v>
      </c>
      <c r="V41" s="605"/>
      <c r="W41" s="605"/>
      <c r="X41" s="605"/>
      <c r="Y41" s="245" t="s">
        <v>808</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652E788E-F492-48A9-9373-3557951037D8}">
    <filterColumn colId="1" showButton="0"/>
    <filterColumn colId="2" showButton="0"/>
  </autoFilter>
  <dataConsolidate/>
  <mergeCells count="134">
    <mergeCell ref="C37:D37"/>
    <mergeCell ref="J37:L37"/>
    <mergeCell ref="U37:X37"/>
    <mergeCell ref="C38:D38"/>
    <mergeCell ref="J38:L38"/>
    <mergeCell ref="U38:X38"/>
    <mergeCell ref="C41:D41"/>
    <mergeCell ref="J41:L41"/>
    <mergeCell ref="U41:X41"/>
    <mergeCell ref="C39:D39"/>
    <mergeCell ref="J39:L39"/>
    <mergeCell ref="U39:X39"/>
    <mergeCell ref="C40:D40"/>
    <mergeCell ref="J40:L40"/>
    <mergeCell ref="U40:X40"/>
    <mergeCell ref="J35:L35"/>
    <mergeCell ref="U35:X35"/>
    <mergeCell ref="C32:D32"/>
    <mergeCell ref="J32:L32"/>
    <mergeCell ref="U32:X32"/>
    <mergeCell ref="C33:D33"/>
    <mergeCell ref="J33:L33"/>
    <mergeCell ref="U33:X33"/>
    <mergeCell ref="C36:D36"/>
    <mergeCell ref="J36:L36"/>
    <mergeCell ref="U36:X36"/>
    <mergeCell ref="C34:D34"/>
    <mergeCell ref="J34:L34"/>
    <mergeCell ref="U34:X34"/>
    <mergeCell ref="C35:D35"/>
    <mergeCell ref="U25:X25"/>
    <mergeCell ref="C26:D26"/>
    <mergeCell ref="J26:L26"/>
    <mergeCell ref="U26:X26"/>
    <mergeCell ref="C27:D27"/>
    <mergeCell ref="J27:L27"/>
    <mergeCell ref="U27:X27"/>
    <mergeCell ref="C30:D30"/>
    <mergeCell ref="J30:L30"/>
    <mergeCell ref="U30:X30"/>
    <mergeCell ref="C31:D31"/>
    <mergeCell ref="J31:L31"/>
    <mergeCell ref="U31:X31"/>
    <mergeCell ref="C28:D28"/>
    <mergeCell ref="J28:L28"/>
    <mergeCell ref="U28:X28"/>
    <mergeCell ref="C29:D29"/>
    <mergeCell ref="J29:L29"/>
    <mergeCell ref="U29:X29"/>
    <mergeCell ref="C20:D20"/>
    <mergeCell ref="J20:L20"/>
    <mergeCell ref="U20:X20"/>
    <mergeCell ref="C21:D21"/>
    <mergeCell ref="J21:L21"/>
    <mergeCell ref="U21:X21"/>
    <mergeCell ref="C22:D22"/>
    <mergeCell ref="J22:L22"/>
    <mergeCell ref="U22:X22"/>
    <mergeCell ref="C15:D15"/>
    <mergeCell ref="J15:L15"/>
    <mergeCell ref="U15:X15"/>
    <mergeCell ref="C16:D16"/>
    <mergeCell ref="J16:L16"/>
    <mergeCell ref="U16:X16"/>
    <mergeCell ref="C17:D17"/>
    <mergeCell ref="J17:L17"/>
    <mergeCell ref="U17:X17"/>
    <mergeCell ref="C11:D11"/>
    <mergeCell ref="J11:L11"/>
    <mergeCell ref="U11:X11"/>
    <mergeCell ref="C12:D12"/>
    <mergeCell ref="J12:L12"/>
    <mergeCell ref="U12:X12"/>
    <mergeCell ref="C13:D13"/>
    <mergeCell ref="J13:L13"/>
    <mergeCell ref="U13:X13"/>
    <mergeCell ref="B9:B41"/>
    <mergeCell ref="C9:D9"/>
    <mergeCell ref="J9:L9"/>
    <mergeCell ref="U9:X9"/>
    <mergeCell ref="C10:D10"/>
    <mergeCell ref="J10:L10"/>
    <mergeCell ref="U10:X10"/>
    <mergeCell ref="C14:D14"/>
    <mergeCell ref="J14:L14"/>
    <mergeCell ref="U14:X14"/>
    <mergeCell ref="C18:D18"/>
    <mergeCell ref="J18:L18"/>
    <mergeCell ref="U18:X18"/>
    <mergeCell ref="C19:D19"/>
    <mergeCell ref="J19:L19"/>
    <mergeCell ref="U19:X19"/>
    <mergeCell ref="C23:D23"/>
    <mergeCell ref="J23:L23"/>
    <mergeCell ref="U23:X23"/>
    <mergeCell ref="C24:D24"/>
    <mergeCell ref="J24:L24"/>
    <mergeCell ref="U24:X24"/>
    <mergeCell ref="C25:D25"/>
    <mergeCell ref="J25:L25"/>
    <mergeCell ref="C5:D8"/>
    <mergeCell ref="E5:E8"/>
    <mergeCell ref="F5:F8"/>
    <mergeCell ref="G5:H6"/>
    <mergeCell ref="I5:N6"/>
    <mergeCell ref="P5:S6"/>
    <mergeCell ref="R7:R8"/>
    <mergeCell ref="S7:S8"/>
    <mergeCell ref="T7:T8"/>
    <mergeCell ref="U7:X8"/>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FD06895E-703D-4096-9F9E-7C35732874AC}"/>
    <dataValidation allowBlank="1" showInputMessage="1" showErrorMessage="1" prompt="覆工スパン毎に連番を記入。_x000a_数値で入力する。" sqref="E9:E41" xr:uid="{4F916D1A-6276-4DC9-B9E8-23EFE5D77991}"/>
    <dataValidation type="list" errorStyle="warning" allowBlank="1" showInputMessage="1" showErrorMessage="1" error="選択出来ません" sqref="H9:H41" xr:uid="{4947F13D-60CA-40C5-A33C-C0121B65545F}">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E163F1D7-CF4F-49D4-891A-578B85EA0B30}">
          <x14:formula1>
            <xm:f>'(参考)リスト'!$D$16:$D$18</xm:f>
          </x14:formula1>
          <xm:sqref>I9:I41</xm:sqref>
        </x14:dataValidation>
        <x14:dataValidation type="list" allowBlank="1" showInputMessage="1" showErrorMessage="1" xr:uid="{74B6C027-974C-453B-A1B3-346C26373D3C}">
          <x14:formula1>
            <xm:f>'(参考)リスト'!$J$16:$J$18</xm:f>
          </x14:formula1>
          <xm:sqref>T9:T41</xm:sqref>
        </x14:dataValidation>
        <x14:dataValidation type="list" allowBlank="1" showInputMessage="1" showErrorMessage="1" xr:uid="{DF4941E5-8630-4A70-B64E-81E0C7B8DADA}">
          <x14:formula1>
            <xm:f>'(参考)リスト'!$H$16:$H$17</xm:f>
          </x14:formula1>
          <xm:sqref>R9:R41</xm:sqref>
        </x14:dataValidation>
        <x14:dataValidation type="list" allowBlank="1" showInputMessage="1" showErrorMessage="1" xr:uid="{365442A6-18A2-4064-B6BE-2CD5C640466A}">
          <x14:formula1>
            <xm:f>'(参考)リスト'!$I$16:$I$18</xm:f>
          </x14:formula1>
          <xm:sqref>S9:S41</xm:sqref>
        </x14:dataValidation>
        <x14:dataValidation type="list" allowBlank="1" showInputMessage="1" showErrorMessage="1" xr:uid="{84ECBAC4-0491-4233-BCFD-C6DE2A95D24C}">
          <x14:formula1>
            <xm:f>'(参考)リスト'!$F$16:$F$21</xm:f>
          </x14:formula1>
          <xm:sqref>O9:Q41</xm:sqref>
        </x14:dataValidation>
        <x14:dataValidation type="list" showInputMessage="1" showErrorMessage="1" xr:uid="{A6CA4932-A9D7-4080-A1F6-34E04561300D}">
          <x14:formula1>
            <xm:f>'(参考)リスト'!$B$16:$B$21</xm:f>
          </x14:formula1>
          <xm:sqref>G9:G41</xm:sqref>
        </x14:dataValidation>
        <x14:dataValidation type="list" allowBlank="1" showInputMessage="1" showErrorMessage="1" xr:uid="{70194A65-EDA1-44ED-ADC2-8A4AAB864DAF}">
          <x14:formula1>
            <xm:f>'(参考)リスト'!$E$16:$E$27</xm:f>
          </x14:formula1>
          <xm:sqref>J9:L41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59BD-47E7-40B4-ACEC-61EA8C7F6B91}">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324" t="s">
        <v>251</v>
      </c>
      <c r="C9" s="606" t="s">
        <v>766</v>
      </c>
      <c r="D9" s="607"/>
      <c r="E9" s="165">
        <v>3</v>
      </c>
      <c r="F9" s="202">
        <v>223.8</v>
      </c>
      <c r="G9" s="218" t="s">
        <v>461</v>
      </c>
      <c r="H9" s="218" t="s">
        <v>479</v>
      </c>
      <c r="I9" s="218" t="s">
        <v>480</v>
      </c>
      <c r="J9" s="305" t="s">
        <v>500</v>
      </c>
      <c r="K9" s="305"/>
      <c r="L9" s="305"/>
      <c r="M9" s="267">
        <v>4.3</v>
      </c>
      <c r="N9" s="267" t="s">
        <v>934</v>
      </c>
      <c r="O9" s="218" t="s">
        <v>577</v>
      </c>
      <c r="P9" s="218" t="s">
        <v>576</v>
      </c>
      <c r="Q9" s="218" t="s">
        <v>577</v>
      </c>
      <c r="R9" s="229" t="s">
        <v>475</v>
      </c>
      <c r="S9" s="229" t="s">
        <v>467</v>
      </c>
      <c r="T9" s="229" t="s">
        <v>468</v>
      </c>
      <c r="U9" s="305" t="s">
        <v>492</v>
      </c>
      <c r="V9" s="605"/>
      <c r="W9" s="605"/>
      <c r="X9" s="605"/>
      <c r="Y9" s="245" t="s">
        <v>808</v>
      </c>
    </row>
    <row r="10" spans="2:25" ht="15.95" customHeight="1" x14ac:dyDescent="0.15">
      <c r="B10" s="325"/>
      <c r="C10" s="606" t="s">
        <v>766</v>
      </c>
      <c r="D10" s="607"/>
      <c r="E10" s="165">
        <v>4</v>
      </c>
      <c r="F10" s="202">
        <v>225.8</v>
      </c>
      <c r="G10" s="218" t="s">
        <v>461</v>
      </c>
      <c r="H10" s="218" t="s">
        <v>479</v>
      </c>
      <c r="I10" s="218" t="s">
        <v>471</v>
      </c>
      <c r="J10" s="305" t="s">
        <v>472</v>
      </c>
      <c r="K10" s="305"/>
      <c r="L10" s="305"/>
      <c r="M10" s="267">
        <v>2.2499999999999999E-2</v>
      </c>
      <c r="N10" s="267">
        <v>2.2499999999999999E-2</v>
      </c>
      <c r="O10" s="218" t="s">
        <v>577</v>
      </c>
      <c r="P10" s="218" t="s">
        <v>576</v>
      </c>
      <c r="Q10" s="218" t="s">
        <v>665</v>
      </c>
      <c r="R10" s="229" t="s">
        <v>475</v>
      </c>
      <c r="S10" s="229" t="s">
        <v>476</v>
      </c>
      <c r="T10" s="229" t="s">
        <v>468</v>
      </c>
      <c r="U10" s="305" t="s">
        <v>492</v>
      </c>
      <c r="V10" s="605"/>
      <c r="W10" s="605"/>
      <c r="X10" s="605"/>
      <c r="Y10" s="245" t="s">
        <v>802</v>
      </c>
    </row>
    <row r="11" spans="2:25" ht="15.95" customHeight="1" x14ac:dyDescent="0.15">
      <c r="B11" s="325"/>
      <c r="C11" s="606" t="s">
        <v>766</v>
      </c>
      <c r="D11" s="607"/>
      <c r="E11" s="165">
        <v>5</v>
      </c>
      <c r="F11" s="202">
        <v>222.7</v>
      </c>
      <c r="G11" s="218" t="s">
        <v>461</v>
      </c>
      <c r="H11" s="218" t="s">
        <v>479</v>
      </c>
      <c r="I11" s="218" t="s">
        <v>471</v>
      </c>
      <c r="J11" s="305" t="s">
        <v>472</v>
      </c>
      <c r="K11" s="305"/>
      <c r="L11" s="305"/>
      <c r="M11" s="267">
        <v>1.0000000000000002E-2</v>
      </c>
      <c r="N11" s="267">
        <v>1.0000000000000002E-2</v>
      </c>
      <c r="O11" s="218" t="s">
        <v>577</v>
      </c>
      <c r="P11" s="218" t="s">
        <v>576</v>
      </c>
      <c r="Q11" s="218" t="s">
        <v>581</v>
      </c>
      <c r="R11" s="229" t="s">
        <v>475</v>
      </c>
      <c r="S11" s="229" t="s">
        <v>475</v>
      </c>
      <c r="T11" s="229" t="s">
        <v>468</v>
      </c>
      <c r="U11" s="305" t="s">
        <v>492</v>
      </c>
      <c r="V11" s="605"/>
      <c r="W11" s="605"/>
      <c r="X11" s="605"/>
      <c r="Y11" s="218" t="s">
        <v>805</v>
      </c>
    </row>
    <row r="12" spans="2:25" ht="15.95" customHeight="1" x14ac:dyDescent="0.15">
      <c r="B12" s="325"/>
      <c r="C12" s="606" t="s">
        <v>766</v>
      </c>
      <c r="D12" s="607"/>
      <c r="E12" s="165">
        <v>6</v>
      </c>
      <c r="F12" s="202">
        <v>220.8</v>
      </c>
      <c r="G12" s="218" t="s">
        <v>489</v>
      </c>
      <c r="H12" s="218" t="s">
        <v>512</v>
      </c>
      <c r="I12" s="218"/>
      <c r="J12" s="305" t="s">
        <v>506</v>
      </c>
      <c r="K12" s="305"/>
      <c r="L12" s="305"/>
      <c r="M12" s="267">
        <v>2.73</v>
      </c>
      <c r="N12" s="267" t="s">
        <v>821</v>
      </c>
      <c r="O12" s="218" t="s">
        <v>576</v>
      </c>
      <c r="P12" s="218" t="s">
        <v>576</v>
      </c>
      <c r="Q12" s="218"/>
      <c r="R12" s="229" t="s">
        <v>475</v>
      </c>
      <c r="S12" s="229" t="s">
        <v>475</v>
      </c>
      <c r="T12" s="229"/>
      <c r="U12" s="305" t="s">
        <v>492</v>
      </c>
      <c r="V12" s="605"/>
      <c r="W12" s="605"/>
      <c r="X12" s="605"/>
      <c r="Y12" s="245"/>
    </row>
    <row r="13" spans="2:25" ht="15.95" customHeight="1" x14ac:dyDescent="0.15">
      <c r="B13" s="325"/>
      <c r="C13" s="606" t="s">
        <v>768</v>
      </c>
      <c r="D13" s="607"/>
      <c r="E13" s="165">
        <v>1</v>
      </c>
      <c r="F13" s="202">
        <v>228.8</v>
      </c>
      <c r="G13" s="218" t="s">
        <v>461</v>
      </c>
      <c r="H13" s="218" t="s">
        <v>479</v>
      </c>
      <c r="I13" s="218" t="s">
        <v>480</v>
      </c>
      <c r="J13" s="305" t="s">
        <v>500</v>
      </c>
      <c r="K13" s="305"/>
      <c r="L13" s="305"/>
      <c r="M13" s="267">
        <v>4.2</v>
      </c>
      <c r="N13" s="267" t="s">
        <v>934</v>
      </c>
      <c r="O13" s="218" t="s">
        <v>577</v>
      </c>
      <c r="P13" s="218" t="s">
        <v>576</v>
      </c>
      <c r="Q13" s="218" t="s">
        <v>577</v>
      </c>
      <c r="R13" s="229" t="s">
        <v>475</v>
      </c>
      <c r="S13" s="229" t="s">
        <v>467</v>
      </c>
      <c r="T13" s="229" t="s">
        <v>468</v>
      </c>
      <c r="U13" s="305" t="s">
        <v>492</v>
      </c>
      <c r="V13" s="605"/>
      <c r="W13" s="605"/>
      <c r="X13" s="605"/>
      <c r="Y13" s="245" t="s">
        <v>808</v>
      </c>
    </row>
    <row r="14" spans="2:25" ht="15.95" customHeight="1" x14ac:dyDescent="0.15">
      <c r="B14" s="325"/>
      <c r="C14" s="606" t="s">
        <v>768</v>
      </c>
      <c r="D14" s="607"/>
      <c r="E14" s="165">
        <v>2</v>
      </c>
      <c r="F14" s="202">
        <v>231.9</v>
      </c>
      <c r="G14" s="218" t="s">
        <v>461</v>
      </c>
      <c r="H14" s="218" t="s">
        <v>479</v>
      </c>
      <c r="I14" s="218" t="s">
        <v>471</v>
      </c>
      <c r="J14" s="305" t="s">
        <v>472</v>
      </c>
      <c r="K14" s="305"/>
      <c r="L14" s="305"/>
      <c r="M14" s="267">
        <v>0.06</v>
      </c>
      <c r="N14" s="267">
        <v>0.06</v>
      </c>
      <c r="O14" s="218" t="s">
        <v>577</v>
      </c>
      <c r="P14" s="218" t="s">
        <v>576</v>
      </c>
      <c r="Q14" s="218" t="s">
        <v>581</v>
      </c>
      <c r="R14" s="229" t="s">
        <v>475</v>
      </c>
      <c r="S14" s="229" t="s">
        <v>475</v>
      </c>
      <c r="T14" s="229" t="s">
        <v>468</v>
      </c>
      <c r="U14" s="305" t="s">
        <v>492</v>
      </c>
      <c r="V14" s="605"/>
      <c r="W14" s="605"/>
      <c r="X14" s="605"/>
      <c r="Y14" s="218" t="s">
        <v>805</v>
      </c>
    </row>
    <row r="15" spans="2:25" ht="15.95" customHeight="1" x14ac:dyDescent="0.15">
      <c r="B15" s="325"/>
      <c r="C15" s="606" t="s">
        <v>768</v>
      </c>
      <c r="D15" s="607"/>
      <c r="E15" s="165">
        <v>3</v>
      </c>
      <c r="F15" s="202">
        <v>233.5</v>
      </c>
      <c r="G15" s="218" t="s">
        <v>461</v>
      </c>
      <c r="H15" s="218" t="s">
        <v>497</v>
      </c>
      <c r="I15" s="218" t="s">
        <v>480</v>
      </c>
      <c r="J15" s="305" t="s">
        <v>500</v>
      </c>
      <c r="K15" s="305"/>
      <c r="L15" s="305"/>
      <c r="M15" s="267">
        <v>2.0499999999999998</v>
      </c>
      <c r="N15" s="267" t="s">
        <v>821</v>
      </c>
      <c r="O15" s="218" t="s">
        <v>576</v>
      </c>
      <c r="P15" s="218" t="s">
        <v>576</v>
      </c>
      <c r="Q15" s="218" t="s">
        <v>577</v>
      </c>
      <c r="R15" s="229" t="s">
        <v>475</v>
      </c>
      <c r="S15" s="229" t="s">
        <v>467</v>
      </c>
      <c r="T15" s="229" t="s">
        <v>468</v>
      </c>
      <c r="U15" s="305" t="s">
        <v>492</v>
      </c>
      <c r="V15" s="605"/>
      <c r="W15" s="605"/>
      <c r="X15" s="605"/>
      <c r="Y15" s="245" t="s">
        <v>803</v>
      </c>
    </row>
    <row r="16" spans="2:25" ht="15.95" customHeight="1" x14ac:dyDescent="0.15">
      <c r="B16" s="325"/>
      <c r="C16" s="606" t="s">
        <v>771</v>
      </c>
      <c r="D16" s="607"/>
      <c r="E16" s="165">
        <v>1</v>
      </c>
      <c r="F16" s="202">
        <v>239.4</v>
      </c>
      <c r="G16" s="218" t="s">
        <v>461</v>
      </c>
      <c r="H16" s="218" t="s">
        <v>497</v>
      </c>
      <c r="I16" s="218" t="s">
        <v>480</v>
      </c>
      <c r="J16" s="305" t="s">
        <v>498</v>
      </c>
      <c r="K16" s="305"/>
      <c r="L16" s="305"/>
      <c r="M16" s="267">
        <v>0.08</v>
      </c>
      <c r="N16" s="267">
        <v>0.09</v>
      </c>
      <c r="O16" s="218" t="s">
        <v>577</v>
      </c>
      <c r="P16" s="218" t="s">
        <v>576</v>
      </c>
      <c r="Q16" s="218" t="s">
        <v>577</v>
      </c>
      <c r="R16" s="229" t="s">
        <v>475</v>
      </c>
      <c r="S16" s="229" t="s">
        <v>467</v>
      </c>
      <c r="T16" s="229" t="s">
        <v>468</v>
      </c>
      <c r="U16" s="305" t="s">
        <v>492</v>
      </c>
      <c r="V16" s="605"/>
      <c r="W16" s="605"/>
      <c r="X16" s="605"/>
      <c r="Y16" s="245" t="s">
        <v>808</v>
      </c>
    </row>
    <row r="17" spans="2:25" ht="15.95" customHeight="1" x14ac:dyDescent="0.15">
      <c r="B17" s="325"/>
      <c r="C17" s="606" t="s">
        <v>771</v>
      </c>
      <c r="D17" s="607"/>
      <c r="E17" s="165">
        <v>2</v>
      </c>
      <c r="F17" s="202">
        <v>239.4</v>
      </c>
      <c r="G17" s="218" t="s">
        <v>461</v>
      </c>
      <c r="H17" s="218" t="s">
        <v>497</v>
      </c>
      <c r="I17" s="218" t="s">
        <v>480</v>
      </c>
      <c r="J17" s="305" t="s">
        <v>500</v>
      </c>
      <c r="K17" s="305"/>
      <c r="L17" s="305"/>
      <c r="M17" s="267">
        <v>2.1</v>
      </c>
      <c r="N17" s="267" t="s">
        <v>821</v>
      </c>
      <c r="O17" s="218" t="s">
        <v>576</v>
      </c>
      <c r="P17" s="218" t="s">
        <v>576</v>
      </c>
      <c r="Q17" s="218" t="s">
        <v>577</v>
      </c>
      <c r="R17" s="229" t="s">
        <v>475</v>
      </c>
      <c r="S17" s="229" t="s">
        <v>467</v>
      </c>
      <c r="T17" s="229" t="s">
        <v>468</v>
      </c>
      <c r="U17" s="305" t="s">
        <v>492</v>
      </c>
      <c r="V17" s="605"/>
      <c r="W17" s="605"/>
      <c r="X17" s="605"/>
      <c r="Y17" s="245" t="s">
        <v>803</v>
      </c>
    </row>
    <row r="18" spans="2:25" ht="15.95" customHeight="1" x14ac:dyDescent="0.15">
      <c r="B18" s="325"/>
      <c r="C18" s="606" t="s">
        <v>775</v>
      </c>
      <c r="D18" s="607"/>
      <c r="E18" s="165">
        <v>1</v>
      </c>
      <c r="F18" s="202">
        <v>244.4</v>
      </c>
      <c r="G18" s="218" t="s">
        <v>461</v>
      </c>
      <c r="H18" s="218" t="s">
        <v>470</v>
      </c>
      <c r="I18" s="218" t="s">
        <v>471</v>
      </c>
      <c r="J18" s="305" t="s">
        <v>464</v>
      </c>
      <c r="K18" s="305"/>
      <c r="L18" s="305"/>
      <c r="M18" s="267">
        <v>0.24</v>
      </c>
      <c r="N18" s="267">
        <v>0.19</v>
      </c>
      <c r="O18" s="218" t="s">
        <v>577</v>
      </c>
      <c r="P18" s="218" t="s">
        <v>576</v>
      </c>
      <c r="Q18" s="218" t="s">
        <v>577</v>
      </c>
      <c r="R18" s="229" t="s">
        <v>475</v>
      </c>
      <c r="S18" s="229" t="s">
        <v>467</v>
      </c>
      <c r="T18" s="229" t="s">
        <v>468</v>
      </c>
      <c r="U18" s="305" t="s">
        <v>492</v>
      </c>
      <c r="V18" s="605"/>
      <c r="W18" s="605"/>
      <c r="X18" s="605"/>
      <c r="Y18" s="245" t="s">
        <v>808</v>
      </c>
    </row>
    <row r="19" spans="2:25" ht="15.95" customHeight="1" x14ac:dyDescent="0.15">
      <c r="B19" s="325"/>
      <c r="C19" s="606" t="s">
        <v>775</v>
      </c>
      <c r="D19" s="607"/>
      <c r="E19" s="165">
        <v>2</v>
      </c>
      <c r="F19" s="202">
        <v>246.9</v>
      </c>
      <c r="G19" s="218" t="s">
        <v>461</v>
      </c>
      <c r="H19" s="218" t="s">
        <v>497</v>
      </c>
      <c r="I19" s="218" t="s">
        <v>480</v>
      </c>
      <c r="J19" s="305" t="s">
        <v>500</v>
      </c>
      <c r="K19" s="305"/>
      <c r="L19" s="305"/>
      <c r="M19" s="267">
        <v>1.85</v>
      </c>
      <c r="N19" s="267" t="s">
        <v>934</v>
      </c>
      <c r="O19" s="218" t="s">
        <v>577</v>
      </c>
      <c r="P19" s="218" t="s">
        <v>576</v>
      </c>
      <c r="Q19" s="218" t="s">
        <v>577</v>
      </c>
      <c r="R19" s="229" t="s">
        <v>475</v>
      </c>
      <c r="S19" s="229" t="s">
        <v>467</v>
      </c>
      <c r="T19" s="229" t="s">
        <v>468</v>
      </c>
      <c r="U19" s="305" t="s">
        <v>492</v>
      </c>
      <c r="V19" s="605"/>
      <c r="W19" s="605"/>
      <c r="X19" s="605"/>
      <c r="Y19" s="245" t="s">
        <v>808</v>
      </c>
    </row>
    <row r="20" spans="2:25" ht="15.95" customHeight="1" x14ac:dyDescent="0.15">
      <c r="B20" s="325"/>
      <c r="C20" s="606" t="s">
        <v>775</v>
      </c>
      <c r="D20" s="607"/>
      <c r="E20" s="165">
        <v>3</v>
      </c>
      <c r="F20" s="202">
        <v>239.4</v>
      </c>
      <c r="G20" s="218" t="s">
        <v>461</v>
      </c>
      <c r="H20" s="218" t="s">
        <v>495</v>
      </c>
      <c r="I20" s="218" t="s">
        <v>480</v>
      </c>
      <c r="J20" s="305" t="s">
        <v>500</v>
      </c>
      <c r="K20" s="305"/>
      <c r="L20" s="305"/>
      <c r="M20" s="267">
        <v>3.45</v>
      </c>
      <c r="N20" s="267" t="s">
        <v>934</v>
      </c>
      <c r="O20" s="218" t="s">
        <v>577</v>
      </c>
      <c r="P20" s="218" t="s">
        <v>576</v>
      </c>
      <c r="Q20" s="218" t="s">
        <v>577</v>
      </c>
      <c r="R20" s="229" t="s">
        <v>475</v>
      </c>
      <c r="S20" s="229" t="s">
        <v>467</v>
      </c>
      <c r="T20" s="229" t="s">
        <v>468</v>
      </c>
      <c r="U20" s="305" t="s">
        <v>492</v>
      </c>
      <c r="V20" s="605"/>
      <c r="W20" s="605"/>
      <c r="X20" s="605"/>
      <c r="Y20" s="245" t="s">
        <v>808</v>
      </c>
    </row>
    <row r="21" spans="2:25" ht="15.95" customHeight="1" x14ac:dyDescent="0.15">
      <c r="B21" s="325"/>
      <c r="C21" s="606" t="s">
        <v>775</v>
      </c>
      <c r="D21" s="607"/>
      <c r="E21" s="165">
        <v>4</v>
      </c>
      <c r="F21" s="202">
        <v>243.2</v>
      </c>
      <c r="G21" s="218" t="s">
        <v>461</v>
      </c>
      <c r="H21" s="218" t="s">
        <v>470</v>
      </c>
      <c r="I21" s="218" t="s">
        <v>480</v>
      </c>
      <c r="J21" s="305" t="s">
        <v>500</v>
      </c>
      <c r="K21" s="305"/>
      <c r="L21" s="305"/>
      <c r="M21" s="267">
        <v>2.0499999999999998</v>
      </c>
      <c r="N21" s="267" t="s">
        <v>821</v>
      </c>
      <c r="O21" s="218" t="s">
        <v>576</v>
      </c>
      <c r="P21" s="218" t="s">
        <v>576</v>
      </c>
      <c r="Q21" s="218" t="s">
        <v>577</v>
      </c>
      <c r="R21" s="229" t="s">
        <v>475</v>
      </c>
      <c r="S21" s="229" t="s">
        <v>467</v>
      </c>
      <c r="T21" s="229" t="s">
        <v>468</v>
      </c>
      <c r="U21" s="305" t="s">
        <v>492</v>
      </c>
      <c r="V21" s="605"/>
      <c r="W21" s="605"/>
      <c r="X21" s="605"/>
      <c r="Y21" s="245" t="s">
        <v>803</v>
      </c>
    </row>
    <row r="22" spans="2:25" ht="15.95" customHeight="1" x14ac:dyDescent="0.15">
      <c r="B22" s="325"/>
      <c r="C22" s="606" t="s">
        <v>779</v>
      </c>
      <c r="D22" s="607"/>
      <c r="E22" s="165">
        <v>1</v>
      </c>
      <c r="F22" s="202">
        <v>249.2</v>
      </c>
      <c r="G22" s="218" t="s">
        <v>461</v>
      </c>
      <c r="H22" s="218" t="s">
        <v>470</v>
      </c>
      <c r="I22" s="218" t="s">
        <v>471</v>
      </c>
      <c r="J22" s="305" t="s">
        <v>464</v>
      </c>
      <c r="K22" s="305"/>
      <c r="L22" s="305"/>
      <c r="M22" s="267">
        <v>0.45999999999999996</v>
      </c>
      <c r="N22" s="267">
        <v>0.47000000000000003</v>
      </c>
      <c r="O22" s="218" t="s">
        <v>577</v>
      </c>
      <c r="P22" s="218" t="s">
        <v>576</v>
      </c>
      <c r="Q22" s="218" t="s">
        <v>577</v>
      </c>
      <c r="R22" s="229" t="s">
        <v>475</v>
      </c>
      <c r="S22" s="229" t="s">
        <v>467</v>
      </c>
      <c r="T22" s="229" t="s">
        <v>468</v>
      </c>
      <c r="U22" s="305" t="s">
        <v>492</v>
      </c>
      <c r="V22" s="605"/>
      <c r="W22" s="605"/>
      <c r="X22" s="605"/>
      <c r="Y22" s="245" t="s">
        <v>808</v>
      </c>
    </row>
    <row r="23" spans="2:25" ht="15.95" customHeight="1" x14ac:dyDescent="0.15">
      <c r="B23" s="325"/>
      <c r="C23" s="606" t="s">
        <v>779</v>
      </c>
      <c r="D23" s="607"/>
      <c r="E23" s="165">
        <v>2</v>
      </c>
      <c r="F23" s="202">
        <v>253.2</v>
      </c>
      <c r="G23" s="218" t="s">
        <v>461</v>
      </c>
      <c r="H23" s="218" t="s">
        <v>479</v>
      </c>
      <c r="I23" s="218" t="s">
        <v>471</v>
      </c>
      <c r="J23" s="305" t="s">
        <v>472</v>
      </c>
      <c r="K23" s="305"/>
      <c r="L23" s="305"/>
      <c r="M23" s="267">
        <v>0.03</v>
      </c>
      <c r="N23" s="267">
        <v>0.03</v>
      </c>
      <c r="O23" s="218" t="s">
        <v>577</v>
      </c>
      <c r="P23" s="218" t="s">
        <v>576</v>
      </c>
      <c r="Q23" s="218" t="s">
        <v>581</v>
      </c>
      <c r="R23" s="229" t="s">
        <v>475</v>
      </c>
      <c r="S23" s="229" t="s">
        <v>475</v>
      </c>
      <c r="T23" s="229" t="s">
        <v>468</v>
      </c>
      <c r="U23" s="305" t="s">
        <v>492</v>
      </c>
      <c r="V23" s="605"/>
      <c r="W23" s="605"/>
      <c r="X23" s="605"/>
      <c r="Y23" s="218" t="s">
        <v>805</v>
      </c>
    </row>
    <row r="24" spans="2:25" ht="15.95" customHeight="1" x14ac:dyDescent="0.15">
      <c r="B24" s="325"/>
      <c r="C24" s="606" t="s">
        <v>779</v>
      </c>
      <c r="D24" s="607"/>
      <c r="E24" s="165">
        <v>3</v>
      </c>
      <c r="F24" s="202">
        <v>246.9</v>
      </c>
      <c r="G24" s="218" t="s">
        <v>461</v>
      </c>
      <c r="H24" s="218" t="s">
        <v>495</v>
      </c>
      <c r="I24" s="218" t="s">
        <v>480</v>
      </c>
      <c r="J24" s="305" t="s">
        <v>498</v>
      </c>
      <c r="K24" s="305"/>
      <c r="L24" s="305"/>
      <c r="M24" s="267">
        <v>0.22</v>
      </c>
      <c r="N24" s="267">
        <v>0.15</v>
      </c>
      <c r="O24" s="218" t="s">
        <v>577</v>
      </c>
      <c r="P24" s="218" t="s">
        <v>576</v>
      </c>
      <c r="Q24" s="218" t="s">
        <v>577</v>
      </c>
      <c r="R24" s="229" t="s">
        <v>475</v>
      </c>
      <c r="S24" s="229" t="s">
        <v>467</v>
      </c>
      <c r="T24" s="229" t="s">
        <v>468</v>
      </c>
      <c r="U24" s="305" t="s">
        <v>492</v>
      </c>
      <c r="V24" s="605"/>
      <c r="W24" s="605"/>
      <c r="X24" s="605"/>
      <c r="Y24" s="245" t="s">
        <v>808</v>
      </c>
    </row>
    <row r="25" spans="2:25" ht="15.95" customHeight="1" x14ac:dyDescent="0.15">
      <c r="B25" s="325"/>
      <c r="C25" s="606" t="s">
        <v>779</v>
      </c>
      <c r="D25" s="607"/>
      <c r="E25" s="165">
        <v>4</v>
      </c>
      <c r="F25" s="202">
        <v>250.8</v>
      </c>
      <c r="G25" s="218" t="s">
        <v>461</v>
      </c>
      <c r="H25" s="218" t="s">
        <v>462</v>
      </c>
      <c r="I25" s="218" t="s">
        <v>471</v>
      </c>
      <c r="J25" s="305" t="s">
        <v>472</v>
      </c>
      <c r="K25" s="305"/>
      <c r="L25" s="305"/>
      <c r="M25" s="267">
        <v>1.0000000000000002E-2</v>
      </c>
      <c r="N25" s="267">
        <v>1.0000000000000002E-2</v>
      </c>
      <c r="O25" s="218" t="s">
        <v>577</v>
      </c>
      <c r="P25" s="218" t="s">
        <v>576</v>
      </c>
      <c r="Q25" s="218" t="s">
        <v>581</v>
      </c>
      <c r="R25" s="229" t="s">
        <v>475</v>
      </c>
      <c r="S25" s="229" t="s">
        <v>475</v>
      </c>
      <c r="T25" s="229" t="s">
        <v>468</v>
      </c>
      <c r="U25" s="305" t="s">
        <v>492</v>
      </c>
      <c r="V25" s="605"/>
      <c r="W25" s="605"/>
      <c r="X25" s="605"/>
      <c r="Y25" s="218" t="s">
        <v>805</v>
      </c>
    </row>
    <row r="26" spans="2:25" ht="15.95" customHeight="1" x14ac:dyDescent="0.15">
      <c r="B26" s="325"/>
      <c r="C26" s="606" t="s">
        <v>779</v>
      </c>
      <c r="D26" s="607"/>
      <c r="E26" s="165">
        <v>5</v>
      </c>
      <c r="F26" s="202">
        <v>254.2</v>
      </c>
      <c r="G26" s="218" t="s">
        <v>461</v>
      </c>
      <c r="H26" s="218" t="s">
        <v>495</v>
      </c>
      <c r="I26" s="218" t="s">
        <v>480</v>
      </c>
      <c r="J26" s="305" t="s">
        <v>498</v>
      </c>
      <c r="K26" s="305"/>
      <c r="L26" s="305"/>
      <c r="M26" s="267">
        <v>0.17</v>
      </c>
      <c r="N26" s="267">
        <v>0.17</v>
      </c>
      <c r="O26" s="218" t="s">
        <v>665</v>
      </c>
      <c r="P26" s="218" t="s">
        <v>576</v>
      </c>
      <c r="Q26" s="218" t="s">
        <v>581</v>
      </c>
      <c r="R26" s="229" t="s">
        <v>475</v>
      </c>
      <c r="S26" s="229" t="s">
        <v>475</v>
      </c>
      <c r="T26" s="229" t="s">
        <v>468</v>
      </c>
      <c r="U26" s="305" t="s">
        <v>492</v>
      </c>
      <c r="V26" s="605"/>
      <c r="W26" s="605"/>
      <c r="X26" s="605"/>
      <c r="Y26" s="218" t="s">
        <v>805</v>
      </c>
    </row>
    <row r="27" spans="2:25" ht="15.95" customHeight="1" x14ac:dyDescent="0.15">
      <c r="B27" s="325"/>
      <c r="C27" s="606" t="s">
        <v>779</v>
      </c>
      <c r="D27" s="607"/>
      <c r="E27" s="165">
        <v>6</v>
      </c>
      <c r="F27" s="202">
        <v>246.9</v>
      </c>
      <c r="G27" s="218" t="s">
        <v>461</v>
      </c>
      <c r="H27" s="218" t="s">
        <v>495</v>
      </c>
      <c r="I27" s="218" t="s">
        <v>480</v>
      </c>
      <c r="J27" s="305" t="s">
        <v>500</v>
      </c>
      <c r="K27" s="305"/>
      <c r="L27" s="305"/>
      <c r="M27" s="267">
        <v>3.3</v>
      </c>
      <c r="N27" s="267" t="s">
        <v>821</v>
      </c>
      <c r="O27" s="218" t="s">
        <v>576</v>
      </c>
      <c r="P27" s="218" t="s">
        <v>576</v>
      </c>
      <c r="Q27" s="218" t="s">
        <v>577</v>
      </c>
      <c r="R27" s="229" t="s">
        <v>475</v>
      </c>
      <c r="S27" s="229" t="s">
        <v>467</v>
      </c>
      <c r="T27" s="229" t="s">
        <v>468</v>
      </c>
      <c r="U27" s="305" t="s">
        <v>492</v>
      </c>
      <c r="V27" s="605"/>
      <c r="W27" s="605"/>
      <c r="X27" s="605"/>
      <c r="Y27" s="245" t="s">
        <v>803</v>
      </c>
    </row>
    <row r="28" spans="2:25" ht="15.95" customHeight="1" x14ac:dyDescent="0.15">
      <c r="B28" s="325"/>
      <c r="C28" s="606" t="s">
        <v>786</v>
      </c>
      <c r="D28" s="607"/>
      <c r="E28" s="165">
        <v>1</v>
      </c>
      <c r="F28" s="202">
        <v>254.2</v>
      </c>
      <c r="G28" s="218" t="s">
        <v>461</v>
      </c>
      <c r="H28" s="218" t="s">
        <v>497</v>
      </c>
      <c r="I28" s="218" t="s">
        <v>480</v>
      </c>
      <c r="J28" s="305" t="s">
        <v>498</v>
      </c>
      <c r="K28" s="305"/>
      <c r="L28" s="305"/>
      <c r="M28" s="267">
        <v>0.11000000000000001</v>
      </c>
      <c r="N28" s="267">
        <v>0.125</v>
      </c>
      <c r="O28" s="218" t="s">
        <v>577</v>
      </c>
      <c r="P28" s="218" t="s">
        <v>576</v>
      </c>
      <c r="Q28" s="218" t="s">
        <v>577</v>
      </c>
      <c r="R28" s="229" t="s">
        <v>475</v>
      </c>
      <c r="S28" s="229" t="s">
        <v>467</v>
      </c>
      <c r="T28" s="229" t="s">
        <v>468</v>
      </c>
      <c r="U28" s="305" t="s">
        <v>492</v>
      </c>
      <c r="V28" s="605"/>
      <c r="W28" s="605"/>
      <c r="X28" s="605"/>
      <c r="Y28" s="245" t="s">
        <v>808</v>
      </c>
    </row>
    <row r="29" spans="2:25" ht="15.95" customHeight="1" x14ac:dyDescent="0.15">
      <c r="B29" s="325"/>
      <c r="C29" s="606" t="s">
        <v>786</v>
      </c>
      <c r="D29" s="607"/>
      <c r="E29" s="165">
        <v>2</v>
      </c>
      <c r="F29" s="202">
        <v>254.2</v>
      </c>
      <c r="G29" s="218" t="s">
        <v>461</v>
      </c>
      <c r="H29" s="218" t="s">
        <v>497</v>
      </c>
      <c r="I29" s="218" t="s">
        <v>480</v>
      </c>
      <c r="J29" s="305" t="s">
        <v>500</v>
      </c>
      <c r="K29" s="305"/>
      <c r="L29" s="305"/>
      <c r="M29" s="267">
        <v>2.4500000000000002</v>
      </c>
      <c r="N29" s="267" t="s">
        <v>934</v>
      </c>
      <c r="O29" s="218" t="s">
        <v>577</v>
      </c>
      <c r="P29" s="218" t="s">
        <v>576</v>
      </c>
      <c r="Q29" s="218" t="s">
        <v>577</v>
      </c>
      <c r="R29" s="229" t="s">
        <v>475</v>
      </c>
      <c r="S29" s="229" t="s">
        <v>467</v>
      </c>
      <c r="T29" s="229" t="s">
        <v>468</v>
      </c>
      <c r="U29" s="305" t="s">
        <v>492</v>
      </c>
      <c r="V29" s="605"/>
      <c r="W29" s="605"/>
      <c r="X29" s="605"/>
      <c r="Y29" s="245" t="s">
        <v>808</v>
      </c>
    </row>
    <row r="30" spans="2:25" ht="15.95" customHeight="1" x14ac:dyDescent="0.15">
      <c r="B30" s="325"/>
      <c r="C30" s="606" t="s">
        <v>786</v>
      </c>
      <c r="D30" s="607"/>
      <c r="E30" s="165">
        <v>3</v>
      </c>
      <c r="F30" s="202">
        <v>261</v>
      </c>
      <c r="G30" s="218" t="s">
        <v>461</v>
      </c>
      <c r="H30" s="218" t="s">
        <v>499</v>
      </c>
      <c r="I30" s="218" t="s">
        <v>471</v>
      </c>
      <c r="J30" s="305" t="s">
        <v>472</v>
      </c>
      <c r="K30" s="305"/>
      <c r="L30" s="305"/>
      <c r="M30" s="267">
        <v>0.21</v>
      </c>
      <c r="N30" s="267">
        <v>0.21</v>
      </c>
      <c r="O30" s="218" t="s">
        <v>598</v>
      </c>
      <c r="P30" s="218" t="s">
        <v>576</v>
      </c>
      <c r="Q30" s="218" t="s">
        <v>581</v>
      </c>
      <c r="R30" s="229" t="s">
        <v>475</v>
      </c>
      <c r="S30" s="229" t="s">
        <v>475</v>
      </c>
      <c r="T30" s="229" t="s">
        <v>468</v>
      </c>
      <c r="U30" s="305" t="s">
        <v>492</v>
      </c>
      <c r="V30" s="605"/>
      <c r="W30" s="605"/>
      <c r="X30" s="605"/>
      <c r="Y30" s="218" t="s">
        <v>805</v>
      </c>
    </row>
    <row r="31" spans="2:25" ht="15.95" customHeight="1" x14ac:dyDescent="0.15">
      <c r="B31" s="325"/>
      <c r="C31" s="606" t="s">
        <v>786</v>
      </c>
      <c r="D31" s="607"/>
      <c r="E31" s="165">
        <v>4</v>
      </c>
      <c r="F31" s="202">
        <v>254.2</v>
      </c>
      <c r="G31" s="218" t="s">
        <v>461</v>
      </c>
      <c r="H31" s="218" t="s">
        <v>499</v>
      </c>
      <c r="I31" s="218" t="s">
        <v>480</v>
      </c>
      <c r="J31" s="305" t="s">
        <v>500</v>
      </c>
      <c r="K31" s="305"/>
      <c r="L31" s="305"/>
      <c r="M31" s="267">
        <v>4.3499999999999996</v>
      </c>
      <c r="N31" s="267" t="s">
        <v>934</v>
      </c>
      <c r="O31" s="218" t="s">
        <v>665</v>
      </c>
      <c r="P31" s="218" t="s">
        <v>576</v>
      </c>
      <c r="Q31" s="218" t="s">
        <v>665</v>
      </c>
      <c r="R31" s="229" t="s">
        <v>475</v>
      </c>
      <c r="S31" s="229" t="s">
        <v>476</v>
      </c>
      <c r="T31" s="229" t="s">
        <v>468</v>
      </c>
      <c r="U31" s="305" t="s">
        <v>492</v>
      </c>
      <c r="V31" s="605"/>
      <c r="W31" s="605"/>
      <c r="X31" s="605"/>
      <c r="Y31" s="245" t="s">
        <v>807</v>
      </c>
    </row>
    <row r="32" spans="2:25" ht="15.95" customHeight="1" x14ac:dyDescent="0.15">
      <c r="B32" s="325"/>
      <c r="C32" s="606" t="s">
        <v>786</v>
      </c>
      <c r="D32" s="607"/>
      <c r="E32" s="165">
        <v>5</v>
      </c>
      <c r="F32" s="202">
        <v>259.5</v>
      </c>
      <c r="G32" s="218" t="s">
        <v>461</v>
      </c>
      <c r="H32" s="218" t="s">
        <v>479</v>
      </c>
      <c r="I32" s="218" t="s">
        <v>471</v>
      </c>
      <c r="J32" s="305" t="s">
        <v>472</v>
      </c>
      <c r="K32" s="305"/>
      <c r="L32" s="305"/>
      <c r="M32" s="267">
        <v>8.0000000000000016E-2</v>
      </c>
      <c r="N32" s="267">
        <v>8.0000000000000016E-2</v>
      </c>
      <c r="O32" s="218" t="s">
        <v>577</v>
      </c>
      <c r="P32" s="218" t="s">
        <v>576</v>
      </c>
      <c r="Q32" s="218" t="s">
        <v>581</v>
      </c>
      <c r="R32" s="229" t="s">
        <v>475</v>
      </c>
      <c r="S32" s="229" t="s">
        <v>475</v>
      </c>
      <c r="T32" s="229" t="s">
        <v>468</v>
      </c>
      <c r="U32" s="305" t="s">
        <v>492</v>
      </c>
      <c r="V32" s="605"/>
      <c r="W32" s="605"/>
      <c r="X32" s="605"/>
      <c r="Y32" s="218" t="s">
        <v>805</v>
      </c>
    </row>
    <row r="33" spans="2:25" ht="15.95" customHeight="1" x14ac:dyDescent="0.15">
      <c r="B33" s="325"/>
      <c r="C33" s="606" t="s">
        <v>786</v>
      </c>
      <c r="D33" s="607"/>
      <c r="E33" s="165">
        <v>6</v>
      </c>
      <c r="F33" s="202">
        <v>261</v>
      </c>
      <c r="G33" s="218" t="s">
        <v>461</v>
      </c>
      <c r="H33" s="218" t="s">
        <v>495</v>
      </c>
      <c r="I33" s="218" t="s">
        <v>480</v>
      </c>
      <c r="J33" s="305" t="s">
        <v>500</v>
      </c>
      <c r="K33" s="305"/>
      <c r="L33" s="305"/>
      <c r="M33" s="267">
        <v>3.35</v>
      </c>
      <c r="N33" s="267" t="s">
        <v>934</v>
      </c>
      <c r="O33" s="218" t="s">
        <v>577</v>
      </c>
      <c r="P33" s="218" t="s">
        <v>576</v>
      </c>
      <c r="Q33" s="218" t="s">
        <v>577</v>
      </c>
      <c r="R33" s="229" t="s">
        <v>475</v>
      </c>
      <c r="S33" s="229" t="s">
        <v>467</v>
      </c>
      <c r="T33" s="229" t="s">
        <v>468</v>
      </c>
      <c r="U33" s="305" t="s">
        <v>492</v>
      </c>
      <c r="V33" s="605"/>
      <c r="W33" s="605"/>
      <c r="X33" s="605"/>
      <c r="Y33" s="245" t="s">
        <v>808</v>
      </c>
    </row>
    <row r="34" spans="2:25" ht="15.95" customHeight="1" x14ac:dyDescent="0.15">
      <c r="B34" s="325"/>
      <c r="C34" s="606" t="s">
        <v>786</v>
      </c>
      <c r="D34" s="607"/>
      <c r="E34" s="165">
        <v>7</v>
      </c>
      <c r="F34" s="202">
        <v>254.2</v>
      </c>
      <c r="G34" s="218" t="s">
        <v>461</v>
      </c>
      <c r="H34" s="218" t="s">
        <v>495</v>
      </c>
      <c r="I34" s="218" t="s">
        <v>480</v>
      </c>
      <c r="J34" s="305" t="s">
        <v>500</v>
      </c>
      <c r="K34" s="305"/>
      <c r="L34" s="305"/>
      <c r="M34" s="267">
        <v>2.65</v>
      </c>
      <c r="N34" s="267" t="s">
        <v>934</v>
      </c>
      <c r="O34" s="218" t="s">
        <v>577</v>
      </c>
      <c r="P34" s="218" t="s">
        <v>576</v>
      </c>
      <c r="Q34" s="218" t="s">
        <v>577</v>
      </c>
      <c r="R34" s="229" t="s">
        <v>475</v>
      </c>
      <c r="S34" s="229" t="s">
        <v>467</v>
      </c>
      <c r="T34" s="229" t="s">
        <v>468</v>
      </c>
      <c r="U34" s="305" t="s">
        <v>492</v>
      </c>
      <c r="V34" s="605"/>
      <c r="W34" s="605"/>
      <c r="X34" s="605"/>
      <c r="Y34" s="245" t="s">
        <v>808</v>
      </c>
    </row>
    <row r="35" spans="2:25" ht="15.95" customHeight="1" x14ac:dyDescent="0.15">
      <c r="B35" s="325"/>
      <c r="C35" s="606" t="s">
        <v>786</v>
      </c>
      <c r="D35" s="607"/>
      <c r="E35" s="165">
        <v>8</v>
      </c>
      <c r="F35" s="202">
        <v>257.39999999999998</v>
      </c>
      <c r="G35" s="218" t="s">
        <v>461</v>
      </c>
      <c r="H35" s="218" t="s">
        <v>462</v>
      </c>
      <c r="I35" s="218" t="s">
        <v>471</v>
      </c>
      <c r="J35" s="305" t="s">
        <v>472</v>
      </c>
      <c r="K35" s="305"/>
      <c r="L35" s="305"/>
      <c r="M35" s="267">
        <v>1.0000000000000002E-2</v>
      </c>
      <c r="N35" s="267">
        <v>1.0000000000000002E-2</v>
      </c>
      <c r="O35" s="218" t="s">
        <v>577</v>
      </c>
      <c r="P35" s="218" t="s">
        <v>576</v>
      </c>
      <c r="Q35" s="218" t="s">
        <v>581</v>
      </c>
      <c r="R35" s="229" t="s">
        <v>475</v>
      </c>
      <c r="S35" s="229" t="s">
        <v>475</v>
      </c>
      <c r="T35" s="229" t="s">
        <v>468</v>
      </c>
      <c r="U35" s="305" t="s">
        <v>492</v>
      </c>
      <c r="V35" s="605"/>
      <c r="W35" s="605"/>
      <c r="X35" s="605"/>
      <c r="Y35" s="218" t="s">
        <v>805</v>
      </c>
    </row>
    <row r="36" spans="2:25" ht="15.95" customHeight="1" x14ac:dyDescent="0.15">
      <c r="B36" s="325"/>
      <c r="C36" s="606" t="s">
        <v>793</v>
      </c>
      <c r="D36" s="607"/>
      <c r="E36" s="165">
        <v>1</v>
      </c>
      <c r="F36" s="202">
        <v>261.8</v>
      </c>
      <c r="G36" s="218" t="s">
        <v>461</v>
      </c>
      <c r="H36" s="218" t="s">
        <v>470</v>
      </c>
      <c r="I36" s="218" t="s">
        <v>471</v>
      </c>
      <c r="J36" s="305" t="s">
        <v>464</v>
      </c>
      <c r="K36" s="305"/>
      <c r="L36" s="305"/>
      <c r="M36" s="267">
        <v>0.24</v>
      </c>
      <c r="N36" s="267">
        <v>0.25</v>
      </c>
      <c r="O36" s="218" t="s">
        <v>577</v>
      </c>
      <c r="P36" s="218" t="s">
        <v>576</v>
      </c>
      <c r="Q36" s="218" t="s">
        <v>577</v>
      </c>
      <c r="R36" s="229" t="s">
        <v>475</v>
      </c>
      <c r="S36" s="229" t="s">
        <v>467</v>
      </c>
      <c r="T36" s="229" t="s">
        <v>468</v>
      </c>
      <c r="U36" s="305" t="s">
        <v>492</v>
      </c>
      <c r="V36" s="605"/>
      <c r="W36" s="605"/>
      <c r="X36" s="605"/>
      <c r="Y36" s="245" t="s">
        <v>808</v>
      </c>
    </row>
    <row r="37" spans="2:25" ht="15.95" customHeight="1" x14ac:dyDescent="0.15">
      <c r="B37" s="325"/>
      <c r="C37" s="606" t="s">
        <v>793</v>
      </c>
      <c r="D37" s="607"/>
      <c r="E37" s="165">
        <v>2</v>
      </c>
      <c r="F37" s="202">
        <v>261</v>
      </c>
      <c r="G37" s="218" t="s">
        <v>461</v>
      </c>
      <c r="H37" s="218" t="s">
        <v>479</v>
      </c>
      <c r="I37" s="218" t="s">
        <v>471</v>
      </c>
      <c r="J37" s="305" t="s">
        <v>472</v>
      </c>
      <c r="K37" s="305"/>
      <c r="L37" s="305"/>
      <c r="M37" s="267">
        <v>0.44999999999999996</v>
      </c>
      <c r="N37" s="267">
        <v>0.44999999999999996</v>
      </c>
      <c r="O37" s="218" t="s">
        <v>598</v>
      </c>
      <c r="P37" s="218" t="s">
        <v>576</v>
      </c>
      <c r="Q37" s="218" t="s">
        <v>581</v>
      </c>
      <c r="R37" s="229" t="s">
        <v>475</v>
      </c>
      <c r="S37" s="229" t="s">
        <v>475</v>
      </c>
      <c r="T37" s="229" t="s">
        <v>468</v>
      </c>
      <c r="U37" s="305" t="s">
        <v>492</v>
      </c>
      <c r="V37" s="605"/>
      <c r="W37" s="605"/>
      <c r="X37" s="605"/>
      <c r="Y37" s="218" t="s">
        <v>805</v>
      </c>
    </row>
    <row r="38" spans="2:25" ht="15.95" customHeight="1" x14ac:dyDescent="0.15">
      <c r="B38" s="325"/>
      <c r="C38" s="606" t="s">
        <v>793</v>
      </c>
      <c r="D38" s="607"/>
      <c r="E38" s="165">
        <v>3</v>
      </c>
      <c r="F38" s="202">
        <v>262.2</v>
      </c>
      <c r="G38" s="218" t="s">
        <v>461</v>
      </c>
      <c r="H38" s="218" t="s">
        <v>462</v>
      </c>
      <c r="I38" s="218" t="s">
        <v>471</v>
      </c>
      <c r="J38" s="305" t="s">
        <v>464</v>
      </c>
      <c r="K38" s="305"/>
      <c r="L38" s="305"/>
      <c r="M38" s="267">
        <v>0.17</v>
      </c>
      <c r="N38" s="267">
        <v>0.18000000000000002</v>
      </c>
      <c r="O38" s="218" t="s">
        <v>577</v>
      </c>
      <c r="P38" s="218" t="s">
        <v>576</v>
      </c>
      <c r="Q38" s="218" t="s">
        <v>577</v>
      </c>
      <c r="R38" s="229" t="s">
        <v>475</v>
      </c>
      <c r="S38" s="229" t="s">
        <v>467</v>
      </c>
      <c r="T38" s="229" t="s">
        <v>468</v>
      </c>
      <c r="U38" s="305" t="s">
        <v>492</v>
      </c>
      <c r="V38" s="605"/>
      <c r="W38" s="605"/>
      <c r="X38" s="605"/>
      <c r="Y38" s="245" t="s">
        <v>808</v>
      </c>
    </row>
    <row r="39" spans="2:25" ht="15.95" customHeight="1" x14ac:dyDescent="0.15">
      <c r="B39" s="325"/>
      <c r="C39" s="606" t="s">
        <v>793</v>
      </c>
      <c r="D39" s="607"/>
      <c r="E39" s="165">
        <v>4</v>
      </c>
      <c r="F39" s="202">
        <v>265</v>
      </c>
      <c r="G39" s="218" t="s">
        <v>469</v>
      </c>
      <c r="H39" s="218" t="s">
        <v>507</v>
      </c>
      <c r="I39" s="218" t="s">
        <v>471</v>
      </c>
      <c r="J39" s="305" t="s">
        <v>464</v>
      </c>
      <c r="K39" s="305"/>
      <c r="L39" s="305"/>
      <c r="M39" s="267">
        <v>8.0000000000000016E-2</v>
      </c>
      <c r="N39" s="267">
        <v>8.0000000000000016E-2</v>
      </c>
      <c r="O39" s="218" t="s">
        <v>577</v>
      </c>
      <c r="P39" s="218" t="s">
        <v>576</v>
      </c>
      <c r="Q39" s="218" t="s">
        <v>577</v>
      </c>
      <c r="R39" s="229" t="s">
        <v>475</v>
      </c>
      <c r="S39" s="229" t="s">
        <v>467</v>
      </c>
      <c r="T39" s="229" t="s">
        <v>468</v>
      </c>
      <c r="U39" s="305" t="s">
        <v>492</v>
      </c>
      <c r="V39" s="605"/>
      <c r="W39" s="605"/>
      <c r="X39" s="605"/>
      <c r="Y39" s="245" t="s">
        <v>808</v>
      </c>
    </row>
    <row r="40" spans="2:25" ht="15.95" customHeight="1" x14ac:dyDescent="0.15">
      <c r="B40" s="325"/>
      <c r="C40" s="606" t="s">
        <v>793</v>
      </c>
      <c r="D40" s="607"/>
      <c r="E40" s="165">
        <v>5</v>
      </c>
      <c r="F40" s="202">
        <v>265</v>
      </c>
      <c r="G40" s="218" t="s">
        <v>469</v>
      </c>
      <c r="H40" s="218" t="s">
        <v>507</v>
      </c>
      <c r="I40" s="218" t="s">
        <v>471</v>
      </c>
      <c r="J40" s="305" t="s">
        <v>506</v>
      </c>
      <c r="K40" s="305"/>
      <c r="L40" s="305"/>
      <c r="M40" s="267">
        <v>1.0000000000000002E-2</v>
      </c>
      <c r="N40" s="267">
        <v>1.4999999999999999E-2</v>
      </c>
      <c r="O40" s="218" t="s">
        <v>577</v>
      </c>
      <c r="P40" s="218" t="s">
        <v>576</v>
      </c>
      <c r="Q40" s="218" t="s">
        <v>577</v>
      </c>
      <c r="R40" s="229" t="s">
        <v>475</v>
      </c>
      <c r="S40" s="229" t="s">
        <v>467</v>
      </c>
      <c r="T40" s="229" t="s">
        <v>468</v>
      </c>
      <c r="U40" s="305" t="s">
        <v>492</v>
      </c>
      <c r="V40" s="605"/>
      <c r="W40" s="605"/>
      <c r="X40" s="605"/>
      <c r="Y40" s="245" t="s">
        <v>808</v>
      </c>
    </row>
    <row r="41" spans="2:25" ht="15.95" customHeight="1" x14ac:dyDescent="0.15">
      <c r="B41" s="393"/>
      <c r="C41" s="606" t="s">
        <v>793</v>
      </c>
      <c r="D41" s="607"/>
      <c r="E41" s="165">
        <v>6</v>
      </c>
      <c r="F41" s="202">
        <v>265</v>
      </c>
      <c r="G41" s="218" t="s">
        <v>469</v>
      </c>
      <c r="H41" s="218" t="s">
        <v>507</v>
      </c>
      <c r="I41" s="218" t="s">
        <v>480</v>
      </c>
      <c r="J41" s="305" t="s">
        <v>500</v>
      </c>
      <c r="K41" s="305"/>
      <c r="L41" s="305"/>
      <c r="M41" s="267">
        <v>0.5</v>
      </c>
      <c r="N41" s="267" t="s">
        <v>934</v>
      </c>
      <c r="O41" s="218" t="s">
        <v>577</v>
      </c>
      <c r="P41" s="218" t="s">
        <v>576</v>
      </c>
      <c r="Q41" s="218" t="s">
        <v>577</v>
      </c>
      <c r="R41" s="229" t="s">
        <v>475</v>
      </c>
      <c r="S41" s="229" t="s">
        <v>467</v>
      </c>
      <c r="T41" s="229" t="s">
        <v>468</v>
      </c>
      <c r="U41" s="305" t="s">
        <v>492</v>
      </c>
      <c r="V41" s="605"/>
      <c r="W41" s="605"/>
      <c r="X41" s="605"/>
      <c r="Y41" s="245" t="s">
        <v>808</v>
      </c>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6A6659BD-47E7-40B4-ACEC-61EA8C7F6B91}">
    <filterColumn colId="1" showButton="0"/>
    <filterColumn colId="2" showButton="0"/>
  </autoFilter>
  <dataConsolidate/>
  <mergeCells count="134">
    <mergeCell ref="C40:D40"/>
    <mergeCell ref="J40:L40"/>
    <mergeCell ref="U40:X40"/>
    <mergeCell ref="C41:D41"/>
    <mergeCell ref="J41:L41"/>
    <mergeCell ref="U41:X41"/>
    <mergeCell ref="C37:D37"/>
    <mergeCell ref="J37:L37"/>
    <mergeCell ref="U37:X37"/>
    <mergeCell ref="C38:D38"/>
    <mergeCell ref="J38:L38"/>
    <mergeCell ref="U38:X38"/>
    <mergeCell ref="C39:D39"/>
    <mergeCell ref="J39:L39"/>
    <mergeCell ref="U39:X39"/>
    <mergeCell ref="C35:D35"/>
    <mergeCell ref="J35:L35"/>
    <mergeCell ref="U35:X35"/>
    <mergeCell ref="C36:D36"/>
    <mergeCell ref="J36:L36"/>
    <mergeCell ref="U36:X36"/>
    <mergeCell ref="C33:D33"/>
    <mergeCell ref="J33:L33"/>
    <mergeCell ref="U33:X33"/>
    <mergeCell ref="C34:D34"/>
    <mergeCell ref="J34:L34"/>
    <mergeCell ref="U34:X34"/>
    <mergeCell ref="C25:D25"/>
    <mergeCell ref="J25:L25"/>
    <mergeCell ref="U25:X25"/>
    <mergeCell ref="C31:D31"/>
    <mergeCell ref="J31:L31"/>
    <mergeCell ref="U31:X31"/>
    <mergeCell ref="C32:D32"/>
    <mergeCell ref="J32:L32"/>
    <mergeCell ref="U32:X32"/>
    <mergeCell ref="C28:D28"/>
    <mergeCell ref="J28:L28"/>
    <mergeCell ref="U28:X28"/>
    <mergeCell ref="C30:D30"/>
    <mergeCell ref="J30:L30"/>
    <mergeCell ref="U30:X30"/>
    <mergeCell ref="C29:D29"/>
    <mergeCell ref="J29:L29"/>
    <mergeCell ref="U29:X29"/>
    <mergeCell ref="C26:D26"/>
    <mergeCell ref="J26:L26"/>
    <mergeCell ref="U26:X26"/>
    <mergeCell ref="C27:D27"/>
    <mergeCell ref="J27:L27"/>
    <mergeCell ref="U27:X27"/>
    <mergeCell ref="C23:D23"/>
    <mergeCell ref="J23:L23"/>
    <mergeCell ref="U23:X23"/>
    <mergeCell ref="C24:D24"/>
    <mergeCell ref="C19:D19"/>
    <mergeCell ref="J19:L19"/>
    <mergeCell ref="U19:X19"/>
    <mergeCell ref="C20:D20"/>
    <mergeCell ref="J20:L20"/>
    <mergeCell ref="J24:L24"/>
    <mergeCell ref="U24:X24"/>
    <mergeCell ref="J16:L16"/>
    <mergeCell ref="U16:X16"/>
    <mergeCell ref="C17:D17"/>
    <mergeCell ref="J17:L17"/>
    <mergeCell ref="U17:X17"/>
    <mergeCell ref="C21:D21"/>
    <mergeCell ref="J21:L21"/>
    <mergeCell ref="U21:X21"/>
    <mergeCell ref="C22:D22"/>
    <mergeCell ref="J22:L22"/>
    <mergeCell ref="U22:X22"/>
    <mergeCell ref="C18:D18"/>
    <mergeCell ref="J18:L18"/>
    <mergeCell ref="U18:X18"/>
    <mergeCell ref="U10:X10"/>
    <mergeCell ref="C11:D11"/>
    <mergeCell ref="J11:L11"/>
    <mergeCell ref="U11:X11"/>
    <mergeCell ref="C12:D12"/>
    <mergeCell ref="J12:L12"/>
    <mergeCell ref="U12:X12"/>
    <mergeCell ref="B9:B41"/>
    <mergeCell ref="C9:D9"/>
    <mergeCell ref="J9:L9"/>
    <mergeCell ref="U9:X9"/>
    <mergeCell ref="C10:D10"/>
    <mergeCell ref="J10:L10"/>
    <mergeCell ref="C13:D13"/>
    <mergeCell ref="J13:L13"/>
    <mergeCell ref="U13:X13"/>
    <mergeCell ref="C14:D14"/>
    <mergeCell ref="J14:L14"/>
    <mergeCell ref="U14:X14"/>
    <mergeCell ref="C15:D15"/>
    <mergeCell ref="J15:L15"/>
    <mergeCell ref="U15:X15"/>
    <mergeCell ref="U20:X20"/>
    <mergeCell ref="C16:D16"/>
    <mergeCell ref="U7:X8"/>
    <mergeCell ref="T5:X6"/>
    <mergeCell ref="Y5:Y8"/>
    <mergeCell ref="G7:G8"/>
    <mergeCell ref="H7:H8"/>
    <mergeCell ref="I7:I8"/>
    <mergeCell ref="J7:L8"/>
    <mergeCell ref="M7:M8"/>
    <mergeCell ref="N7:N8"/>
    <mergeCell ref="O7:O8"/>
    <mergeCell ref="P7:Q7"/>
    <mergeCell ref="C5:D8"/>
    <mergeCell ref="E5:E8"/>
    <mergeCell ref="F5:F8"/>
    <mergeCell ref="G5:H6"/>
    <mergeCell ref="I5:N6"/>
    <mergeCell ref="P5:S6"/>
    <mergeCell ref="R7:R8"/>
    <mergeCell ref="S7:S8"/>
    <mergeCell ref="T7:T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type="list" errorStyle="warning" allowBlank="1" showInputMessage="1" showErrorMessage="1" error="選択出来ません" sqref="H9:H41" xr:uid="{E13B6102-E056-4465-ADC4-78BF0AAE24ED}">
      <formula1>INDIRECT(G9)</formula1>
    </dataValidation>
    <dataValidation allowBlank="1" showInputMessage="1" showErrorMessage="1" prompt="覆工スパン毎に連番を記入。_x000a_数値で入力する。" sqref="E9:E41" xr:uid="{EE573452-E962-4C10-AA86-A48A2FD49BBC}"/>
    <dataValidation allowBlank="1" showInputMessage="1" showErrorMessage="1" prompt="前回の定期点検年月日を入力" sqref="O6" xr:uid="{74AB1D94-43AE-43E2-B605-3FC855A89170}"/>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52FA8E03-AE8B-48E4-9F78-50F175DE9300}">
          <x14:formula1>
            <xm:f>'(参考)リスト'!$E$16:$E$27</xm:f>
          </x14:formula1>
          <xm:sqref>J9:L41</xm:sqref>
        </x14:dataValidation>
        <x14:dataValidation type="list" showInputMessage="1" showErrorMessage="1" xr:uid="{72DB6799-87A6-4256-B43E-0991FD1F8912}">
          <x14:formula1>
            <xm:f>'(参考)リスト'!$B$16:$B$21</xm:f>
          </x14:formula1>
          <xm:sqref>G9:G41</xm:sqref>
        </x14:dataValidation>
        <x14:dataValidation type="list" allowBlank="1" showInputMessage="1" showErrorMessage="1" xr:uid="{1C14FA2B-5801-44C7-A787-ADA286A8BBB8}">
          <x14:formula1>
            <xm:f>'(参考)リスト'!$F$16:$F$21</xm:f>
          </x14:formula1>
          <xm:sqref>O9:Q41</xm:sqref>
        </x14:dataValidation>
        <x14:dataValidation type="list" allowBlank="1" showInputMessage="1" showErrorMessage="1" xr:uid="{7D9DD82A-7F26-4E6B-867F-746A22CA279D}">
          <x14:formula1>
            <xm:f>'(参考)リスト'!$I$16:$I$18</xm:f>
          </x14:formula1>
          <xm:sqref>S9:S41</xm:sqref>
        </x14:dataValidation>
        <x14:dataValidation type="list" allowBlank="1" showInputMessage="1" showErrorMessage="1" xr:uid="{392CD4FF-4B93-4920-A112-A5CD16D407F6}">
          <x14:formula1>
            <xm:f>'(参考)リスト'!$H$16:$H$17</xm:f>
          </x14:formula1>
          <xm:sqref>R9:R41</xm:sqref>
        </x14:dataValidation>
        <x14:dataValidation type="list" allowBlank="1" showInputMessage="1" showErrorMessage="1" xr:uid="{CAA1D8DB-FD30-41A1-A2D2-81E5F822F0C2}">
          <x14:formula1>
            <xm:f>'(参考)リスト'!$J$16:$J$18</xm:f>
          </x14:formula1>
          <xm:sqref>T9:T41</xm:sqref>
        </x14:dataValidation>
        <x14:dataValidation type="list" allowBlank="1" showInputMessage="1" showErrorMessage="1" xr:uid="{9C448570-BE36-4676-887B-380C29D68A14}">
          <x14:formula1>
            <xm:f>'(参考)リスト'!$D$16:$D$18</xm:f>
          </x14:formula1>
          <xm:sqref>I9:I41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CDD-6FB5-4B37-98EB-11E7F6D388E4}">
  <dimension ref="B1:Y47"/>
  <sheetViews>
    <sheetView showGridLines="0" view="pageBreakPreview" zoomScaleNormal="55"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2" t="s">
        <v>248</v>
      </c>
      <c r="C2" s="622"/>
      <c r="D2" s="622"/>
      <c r="E2" s="622"/>
      <c r="F2" s="623"/>
      <c r="G2" s="623"/>
      <c r="H2" s="623"/>
      <c r="I2" s="622"/>
      <c r="J2" s="622"/>
      <c r="K2" s="622"/>
      <c r="L2" s="622"/>
      <c r="M2" s="622"/>
      <c r="N2" s="622"/>
      <c r="O2" s="622"/>
      <c r="P2" s="622"/>
      <c r="Q2" s="622"/>
      <c r="R2" s="622"/>
      <c r="S2" s="622"/>
      <c r="T2" s="622"/>
      <c r="U2" s="622"/>
      <c r="V2" s="622"/>
      <c r="W2" s="622"/>
      <c r="X2" s="622"/>
      <c r="Y2" s="184"/>
    </row>
    <row r="3" spans="2:25" ht="20.100000000000001" customHeight="1" x14ac:dyDescent="0.15">
      <c r="B3" s="374" t="s">
        <v>60</v>
      </c>
      <c r="C3" s="395"/>
      <c r="D3" s="395"/>
      <c r="E3" s="395"/>
      <c r="F3" s="624" t="str">
        <f>'様式A-1'!D3</f>
        <v>コンピラトンネル</v>
      </c>
      <c r="G3" s="624"/>
      <c r="H3" s="624"/>
      <c r="I3" s="297" t="s">
        <v>61</v>
      </c>
      <c r="J3" s="298"/>
      <c r="K3" s="299" t="str">
        <f>'様式A-1'!J3</f>
        <v>福浦港金比羅線</v>
      </c>
      <c r="L3" s="300"/>
      <c r="M3" s="300"/>
      <c r="N3" s="301"/>
      <c r="O3" s="348" t="s">
        <v>249</v>
      </c>
      <c r="P3" s="640" t="str">
        <f>'様式B (1)'!S3</f>
        <v>アジア航測株式会社</v>
      </c>
      <c r="Q3" s="553"/>
      <c r="R3" s="553"/>
      <c r="S3" s="641"/>
      <c r="T3" s="591" t="s">
        <v>250</v>
      </c>
      <c r="U3" s="632"/>
      <c r="V3" s="632"/>
      <c r="W3" s="567"/>
      <c r="X3" s="636">
        <f>'様式B (1)'!P2</f>
        <v>45903</v>
      </c>
      <c r="Y3" s="637"/>
    </row>
    <row r="4" spans="2:25" ht="20.100000000000001" customHeight="1" x14ac:dyDescent="0.15">
      <c r="B4" s="320" t="s">
        <v>167</v>
      </c>
      <c r="C4" s="321"/>
      <c r="D4" s="321"/>
      <c r="E4" s="321"/>
      <c r="F4" s="631" t="str">
        <f>'様式A-1'!D4</f>
        <v>金比羅トンネル</v>
      </c>
      <c r="G4" s="631"/>
      <c r="H4" s="631"/>
      <c r="I4" s="629" t="s">
        <v>168</v>
      </c>
      <c r="J4" s="630"/>
      <c r="K4" s="299" t="str">
        <f>'様式A-1'!R3</f>
        <v>山口県
下関土木建築事務所</v>
      </c>
      <c r="L4" s="300"/>
      <c r="M4" s="300"/>
      <c r="N4" s="301"/>
      <c r="O4" s="323"/>
      <c r="P4" s="642" t="str">
        <f>'様式B (1)'!S4</f>
        <v>飯田　琢巳</v>
      </c>
      <c r="Q4" s="554"/>
      <c r="R4" s="554"/>
      <c r="S4" s="635"/>
      <c r="T4" s="633"/>
      <c r="U4" s="634"/>
      <c r="V4" s="634"/>
      <c r="W4" s="635"/>
      <c r="X4" s="638"/>
      <c r="Y4" s="639"/>
    </row>
    <row r="5" spans="2:25" ht="15" customHeight="1" x14ac:dyDescent="0.15">
      <c r="B5" s="274"/>
      <c r="C5" s="627" t="s">
        <v>252</v>
      </c>
      <c r="D5" s="628"/>
      <c r="E5" s="625" t="s">
        <v>253</v>
      </c>
      <c r="F5" s="625" t="s">
        <v>254</v>
      </c>
      <c r="G5" s="612" t="s">
        <v>255</v>
      </c>
      <c r="H5" s="614"/>
      <c r="I5" s="374" t="s">
        <v>256</v>
      </c>
      <c r="J5" s="395"/>
      <c r="K5" s="395"/>
      <c r="L5" s="395"/>
      <c r="M5" s="395"/>
      <c r="N5" s="396"/>
      <c r="O5" s="199" t="s">
        <v>257</v>
      </c>
      <c r="P5" s="560" t="s">
        <v>258</v>
      </c>
      <c r="Q5" s="618"/>
      <c r="R5" s="618"/>
      <c r="S5" s="619"/>
      <c r="T5" s="612" t="s">
        <v>259</v>
      </c>
      <c r="U5" s="613"/>
      <c r="V5" s="613"/>
      <c r="W5" s="613"/>
      <c r="X5" s="614"/>
      <c r="Y5" s="644" t="s">
        <v>260</v>
      </c>
    </row>
    <row r="6" spans="2:25" ht="15" customHeight="1" x14ac:dyDescent="0.15">
      <c r="B6" s="274"/>
      <c r="C6" s="627"/>
      <c r="D6" s="628"/>
      <c r="E6" s="625"/>
      <c r="F6" s="625"/>
      <c r="G6" s="615"/>
      <c r="H6" s="617"/>
      <c r="I6" s="320"/>
      <c r="J6" s="321"/>
      <c r="K6" s="321"/>
      <c r="L6" s="321"/>
      <c r="M6" s="321"/>
      <c r="N6" s="322"/>
      <c r="O6" s="200">
        <v>44268</v>
      </c>
      <c r="P6" s="561"/>
      <c r="Q6" s="620"/>
      <c r="R6" s="620"/>
      <c r="S6" s="621"/>
      <c r="T6" s="615"/>
      <c r="U6" s="616"/>
      <c r="V6" s="616"/>
      <c r="W6" s="616"/>
      <c r="X6" s="617"/>
      <c r="Y6" s="625"/>
    </row>
    <row r="7" spans="2:25" ht="16.149999999999999" customHeight="1" x14ac:dyDescent="0.15">
      <c r="B7" s="274"/>
      <c r="C7" s="627"/>
      <c r="D7" s="628"/>
      <c r="E7" s="625"/>
      <c r="F7" s="625"/>
      <c r="G7" s="589" t="s">
        <v>261</v>
      </c>
      <c r="H7" s="589" t="s">
        <v>262</v>
      </c>
      <c r="I7" s="608" t="s">
        <v>263</v>
      </c>
      <c r="J7" s="608" t="s">
        <v>264</v>
      </c>
      <c r="K7" s="605"/>
      <c r="L7" s="605"/>
      <c r="M7" s="609" t="s">
        <v>265</v>
      </c>
      <c r="N7" s="610" t="s">
        <v>266</v>
      </c>
      <c r="O7" s="608" t="s">
        <v>267</v>
      </c>
      <c r="P7" s="389" t="s">
        <v>268</v>
      </c>
      <c r="Q7" s="605"/>
      <c r="R7" s="589" t="s">
        <v>269</v>
      </c>
      <c r="S7" s="589" t="s">
        <v>270</v>
      </c>
      <c r="T7" s="643" t="s">
        <v>271</v>
      </c>
      <c r="U7" s="589" t="s">
        <v>272</v>
      </c>
      <c r="V7" s="605"/>
      <c r="W7" s="605"/>
      <c r="X7" s="605"/>
      <c r="Y7" s="625"/>
    </row>
    <row r="8" spans="2:25" ht="16.149999999999999" customHeight="1" x14ac:dyDescent="0.15">
      <c r="B8" s="274"/>
      <c r="C8" s="320"/>
      <c r="D8" s="322"/>
      <c r="E8" s="626"/>
      <c r="F8" s="626"/>
      <c r="G8" s="611"/>
      <c r="H8" s="611"/>
      <c r="I8" s="605"/>
      <c r="J8" s="605"/>
      <c r="K8" s="605"/>
      <c r="L8" s="605"/>
      <c r="M8" s="605"/>
      <c r="N8" s="605"/>
      <c r="O8" s="605"/>
      <c r="P8" s="201" t="s">
        <v>273</v>
      </c>
      <c r="Q8" s="201" t="s">
        <v>274</v>
      </c>
      <c r="R8" s="605"/>
      <c r="S8" s="605"/>
      <c r="T8" s="605"/>
      <c r="U8" s="605"/>
      <c r="V8" s="605"/>
      <c r="W8" s="605"/>
      <c r="X8" s="605"/>
      <c r="Y8" s="645"/>
    </row>
    <row r="9" spans="2:25" ht="15.95" customHeight="1" x14ac:dyDescent="0.15">
      <c r="B9" s="274"/>
      <c r="C9" s="606" t="s">
        <v>793</v>
      </c>
      <c r="D9" s="607"/>
      <c r="E9" s="165">
        <v>7</v>
      </c>
      <c r="F9" s="202">
        <v>265</v>
      </c>
      <c r="G9" s="218" t="s">
        <v>469</v>
      </c>
      <c r="H9" s="218" t="s">
        <v>507</v>
      </c>
      <c r="I9" s="218" t="s">
        <v>471</v>
      </c>
      <c r="J9" s="305" t="s">
        <v>472</v>
      </c>
      <c r="K9" s="305"/>
      <c r="L9" s="305"/>
      <c r="M9" s="267">
        <v>1.0000000000000002E-2</v>
      </c>
      <c r="N9" s="267" t="s">
        <v>821</v>
      </c>
      <c r="O9" s="218" t="s">
        <v>576</v>
      </c>
      <c r="P9" s="218" t="s">
        <v>576</v>
      </c>
      <c r="Q9" s="218" t="s">
        <v>665</v>
      </c>
      <c r="R9" s="229" t="s">
        <v>475</v>
      </c>
      <c r="S9" s="229" t="s">
        <v>476</v>
      </c>
      <c r="T9" s="229" t="s">
        <v>468</v>
      </c>
      <c r="U9" s="305" t="s">
        <v>492</v>
      </c>
      <c r="V9" s="605"/>
      <c r="W9" s="605"/>
      <c r="X9" s="605"/>
      <c r="Y9" s="245" t="s">
        <v>802</v>
      </c>
    </row>
    <row r="10" spans="2:25" ht="15.95" customHeight="1" x14ac:dyDescent="0.15">
      <c r="B10" s="274"/>
      <c r="C10" s="606"/>
      <c r="D10" s="607"/>
      <c r="E10" s="165"/>
      <c r="F10" s="202"/>
      <c r="G10" s="218"/>
      <c r="H10" s="218"/>
      <c r="I10" s="218"/>
      <c r="J10" s="305"/>
      <c r="K10" s="305"/>
      <c r="L10" s="305"/>
      <c r="M10" s="218"/>
      <c r="N10" s="218"/>
      <c r="O10" s="218"/>
      <c r="P10" s="218"/>
      <c r="Q10" s="218"/>
      <c r="R10" s="229"/>
      <c r="S10" s="229"/>
      <c r="T10" s="229"/>
      <c r="U10" s="305"/>
      <c r="V10" s="605"/>
      <c r="W10" s="605"/>
      <c r="X10" s="605"/>
      <c r="Y10" s="229"/>
    </row>
    <row r="11" spans="2:25" ht="15.95" customHeight="1" x14ac:dyDescent="0.15">
      <c r="B11" s="274"/>
      <c r="C11" s="606"/>
      <c r="D11" s="607"/>
      <c r="E11" s="165"/>
      <c r="F11" s="202"/>
      <c r="G11" s="218"/>
      <c r="H11" s="218"/>
      <c r="I11" s="218"/>
      <c r="J11" s="305"/>
      <c r="K11" s="305"/>
      <c r="L11" s="305"/>
      <c r="M11" s="218"/>
      <c r="N11" s="218"/>
      <c r="O11" s="218"/>
      <c r="P11" s="218"/>
      <c r="Q11" s="218"/>
      <c r="R11" s="229"/>
      <c r="S11" s="229"/>
      <c r="T11" s="229"/>
      <c r="U11" s="305"/>
      <c r="V11" s="605"/>
      <c r="W11" s="605"/>
      <c r="X11" s="605"/>
      <c r="Y11" s="229"/>
    </row>
    <row r="12" spans="2:25" ht="15.95" customHeight="1" x14ac:dyDescent="0.15">
      <c r="B12" s="274"/>
      <c r="C12" s="606"/>
      <c r="D12" s="607"/>
      <c r="E12" s="165"/>
      <c r="F12" s="202"/>
      <c r="G12" s="218"/>
      <c r="H12" s="218"/>
      <c r="I12" s="218"/>
      <c r="J12" s="305"/>
      <c r="K12" s="305"/>
      <c r="L12" s="305"/>
      <c r="M12" s="218"/>
      <c r="N12" s="218"/>
      <c r="O12" s="218"/>
      <c r="P12" s="218"/>
      <c r="Q12" s="218"/>
      <c r="R12" s="229"/>
      <c r="S12" s="229"/>
      <c r="T12" s="229"/>
      <c r="U12" s="305"/>
      <c r="V12" s="605"/>
      <c r="W12" s="605"/>
      <c r="X12" s="605"/>
      <c r="Y12" s="229"/>
    </row>
    <row r="13" spans="2:25" ht="15.95" customHeight="1" x14ac:dyDescent="0.15">
      <c r="B13" s="274"/>
      <c r="C13" s="606"/>
      <c r="D13" s="607"/>
      <c r="E13" s="165"/>
      <c r="F13" s="202"/>
      <c r="G13" s="218"/>
      <c r="H13" s="218"/>
      <c r="I13" s="218"/>
      <c r="J13" s="305"/>
      <c r="K13" s="305"/>
      <c r="L13" s="305"/>
      <c r="M13" s="218"/>
      <c r="N13" s="218"/>
      <c r="O13" s="218"/>
      <c r="P13" s="218"/>
      <c r="Q13" s="218"/>
      <c r="R13" s="229"/>
      <c r="S13" s="229"/>
      <c r="T13" s="229"/>
      <c r="U13" s="305"/>
      <c r="V13" s="605"/>
      <c r="W13" s="605"/>
      <c r="X13" s="605"/>
      <c r="Y13" s="229"/>
    </row>
    <row r="14" spans="2:25" ht="15.95" customHeight="1" x14ac:dyDescent="0.15">
      <c r="B14" s="274"/>
      <c r="C14" s="606"/>
      <c r="D14" s="607"/>
      <c r="E14" s="165"/>
      <c r="F14" s="202"/>
      <c r="G14" s="218"/>
      <c r="H14" s="218"/>
      <c r="I14" s="218"/>
      <c r="J14" s="305"/>
      <c r="K14" s="305"/>
      <c r="L14" s="305"/>
      <c r="M14" s="218"/>
      <c r="N14" s="218"/>
      <c r="O14" s="218"/>
      <c r="P14" s="218"/>
      <c r="Q14" s="218"/>
      <c r="R14" s="229"/>
      <c r="S14" s="229"/>
      <c r="T14" s="229"/>
      <c r="U14" s="305"/>
      <c r="V14" s="605"/>
      <c r="W14" s="605"/>
      <c r="X14" s="605"/>
      <c r="Y14" s="229"/>
    </row>
    <row r="15" spans="2:25" ht="15.95" customHeight="1" x14ac:dyDescent="0.15">
      <c r="B15" s="274"/>
      <c r="C15" s="606"/>
      <c r="D15" s="607"/>
      <c r="E15" s="165"/>
      <c r="F15" s="202"/>
      <c r="G15" s="218"/>
      <c r="H15" s="218"/>
      <c r="I15" s="218"/>
      <c r="J15" s="305"/>
      <c r="K15" s="305"/>
      <c r="L15" s="305"/>
      <c r="M15" s="218"/>
      <c r="N15" s="218"/>
      <c r="O15" s="218"/>
      <c r="P15" s="218"/>
      <c r="Q15" s="218"/>
      <c r="R15" s="229"/>
      <c r="S15" s="229"/>
      <c r="T15" s="229"/>
      <c r="U15" s="305"/>
      <c r="V15" s="605"/>
      <c r="W15" s="605"/>
      <c r="X15" s="605"/>
      <c r="Y15" s="229"/>
    </row>
    <row r="16" spans="2:25" ht="15.95" customHeight="1" x14ac:dyDescent="0.15">
      <c r="B16" s="274"/>
      <c r="C16" s="606"/>
      <c r="D16" s="607"/>
      <c r="E16" s="165"/>
      <c r="F16" s="202"/>
      <c r="G16" s="218"/>
      <c r="H16" s="218"/>
      <c r="I16" s="218"/>
      <c r="J16" s="305"/>
      <c r="K16" s="305"/>
      <c r="L16" s="305"/>
      <c r="M16" s="218"/>
      <c r="N16" s="218"/>
      <c r="O16" s="218"/>
      <c r="P16" s="218"/>
      <c r="Q16" s="218"/>
      <c r="R16" s="229"/>
      <c r="S16" s="229"/>
      <c r="T16" s="229"/>
      <c r="U16" s="305"/>
      <c r="V16" s="605"/>
      <c r="W16" s="605"/>
      <c r="X16" s="605"/>
      <c r="Y16" s="229"/>
    </row>
    <row r="17" spans="2:25" ht="15.95" customHeight="1" x14ac:dyDescent="0.15">
      <c r="B17" s="274"/>
      <c r="C17" s="606"/>
      <c r="D17" s="607"/>
      <c r="E17" s="165"/>
      <c r="F17" s="202"/>
      <c r="G17" s="218"/>
      <c r="H17" s="218"/>
      <c r="I17" s="218"/>
      <c r="J17" s="305"/>
      <c r="K17" s="305"/>
      <c r="L17" s="305"/>
      <c r="M17" s="218"/>
      <c r="N17" s="218"/>
      <c r="O17" s="218"/>
      <c r="P17" s="218"/>
      <c r="Q17" s="218"/>
      <c r="R17" s="229"/>
      <c r="S17" s="229"/>
      <c r="T17" s="229"/>
      <c r="U17" s="305"/>
      <c r="V17" s="605"/>
      <c r="W17" s="605"/>
      <c r="X17" s="605"/>
      <c r="Y17" s="229"/>
    </row>
    <row r="18" spans="2:25" ht="15.95" customHeight="1" x14ac:dyDescent="0.15">
      <c r="B18" s="274"/>
      <c r="C18" s="606"/>
      <c r="D18" s="607"/>
      <c r="E18" s="165"/>
      <c r="F18" s="202"/>
      <c r="G18" s="218"/>
      <c r="H18" s="218"/>
      <c r="I18" s="218"/>
      <c r="J18" s="305"/>
      <c r="K18" s="305"/>
      <c r="L18" s="305"/>
      <c r="M18" s="218"/>
      <c r="N18" s="218"/>
      <c r="O18" s="218"/>
      <c r="P18" s="218"/>
      <c r="Q18" s="218"/>
      <c r="R18" s="229"/>
      <c r="S18" s="229"/>
      <c r="T18" s="229"/>
      <c r="U18" s="305"/>
      <c r="V18" s="605"/>
      <c r="W18" s="605"/>
      <c r="X18" s="605"/>
      <c r="Y18" s="229"/>
    </row>
    <row r="19" spans="2:25" ht="15.95" customHeight="1" x14ac:dyDescent="0.15">
      <c r="B19" s="274"/>
      <c r="C19" s="606"/>
      <c r="D19" s="607"/>
      <c r="E19" s="165"/>
      <c r="F19" s="202"/>
      <c r="G19" s="218"/>
      <c r="H19" s="218"/>
      <c r="I19" s="218"/>
      <c r="J19" s="305"/>
      <c r="K19" s="305"/>
      <c r="L19" s="305"/>
      <c r="M19" s="218"/>
      <c r="N19" s="218"/>
      <c r="O19" s="218"/>
      <c r="P19" s="218"/>
      <c r="Q19" s="218"/>
      <c r="R19" s="229"/>
      <c r="S19" s="229"/>
      <c r="T19" s="229"/>
      <c r="U19" s="305"/>
      <c r="V19" s="605"/>
      <c r="W19" s="605"/>
      <c r="X19" s="605"/>
      <c r="Y19" s="229"/>
    </row>
    <row r="20" spans="2:25" ht="15.95" customHeight="1" x14ac:dyDescent="0.15">
      <c r="B20" s="274"/>
      <c r="C20" s="606"/>
      <c r="D20" s="607"/>
      <c r="E20" s="165"/>
      <c r="F20" s="202"/>
      <c r="G20" s="218"/>
      <c r="H20" s="218"/>
      <c r="I20" s="218"/>
      <c r="J20" s="305"/>
      <c r="K20" s="305"/>
      <c r="L20" s="305"/>
      <c r="M20" s="218"/>
      <c r="N20" s="218"/>
      <c r="O20" s="218"/>
      <c r="P20" s="218"/>
      <c r="Q20" s="218"/>
      <c r="R20" s="229"/>
      <c r="S20" s="229"/>
      <c r="T20" s="229"/>
      <c r="U20" s="305"/>
      <c r="V20" s="605"/>
      <c r="W20" s="605"/>
      <c r="X20" s="605"/>
      <c r="Y20" s="229"/>
    </row>
    <row r="21" spans="2:25" ht="15.95" customHeight="1" x14ac:dyDescent="0.15">
      <c r="B21" s="274"/>
      <c r="C21" s="606"/>
      <c r="D21" s="607"/>
      <c r="E21" s="165"/>
      <c r="F21" s="202"/>
      <c r="G21" s="218"/>
      <c r="H21" s="218"/>
      <c r="I21" s="218"/>
      <c r="J21" s="305"/>
      <c r="K21" s="305"/>
      <c r="L21" s="305"/>
      <c r="M21" s="218"/>
      <c r="N21" s="218"/>
      <c r="O21" s="218"/>
      <c r="P21" s="218"/>
      <c r="Q21" s="218"/>
      <c r="R21" s="229"/>
      <c r="S21" s="229"/>
      <c r="T21" s="229"/>
      <c r="U21" s="305"/>
      <c r="V21" s="605"/>
      <c r="W21" s="605"/>
      <c r="X21" s="605"/>
      <c r="Y21" s="229"/>
    </row>
    <row r="22" spans="2:25" ht="15.95" customHeight="1" x14ac:dyDescent="0.15">
      <c r="B22" s="274"/>
      <c r="C22" s="606"/>
      <c r="D22" s="607"/>
      <c r="E22" s="165"/>
      <c r="F22" s="202"/>
      <c r="G22" s="218"/>
      <c r="H22" s="218"/>
      <c r="I22" s="218"/>
      <c r="J22" s="305"/>
      <c r="K22" s="305"/>
      <c r="L22" s="305"/>
      <c r="M22" s="218"/>
      <c r="N22" s="218"/>
      <c r="O22" s="218"/>
      <c r="P22" s="218"/>
      <c r="Q22" s="218"/>
      <c r="R22" s="229"/>
      <c r="S22" s="229"/>
      <c r="T22" s="229"/>
      <c r="U22" s="305"/>
      <c r="V22" s="605"/>
      <c r="W22" s="605"/>
      <c r="X22" s="605"/>
      <c r="Y22" s="229"/>
    </row>
    <row r="23" spans="2:25" ht="15.95" customHeight="1" x14ac:dyDescent="0.15">
      <c r="B23" s="274"/>
      <c r="C23" s="606"/>
      <c r="D23" s="607"/>
      <c r="E23" s="165"/>
      <c r="F23" s="202"/>
      <c r="G23" s="218"/>
      <c r="H23" s="218"/>
      <c r="I23" s="218"/>
      <c r="J23" s="305"/>
      <c r="K23" s="305"/>
      <c r="L23" s="305"/>
      <c r="M23" s="218"/>
      <c r="N23" s="218"/>
      <c r="O23" s="218"/>
      <c r="P23" s="218"/>
      <c r="Q23" s="218"/>
      <c r="R23" s="229"/>
      <c r="S23" s="229"/>
      <c r="T23" s="229"/>
      <c r="U23" s="305"/>
      <c r="V23" s="605"/>
      <c r="W23" s="605"/>
      <c r="X23" s="605"/>
      <c r="Y23" s="229"/>
    </row>
    <row r="24" spans="2:25" ht="15.95" customHeight="1" x14ac:dyDescent="0.15">
      <c r="B24" s="274"/>
      <c r="C24" s="606"/>
      <c r="D24" s="607"/>
      <c r="E24" s="165"/>
      <c r="F24" s="202"/>
      <c r="G24" s="218"/>
      <c r="H24" s="218"/>
      <c r="I24" s="218"/>
      <c r="J24" s="305"/>
      <c r="K24" s="305"/>
      <c r="L24" s="305"/>
      <c r="M24" s="218"/>
      <c r="N24" s="218"/>
      <c r="O24" s="218"/>
      <c r="P24" s="218"/>
      <c r="Q24" s="218"/>
      <c r="R24" s="229"/>
      <c r="S24" s="229"/>
      <c r="T24" s="229"/>
      <c r="U24" s="305"/>
      <c r="V24" s="605"/>
      <c r="W24" s="605"/>
      <c r="X24" s="605"/>
      <c r="Y24" s="229"/>
    </row>
    <row r="25" spans="2:25" ht="15.95" customHeight="1" x14ac:dyDescent="0.15">
      <c r="B25" s="274"/>
      <c r="C25" s="606"/>
      <c r="D25" s="607"/>
      <c r="E25" s="165"/>
      <c r="F25" s="202"/>
      <c r="G25" s="218"/>
      <c r="H25" s="218"/>
      <c r="I25" s="218"/>
      <c r="J25" s="305"/>
      <c r="K25" s="305"/>
      <c r="L25" s="305"/>
      <c r="M25" s="218"/>
      <c r="N25" s="218"/>
      <c r="O25" s="218"/>
      <c r="P25" s="218"/>
      <c r="Q25" s="218"/>
      <c r="R25" s="229"/>
      <c r="S25" s="229"/>
      <c r="T25" s="229"/>
      <c r="U25" s="305"/>
      <c r="V25" s="605"/>
      <c r="W25" s="605"/>
      <c r="X25" s="605"/>
      <c r="Y25" s="229"/>
    </row>
    <row r="26" spans="2:25" ht="15.95" customHeight="1" x14ac:dyDescent="0.15">
      <c r="B26" s="274"/>
      <c r="C26" s="606"/>
      <c r="D26" s="607"/>
      <c r="E26" s="165"/>
      <c r="F26" s="202"/>
      <c r="G26" s="218"/>
      <c r="H26" s="218"/>
      <c r="I26" s="218"/>
      <c r="J26" s="305"/>
      <c r="K26" s="305"/>
      <c r="L26" s="305"/>
      <c r="M26" s="218"/>
      <c r="N26" s="218"/>
      <c r="O26" s="218"/>
      <c r="P26" s="218"/>
      <c r="Q26" s="218"/>
      <c r="R26" s="229"/>
      <c r="S26" s="229"/>
      <c r="T26" s="229"/>
      <c r="U26" s="305"/>
      <c r="V26" s="605"/>
      <c r="W26" s="605"/>
      <c r="X26" s="605"/>
      <c r="Y26" s="229"/>
    </row>
    <row r="27" spans="2:25" ht="15.95" customHeight="1" x14ac:dyDescent="0.15">
      <c r="B27" s="274"/>
      <c r="C27" s="606"/>
      <c r="D27" s="607"/>
      <c r="E27" s="165"/>
      <c r="F27" s="202"/>
      <c r="G27" s="218"/>
      <c r="H27" s="218"/>
      <c r="I27" s="218"/>
      <c r="J27" s="305"/>
      <c r="K27" s="305"/>
      <c r="L27" s="305"/>
      <c r="M27" s="218"/>
      <c r="N27" s="218"/>
      <c r="O27" s="218"/>
      <c r="P27" s="218"/>
      <c r="Q27" s="218"/>
      <c r="R27" s="229"/>
      <c r="S27" s="229"/>
      <c r="T27" s="229"/>
      <c r="U27" s="305"/>
      <c r="V27" s="605"/>
      <c r="W27" s="605"/>
      <c r="X27" s="605"/>
      <c r="Y27" s="229"/>
    </row>
    <row r="28" spans="2:25" ht="15.95" customHeight="1" x14ac:dyDescent="0.15">
      <c r="B28" s="274"/>
      <c r="C28" s="606"/>
      <c r="D28" s="607"/>
      <c r="E28" s="165"/>
      <c r="F28" s="202"/>
      <c r="G28" s="218"/>
      <c r="H28" s="218"/>
      <c r="I28" s="218"/>
      <c r="J28" s="305"/>
      <c r="K28" s="305"/>
      <c r="L28" s="305"/>
      <c r="M28" s="218"/>
      <c r="N28" s="218"/>
      <c r="O28" s="218"/>
      <c r="P28" s="218"/>
      <c r="Q28" s="218"/>
      <c r="R28" s="229"/>
      <c r="S28" s="229"/>
      <c r="T28" s="229"/>
      <c r="U28" s="305"/>
      <c r="V28" s="605"/>
      <c r="W28" s="605"/>
      <c r="X28" s="605"/>
      <c r="Y28" s="229"/>
    </row>
    <row r="29" spans="2:25" ht="15.95" customHeight="1" x14ac:dyDescent="0.15">
      <c r="B29" s="274"/>
      <c r="C29" s="606"/>
      <c r="D29" s="607"/>
      <c r="E29" s="165"/>
      <c r="F29" s="202"/>
      <c r="G29" s="218"/>
      <c r="H29" s="218"/>
      <c r="I29" s="218"/>
      <c r="J29" s="305"/>
      <c r="K29" s="305"/>
      <c r="L29" s="305"/>
      <c r="M29" s="218"/>
      <c r="N29" s="218"/>
      <c r="O29" s="218"/>
      <c r="P29" s="218"/>
      <c r="Q29" s="218"/>
      <c r="R29" s="229"/>
      <c r="S29" s="229"/>
      <c r="T29" s="229"/>
      <c r="U29" s="305"/>
      <c r="V29" s="605"/>
      <c r="W29" s="605"/>
      <c r="X29" s="605"/>
      <c r="Y29" s="229"/>
    </row>
    <row r="30" spans="2:25" ht="15.95" customHeight="1" x14ac:dyDescent="0.15">
      <c r="B30" s="274"/>
      <c r="C30" s="606"/>
      <c r="D30" s="607"/>
      <c r="E30" s="165"/>
      <c r="F30" s="202"/>
      <c r="G30" s="218"/>
      <c r="H30" s="218"/>
      <c r="I30" s="218"/>
      <c r="J30" s="305"/>
      <c r="K30" s="305"/>
      <c r="L30" s="305"/>
      <c r="M30" s="218"/>
      <c r="N30" s="218"/>
      <c r="O30" s="218"/>
      <c r="P30" s="218"/>
      <c r="Q30" s="218"/>
      <c r="R30" s="229"/>
      <c r="S30" s="229"/>
      <c r="T30" s="229"/>
      <c r="U30" s="305"/>
      <c r="V30" s="605"/>
      <c r="W30" s="605"/>
      <c r="X30" s="605"/>
      <c r="Y30" s="229"/>
    </row>
    <row r="31" spans="2:25" ht="15.95" customHeight="1" x14ac:dyDescent="0.15">
      <c r="B31" s="274"/>
      <c r="C31" s="606"/>
      <c r="D31" s="607"/>
      <c r="E31" s="165"/>
      <c r="F31" s="202"/>
      <c r="G31" s="218"/>
      <c r="H31" s="218"/>
      <c r="I31" s="218"/>
      <c r="J31" s="305"/>
      <c r="K31" s="305"/>
      <c r="L31" s="305"/>
      <c r="M31" s="218"/>
      <c r="N31" s="218"/>
      <c r="O31" s="218"/>
      <c r="P31" s="218"/>
      <c r="Q31" s="218"/>
      <c r="R31" s="229"/>
      <c r="S31" s="229"/>
      <c r="T31" s="229"/>
      <c r="U31" s="305"/>
      <c r="V31" s="605"/>
      <c r="W31" s="605"/>
      <c r="X31" s="605"/>
      <c r="Y31" s="229"/>
    </row>
    <row r="32" spans="2:25" ht="15.95" customHeight="1" x14ac:dyDescent="0.15">
      <c r="B32" s="274"/>
      <c r="C32" s="606"/>
      <c r="D32" s="607"/>
      <c r="E32" s="165"/>
      <c r="F32" s="202"/>
      <c r="G32" s="218"/>
      <c r="H32" s="218"/>
      <c r="I32" s="218"/>
      <c r="J32" s="305"/>
      <c r="K32" s="305"/>
      <c r="L32" s="305"/>
      <c r="M32" s="218"/>
      <c r="N32" s="218"/>
      <c r="O32" s="218"/>
      <c r="P32" s="218"/>
      <c r="Q32" s="218"/>
      <c r="R32" s="229"/>
      <c r="S32" s="229"/>
      <c r="T32" s="229"/>
      <c r="U32" s="305"/>
      <c r="V32" s="605"/>
      <c r="W32" s="605"/>
      <c r="X32" s="605"/>
      <c r="Y32" s="229"/>
    </row>
    <row r="33" spans="2:25" ht="15.95" customHeight="1" x14ac:dyDescent="0.15">
      <c r="B33" s="274"/>
      <c r="C33" s="606"/>
      <c r="D33" s="607"/>
      <c r="E33" s="165"/>
      <c r="F33" s="202"/>
      <c r="G33" s="218"/>
      <c r="H33" s="218"/>
      <c r="I33" s="218"/>
      <c r="J33" s="305"/>
      <c r="K33" s="305"/>
      <c r="L33" s="305"/>
      <c r="M33" s="218"/>
      <c r="N33" s="218"/>
      <c r="O33" s="218"/>
      <c r="P33" s="218"/>
      <c r="Q33" s="218"/>
      <c r="R33" s="229"/>
      <c r="S33" s="229"/>
      <c r="T33" s="229"/>
      <c r="U33" s="305"/>
      <c r="V33" s="605"/>
      <c r="W33" s="605"/>
      <c r="X33" s="605"/>
      <c r="Y33" s="229"/>
    </row>
    <row r="34" spans="2:25" ht="15.95" customHeight="1" x14ac:dyDescent="0.15">
      <c r="B34" s="274"/>
      <c r="C34" s="606"/>
      <c r="D34" s="607"/>
      <c r="E34" s="165"/>
      <c r="F34" s="202"/>
      <c r="G34" s="218"/>
      <c r="H34" s="218"/>
      <c r="I34" s="218"/>
      <c r="J34" s="305"/>
      <c r="K34" s="305"/>
      <c r="L34" s="305"/>
      <c r="M34" s="218"/>
      <c r="N34" s="218"/>
      <c r="O34" s="218"/>
      <c r="P34" s="218"/>
      <c r="Q34" s="218"/>
      <c r="R34" s="229"/>
      <c r="S34" s="229"/>
      <c r="T34" s="229"/>
      <c r="U34" s="305"/>
      <c r="V34" s="605"/>
      <c r="W34" s="605"/>
      <c r="X34" s="605"/>
      <c r="Y34" s="229"/>
    </row>
    <row r="35" spans="2:25" ht="15.95" customHeight="1" x14ac:dyDescent="0.15">
      <c r="B35" s="274"/>
      <c r="C35" s="606"/>
      <c r="D35" s="607"/>
      <c r="E35" s="165"/>
      <c r="F35" s="202"/>
      <c r="G35" s="218"/>
      <c r="H35" s="218"/>
      <c r="I35" s="218"/>
      <c r="J35" s="305"/>
      <c r="K35" s="305"/>
      <c r="L35" s="305"/>
      <c r="M35" s="218"/>
      <c r="N35" s="218"/>
      <c r="O35" s="218"/>
      <c r="P35" s="218"/>
      <c r="Q35" s="218"/>
      <c r="R35" s="229"/>
      <c r="S35" s="229"/>
      <c r="T35" s="229"/>
      <c r="U35" s="305"/>
      <c r="V35" s="605"/>
      <c r="W35" s="605"/>
      <c r="X35" s="605"/>
      <c r="Y35" s="229"/>
    </row>
    <row r="36" spans="2:25" ht="15.95" customHeight="1" x14ac:dyDescent="0.15">
      <c r="B36" s="274"/>
      <c r="C36" s="606"/>
      <c r="D36" s="607"/>
      <c r="E36" s="165"/>
      <c r="F36" s="202"/>
      <c r="G36" s="218"/>
      <c r="H36" s="218"/>
      <c r="I36" s="218"/>
      <c r="J36" s="305"/>
      <c r="K36" s="305"/>
      <c r="L36" s="305"/>
      <c r="M36" s="218"/>
      <c r="N36" s="218"/>
      <c r="O36" s="218"/>
      <c r="P36" s="218"/>
      <c r="Q36" s="218"/>
      <c r="R36" s="229"/>
      <c r="S36" s="229"/>
      <c r="T36" s="229"/>
      <c r="U36" s="305"/>
      <c r="V36" s="605"/>
      <c r="W36" s="605"/>
      <c r="X36" s="605"/>
      <c r="Y36" s="229"/>
    </row>
    <row r="37" spans="2:25" ht="15.95" customHeight="1" x14ac:dyDescent="0.15">
      <c r="B37" s="274"/>
      <c r="C37" s="606"/>
      <c r="D37" s="607"/>
      <c r="E37" s="165"/>
      <c r="F37" s="202"/>
      <c r="G37" s="218"/>
      <c r="H37" s="218"/>
      <c r="I37" s="218"/>
      <c r="J37" s="305"/>
      <c r="K37" s="305"/>
      <c r="L37" s="305"/>
      <c r="M37" s="218"/>
      <c r="N37" s="218"/>
      <c r="O37" s="218"/>
      <c r="P37" s="218"/>
      <c r="Q37" s="218"/>
      <c r="R37" s="229"/>
      <c r="S37" s="229"/>
      <c r="T37" s="229"/>
      <c r="U37" s="305"/>
      <c r="V37" s="605"/>
      <c r="W37" s="605"/>
      <c r="X37" s="605"/>
      <c r="Y37" s="229"/>
    </row>
    <row r="38" spans="2:25" ht="15.95" customHeight="1" x14ac:dyDescent="0.15">
      <c r="B38" s="274"/>
      <c r="C38" s="606"/>
      <c r="D38" s="607"/>
      <c r="E38" s="165"/>
      <c r="F38" s="202"/>
      <c r="G38" s="218"/>
      <c r="H38" s="218"/>
      <c r="I38" s="218"/>
      <c r="J38" s="305"/>
      <c r="K38" s="305"/>
      <c r="L38" s="305"/>
      <c r="M38" s="218"/>
      <c r="N38" s="218"/>
      <c r="O38" s="218"/>
      <c r="P38" s="218"/>
      <c r="Q38" s="218"/>
      <c r="R38" s="229"/>
      <c r="S38" s="229"/>
      <c r="T38" s="229"/>
      <c r="U38" s="305"/>
      <c r="V38" s="605"/>
      <c r="W38" s="605"/>
      <c r="X38" s="605"/>
      <c r="Y38" s="229"/>
    </row>
    <row r="39" spans="2:25" ht="15.95" customHeight="1" x14ac:dyDescent="0.15">
      <c r="B39" s="274"/>
      <c r="C39" s="606"/>
      <c r="D39" s="607"/>
      <c r="E39" s="165"/>
      <c r="F39" s="202"/>
      <c r="G39" s="218"/>
      <c r="H39" s="218"/>
      <c r="I39" s="218"/>
      <c r="J39" s="305"/>
      <c r="K39" s="305"/>
      <c r="L39" s="305"/>
      <c r="M39" s="218"/>
      <c r="N39" s="218"/>
      <c r="O39" s="218"/>
      <c r="P39" s="218"/>
      <c r="Q39" s="218"/>
      <c r="R39" s="229"/>
      <c r="S39" s="229"/>
      <c r="T39" s="229"/>
      <c r="U39" s="305"/>
      <c r="V39" s="605"/>
      <c r="W39" s="605"/>
      <c r="X39" s="605"/>
      <c r="Y39" s="229"/>
    </row>
    <row r="40" spans="2:25" ht="15.95" customHeight="1" x14ac:dyDescent="0.15">
      <c r="B40" s="274"/>
      <c r="C40" s="606"/>
      <c r="D40" s="607"/>
      <c r="E40" s="165"/>
      <c r="F40" s="202"/>
      <c r="G40" s="218"/>
      <c r="H40" s="218"/>
      <c r="I40" s="218"/>
      <c r="J40" s="305"/>
      <c r="K40" s="305"/>
      <c r="L40" s="305"/>
      <c r="M40" s="218"/>
      <c r="N40" s="218"/>
      <c r="O40" s="218"/>
      <c r="P40" s="218"/>
      <c r="Q40" s="218"/>
      <c r="R40" s="229"/>
      <c r="S40" s="229"/>
      <c r="T40" s="229"/>
      <c r="U40" s="305"/>
      <c r="V40" s="605"/>
      <c r="W40" s="605"/>
      <c r="X40" s="605"/>
      <c r="Y40" s="229"/>
    </row>
    <row r="41" spans="2:25" ht="15.95" customHeight="1" x14ac:dyDescent="0.15">
      <c r="B41" s="274"/>
      <c r="C41" s="606"/>
      <c r="D41" s="607"/>
      <c r="E41" s="165"/>
      <c r="F41" s="202"/>
      <c r="G41" s="218"/>
      <c r="H41" s="218"/>
      <c r="I41" s="218"/>
      <c r="J41" s="305"/>
      <c r="K41" s="305"/>
      <c r="L41" s="305"/>
      <c r="M41" s="218"/>
      <c r="N41" s="218"/>
      <c r="O41" s="218"/>
      <c r="P41" s="218"/>
      <c r="Q41" s="218"/>
      <c r="R41" s="229"/>
      <c r="S41" s="229"/>
      <c r="T41" s="229"/>
      <c r="U41" s="305"/>
      <c r="V41" s="605"/>
      <c r="W41" s="605"/>
      <c r="X41" s="605"/>
      <c r="Y41" s="229"/>
    </row>
    <row r="42" spans="2:25" ht="15.95" customHeight="1" x14ac:dyDescent="0.15">
      <c r="B42" s="17"/>
      <c r="C42" s="1" t="s">
        <v>275</v>
      </c>
      <c r="D42" s="5"/>
      <c r="F42" s="5"/>
      <c r="G42" s="16"/>
      <c r="H42" s="16"/>
      <c r="I42" s="16"/>
      <c r="J42" s="16"/>
      <c r="K42" s="16"/>
      <c r="L42" s="16"/>
      <c r="M42" s="16"/>
      <c r="N42" s="16"/>
      <c r="O42" s="16"/>
      <c r="P42" s="272"/>
      <c r="Q42" s="26"/>
      <c r="R42" s="5"/>
      <c r="S42" s="5"/>
      <c r="T42" s="16"/>
      <c r="U42" s="273"/>
      <c r="V42" s="273"/>
      <c r="W42" s="273"/>
      <c r="X42" s="273"/>
      <c r="Y42" s="5"/>
    </row>
    <row r="43" spans="2:25" ht="15.95" customHeight="1" x14ac:dyDescent="0.15">
      <c r="B43" s="17"/>
      <c r="C43" s="21" t="s">
        <v>276</v>
      </c>
      <c r="D43" s="5"/>
      <c r="F43" s="5"/>
      <c r="G43" s="16"/>
      <c r="H43" s="16"/>
      <c r="I43" s="16"/>
      <c r="J43" s="16"/>
      <c r="K43" s="16"/>
      <c r="L43" s="16"/>
      <c r="M43" s="16"/>
      <c r="N43" s="16"/>
      <c r="O43" s="16"/>
      <c r="P43" s="272"/>
      <c r="Q43" s="26"/>
      <c r="R43" s="5"/>
      <c r="S43" s="5"/>
      <c r="T43" s="16"/>
      <c r="U43" s="273"/>
      <c r="V43" s="273"/>
      <c r="W43" s="273"/>
      <c r="X43" s="273"/>
      <c r="Y43" s="5"/>
    </row>
    <row r="44" spans="2:25" ht="15.95" customHeight="1" x14ac:dyDescent="0.15">
      <c r="B44" s="18"/>
      <c r="C44" s="254" t="s">
        <v>277</v>
      </c>
      <c r="D44" s="254"/>
      <c r="E44" s="254"/>
      <c r="F44" s="254"/>
      <c r="G44" s="254"/>
      <c r="H44" s="254"/>
      <c r="I44" s="254"/>
      <c r="J44" s="254"/>
      <c r="K44" s="254"/>
      <c r="L44" s="254"/>
      <c r="M44" s="254"/>
      <c r="N44" s="254"/>
      <c r="O44" s="254"/>
      <c r="P44" s="254"/>
      <c r="Q44" s="254"/>
      <c r="R44" s="254"/>
      <c r="S44" s="254"/>
      <c r="T44" s="254"/>
      <c r="U44" s="254"/>
      <c r="V44" s="254"/>
      <c r="W44" s="254"/>
      <c r="X44" s="254"/>
    </row>
    <row r="45" spans="2:25" ht="15.95" customHeight="1" x14ac:dyDescent="0.15">
      <c r="B45" s="254"/>
      <c r="C45" s="254" t="s">
        <v>278</v>
      </c>
      <c r="D45" s="254"/>
      <c r="E45" s="254"/>
      <c r="F45" s="254"/>
      <c r="G45" s="254"/>
      <c r="H45" s="254"/>
      <c r="I45" s="254"/>
      <c r="J45" s="254"/>
      <c r="K45" s="254"/>
      <c r="L45" s="254"/>
      <c r="M45" s="254"/>
      <c r="N45" s="254"/>
      <c r="O45" s="254"/>
      <c r="P45" s="254"/>
      <c r="Q45" s="254"/>
      <c r="R45" s="254"/>
      <c r="S45" s="254"/>
      <c r="T45" s="254"/>
      <c r="U45" s="254"/>
      <c r="V45" s="254"/>
      <c r="W45" s="254"/>
      <c r="X45" s="254"/>
    </row>
    <row r="46" spans="2:25" ht="15.95" customHeight="1" x14ac:dyDescent="0.15">
      <c r="B46" s="254"/>
      <c r="C46" s="254" t="s">
        <v>279</v>
      </c>
      <c r="D46" s="254"/>
      <c r="E46" s="254"/>
      <c r="F46" s="254"/>
      <c r="G46" s="254"/>
      <c r="H46" s="254"/>
      <c r="I46" s="254"/>
      <c r="J46" s="254"/>
      <c r="K46" s="254"/>
      <c r="L46" s="254"/>
      <c r="M46" s="254"/>
      <c r="N46" s="254"/>
      <c r="O46" s="254"/>
      <c r="P46" s="254"/>
      <c r="Q46" s="254"/>
      <c r="R46" s="254"/>
      <c r="S46" s="254"/>
      <c r="T46" s="254"/>
      <c r="U46" s="254"/>
      <c r="V46" s="254"/>
      <c r="W46" s="254"/>
      <c r="X46" s="254"/>
    </row>
    <row r="47" spans="2:25" ht="15.95" customHeight="1" x14ac:dyDescent="0.15">
      <c r="C47" s="3" t="s">
        <v>209</v>
      </c>
    </row>
  </sheetData>
  <autoFilter ref="I7:L8" xr:uid="{A1CD0CDD-6FB5-4B37-98EB-11E7F6D388E4}">
    <filterColumn colId="1" showButton="0"/>
    <filterColumn colId="2" showButton="0"/>
  </autoFilter>
  <dataConsolidate/>
  <mergeCells count="133">
    <mergeCell ref="C41:D41"/>
    <mergeCell ref="J41:L41"/>
    <mergeCell ref="U41:X41"/>
    <mergeCell ref="C39:D39"/>
    <mergeCell ref="J39:L39"/>
    <mergeCell ref="U39:X39"/>
    <mergeCell ref="C40:D40"/>
    <mergeCell ref="J40:L40"/>
    <mergeCell ref="U40:X40"/>
    <mergeCell ref="C37:D37"/>
    <mergeCell ref="J37:L37"/>
    <mergeCell ref="U37:X37"/>
    <mergeCell ref="C38:D38"/>
    <mergeCell ref="J38:L38"/>
    <mergeCell ref="U38:X38"/>
    <mergeCell ref="C35:D35"/>
    <mergeCell ref="J35:L35"/>
    <mergeCell ref="U35:X35"/>
    <mergeCell ref="C36:D36"/>
    <mergeCell ref="J36:L36"/>
    <mergeCell ref="U36:X36"/>
    <mergeCell ref="C33:D33"/>
    <mergeCell ref="J33:L33"/>
    <mergeCell ref="U33:X33"/>
    <mergeCell ref="C34:D34"/>
    <mergeCell ref="J34:L34"/>
    <mergeCell ref="U34:X34"/>
    <mergeCell ref="C31:D31"/>
    <mergeCell ref="J31:L31"/>
    <mergeCell ref="U31:X31"/>
    <mergeCell ref="C32:D32"/>
    <mergeCell ref="J32:L32"/>
    <mergeCell ref="U32:X32"/>
    <mergeCell ref="C29:D29"/>
    <mergeCell ref="J29:L29"/>
    <mergeCell ref="U29:X29"/>
    <mergeCell ref="C30:D30"/>
    <mergeCell ref="J30:L30"/>
    <mergeCell ref="U30:X30"/>
    <mergeCell ref="C27:D27"/>
    <mergeCell ref="J27:L27"/>
    <mergeCell ref="U27:X27"/>
    <mergeCell ref="C28:D28"/>
    <mergeCell ref="J28:L28"/>
    <mergeCell ref="U28:X28"/>
    <mergeCell ref="C25:D25"/>
    <mergeCell ref="J25:L25"/>
    <mergeCell ref="U25:X25"/>
    <mergeCell ref="C26:D26"/>
    <mergeCell ref="J26:L26"/>
    <mergeCell ref="U26:X26"/>
    <mergeCell ref="C23:D23"/>
    <mergeCell ref="J23:L23"/>
    <mergeCell ref="U23:X23"/>
    <mergeCell ref="C24:D24"/>
    <mergeCell ref="J24:L24"/>
    <mergeCell ref="U24:X24"/>
    <mergeCell ref="C21:D21"/>
    <mergeCell ref="J21:L21"/>
    <mergeCell ref="U21:X21"/>
    <mergeCell ref="C22:D22"/>
    <mergeCell ref="J22:L22"/>
    <mergeCell ref="U22:X22"/>
    <mergeCell ref="C19:D19"/>
    <mergeCell ref="J19:L19"/>
    <mergeCell ref="U19:X19"/>
    <mergeCell ref="C20:D20"/>
    <mergeCell ref="J20:L20"/>
    <mergeCell ref="U20:X20"/>
    <mergeCell ref="C17:D17"/>
    <mergeCell ref="J17:L17"/>
    <mergeCell ref="U17:X17"/>
    <mergeCell ref="C18:D18"/>
    <mergeCell ref="J18:L18"/>
    <mergeCell ref="U18:X18"/>
    <mergeCell ref="C15:D15"/>
    <mergeCell ref="J15:L15"/>
    <mergeCell ref="U15:X15"/>
    <mergeCell ref="C16:D16"/>
    <mergeCell ref="J16:L16"/>
    <mergeCell ref="U16:X16"/>
    <mergeCell ref="C13:D13"/>
    <mergeCell ref="J13:L13"/>
    <mergeCell ref="U13:X13"/>
    <mergeCell ref="C14:D14"/>
    <mergeCell ref="J14:L14"/>
    <mergeCell ref="U14:X14"/>
    <mergeCell ref="C11:D11"/>
    <mergeCell ref="J11:L11"/>
    <mergeCell ref="U11:X11"/>
    <mergeCell ref="C12:D12"/>
    <mergeCell ref="J12:L12"/>
    <mergeCell ref="U12:X12"/>
    <mergeCell ref="C9:D9"/>
    <mergeCell ref="J9:L9"/>
    <mergeCell ref="U9:X9"/>
    <mergeCell ref="C10:D10"/>
    <mergeCell ref="J10:L10"/>
    <mergeCell ref="U10:X10"/>
    <mergeCell ref="R7:R8"/>
    <mergeCell ref="S7:S8"/>
    <mergeCell ref="T7:T8"/>
    <mergeCell ref="U7:X8"/>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P7:Q7"/>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前回の定期点検年月日を入力" sqref="O6" xr:uid="{02DEBE74-8456-443E-9169-E7196DDD60F9}"/>
    <dataValidation allowBlank="1" showInputMessage="1" showErrorMessage="1" prompt="覆工スパン毎に連番を記入。_x000a_数値で入力する。" sqref="E9:E41" xr:uid="{2A3DF850-FE34-47BA-ABC6-9752562C6566}"/>
    <dataValidation type="list" errorStyle="warning" allowBlank="1" showInputMessage="1" showErrorMessage="1" error="選択出来ません" sqref="H9:H41" xr:uid="{37D30DA5-C52D-4C09-B6A1-3AEE0A61C2EE}">
      <formula1>INDIRECT(G9)</formula1>
    </dataValidation>
  </dataValidations>
  <printOptions horizontalCentered="1" verticalCentered="1"/>
  <pageMargins left="0.23622047244094491" right="0.23622047244094491" top="0.94488188976377963" bottom="0.70866141732283472"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8874F557-4DC5-4304-AF36-C8462AA256EE}">
          <x14:formula1>
            <xm:f>'(参考)リスト'!$D$16:$D$18</xm:f>
          </x14:formula1>
          <xm:sqref>I9:I41</xm:sqref>
        </x14:dataValidation>
        <x14:dataValidation type="list" allowBlank="1" showInputMessage="1" showErrorMessage="1" xr:uid="{57904D63-0642-412F-ADD3-52CC0FC0D110}">
          <x14:formula1>
            <xm:f>'(参考)リスト'!$J$16:$J$18</xm:f>
          </x14:formula1>
          <xm:sqref>T9:T41</xm:sqref>
        </x14:dataValidation>
        <x14:dataValidation type="list" allowBlank="1" showInputMessage="1" showErrorMessage="1" xr:uid="{9A4814A6-00AB-43B1-95D8-4D198C60B181}">
          <x14:formula1>
            <xm:f>'(参考)リスト'!$H$16:$H$17</xm:f>
          </x14:formula1>
          <xm:sqref>R9:R41</xm:sqref>
        </x14:dataValidation>
        <x14:dataValidation type="list" allowBlank="1" showInputMessage="1" showErrorMessage="1" xr:uid="{0A7DE23F-4231-4CFD-B84A-3DDC7077AA27}">
          <x14:formula1>
            <xm:f>'(参考)リスト'!$I$16:$I$18</xm:f>
          </x14:formula1>
          <xm:sqref>S9:S41</xm:sqref>
        </x14:dataValidation>
        <x14:dataValidation type="list" allowBlank="1" showInputMessage="1" showErrorMessage="1" xr:uid="{2D8E8141-49B2-41FF-8364-6A36003F465A}">
          <x14:formula1>
            <xm:f>'(参考)リスト'!$F$16:$F$21</xm:f>
          </x14:formula1>
          <xm:sqref>O9:Q41</xm:sqref>
        </x14:dataValidation>
        <x14:dataValidation type="list" showInputMessage="1" showErrorMessage="1" xr:uid="{50AE13AF-38AC-484D-BAFB-E9E415E4FC0C}">
          <x14:formula1>
            <xm:f>'(参考)リスト'!$B$16:$B$21</xm:f>
          </x14:formula1>
          <xm:sqref>G9:G41</xm:sqref>
        </x14:dataValidation>
        <x14:dataValidation type="list" allowBlank="1" showInputMessage="1" showErrorMessage="1" xr:uid="{A51FABFD-BF12-40C6-B462-7D9555D73BFA}">
          <x14:formula1>
            <xm:f>'(参考)リスト'!$E$16:$E$27</xm:f>
          </x14:formula1>
          <xm:sqref>J9:L41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8"/>
  <sheetViews>
    <sheetView showGridLines="0" view="pageBreakPreview" zoomScaleNormal="70" zoomScaleSheetLayoutView="100" workbookViewId="0">
      <selection activeCell="AE4" sqref="AE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54"/>
      <c r="X1" s="254"/>
    </row>
    <row r="2" spans="2:24" ht="24.75" customHeight="1" x14ac:dyDescent="0.15">
      <c r="B2" s="505" t="s">
        <v>280</v>
      </c>
      <c r="C2" s="505"/>
      <c r="D2" s="505"/>
      <c r="E2" s="505"/>
      <c r="F2" s="505"/>
      <c r="G2" s="505"/>
      <c r="H2" s="505"/>
      <c r="I2" s="505"/>
      <c r="J2" s="651"/>
      <c r="K2" s="651"/>
      <c r="L2" s="651"/>
      <c r="M2" s="651"/>
      <c r="N2" s="651"/>
      <c r="O2" s="651"/>
      <c r="P2" s="651"/>
      <c r="Q2" s="651"/>
      <c r="R2" s="651"/>
      <c r="S2" s="651"/>
      <c r="T2" s="651"/>
      <c r="U2" s="651"/>
      <c r="V2" s="651"/>
    </row>
    <row r="3" spans="2:24" ht="20.100000000000001" customHeight="1" x14ac:dyDescent="0.15">
      <c r="B3" s="374" t="s">
        <v>60</v>
      </c>
      <c r="C3" s="395"/>
      <c r="D3" s="395"/>
      <c r="E3" s="396"/>
      <c r="F3" s="656" t="str">
        <f>'様式A-1'!D3</f>
        <v>コンピラトンネル</v>
      </c>
      <c r="G3" s="657"/>
      <c r="H3" s="657"/>
      <c r="I3" s="658"/>
      <c r="J3" s="236" t="s">
        <v>61</v>
      </c>
      <c r="K3" s="300" t="str">
        <f>'様式A-1'!J3</f>
        <v>福浦港金比羅線</v>
      </c>
      <c r="L3" s="300"/>
      <c r="M3" s="311" t="s">
        <v>281</v>
      </c>
      <c r="N3" s="313"/>
      <c r="O3" s="640" t="str">
        <f>'様式B (1)'!S3</f>
        <v>アジア航測株式会社</v>
      </c>
      <c r="P3" s="553"/>
      <c r="Q3" s="553"/>
      <c r="R3" s="659"/>
      <c r="S3" s="591" t="s">
        <v>250</v>
      </c>
      <c r="T3" s="632"/>
      <c r="U3" s="632"/>
      <c r="V3" s="567"/>
      <c r="W3" s="636">
        <f>'様式B (1)'!P2</f>
        <v>45903</v>
      </c>
      <c r="X3" s="637"/>
    </row>
    <row r="4" spans="2:24" ht="20.100000000000001" customHeight="1" x14ac:dyDescent="0.15">
      <c r="B4" s="320" t="s">
        <v>167</v>
      </c>
      <c r="C4" s="321"/>
      <c r="D4" s="321"/>
      <c r="E4" s="322"/>
      <c r="F4" s="652" t="str">
        <f>'様式A-1'!D4</f>
        <v>金比羅トンネル</v>
      </c>
      <c r="G4" s="653"/>
      <c r="H4" s="653"/>
      <c r="I4" s="654"/>
      <c r="J4" s="233" t="s">
        <v>168</v>
      </c>
      <c r="K4" s="300" t="str">
        <f>'様式A-1'!R3</f>
        <v>山口県
下関土木建築事務所</v>
      </c>
      <c r="L4" s="300"/>
      <c r="M4" s="314"/>
      <c r="N4" s="316"/>
      <c r="O4" s="642" t="str">
        <f>'様式B (1)'!S4</f>
        <v>飯田　琢巳</v>
      </c>
      <c r="P4" s="554"/>
      <c r="Q4" s="554"/>
      <c r="R4" s="655"/>
      <c r="S4" s="633"/>
      <c r="T4" s="634"/>
      <c r="U4" s="634"/>
      <c r="V4" s="635"/>
      <c r="W4" s="638"/>
      <c r="X4" s="639"/>
    </row>
    <row r="5" spans="2:24" ht="30" customHeight="1" x14ac:dyDescent="0.15">
      <c r="B5" s="325" t="s">
        <v>251</v>
      </c>
      <c r="C5" s="627" t="s">
        <v>252</v>
      </c>
      <c r="D5" s="628"/>
      <c r="E5" s="625" t="s">
        <v>282</v>
      </c>
      <c r="F5" s="625" t="s">
        <v>254</v>
      </c>
      <c r="G5" s="627" t="s">
        <v>283</v>
      </c>
      <c r="H5" s="647"/>
      <c r="I5" s="648"/>
      <c r="J5" s="374" t="s">
        <v>284</v>
      </c>
      <c r="K5" s="395"/>
      <c r="L5" s="395"/>
      <c r="M5" s="395"/>
      <c r="N5" s="560" t="s">
        <v>251</v>
      </c>
      <c r="O5" s="619"/>
      <c r="P5" s="612" t="s">
        <v>285</v>
      </c>
      <c r="Q5" s="613"/>
      <c r="R5" s="613"/>
      <c r="S5" s="613"/>
      <c r="T5" s="613"/>
      <c r="U5" s="614"/>
      <c r="V5" s="612" t="s">
        <v>260</v>
      </c>
      <c r="W5" s="613"/>
      <c r="X5" s="614"/>
    </row>
    <row r="6" spans="2:24" ht="16.5" customHeight="1" x14ac:dyDescent="0.15">
      <c r="B6" s="325"/>
      <c r="C6" s="660"/>
      <c r="D6" s="628"/>
      <c r="E6" s="661"/>
      <c r="F6" s="661"/>
      <c r="G6" s="612" t="s">
        <v>286</v>
      </c>
      <c r="H6" s="614"/>
      <c r="I6" s="589" t="s">
        <v>262</v>
      </c>
      <c r="J6" s="608" t="s">
        <v>287</v>
      </c>
      <c r="K6" s="608"/>
      <c r="L6" s="609" t="s">
        <v>288</v>
      </c>
      <c r="M6" s="609"/>
      <c r="N6" s="589" t="s">
        <v>289</v>
      </c>
      <c r="O6" s="611"/>
      <c r="P6" s="643" t="s">
        <v>271</v>
      </c>
      <c r="Q6" s="589" t="s">
        <v>290</v>
      </c>
      <c r="R6" s="589"/>
      <c r="S6" s="589"/>
      <c r="T6" s="589"/>
      <c r="U6" s="589"/>
      <c r="V6" s="627"/>
      <c r="W6" s="647"/>
      <c r="X6" s="648"/>
    </row>
    <row r="7" spans="2:24" ht="16.5" customHeight="1" x14ac:dyDescent="0.15">
      <c r="B7" s="325"/>
      <c r="C7" s="638"/>
      <c r="D7" s="639"/>
      <c r="E7" s="662"/>
      <c r="F7" s="662"/>
      <c r="G7" s="615"/>
      <c r="H7" s="617"/>
      <c r="I7" s="611"/>
      <c r="J7" s="605"/>
      <c r="K7" s="605"/>
      <c r="L7" s="605"/>
      <c r="M7" s="605"/>
      <c r="N7" s="201" t="s">
        <v>273</v>
      </c>
      <c r="O7" s="201" t="s">
        <v>274</v>
      </c>
      <c r="P7" s="649"/>
      <c r="Q7" s="611"/>
      <c r="R7" s="611"/>
      <c r="S7" s="611"/>
      <c r="T7" s="611"/>
      <c r="U7" s="611"/>
      <c r="V7" s="235"/>
      <c r="W7" s="237"/>
      <c r="X7" s="238"/>
    </row>
    <row r="8" spans="2:24" ht="15.95" customHeight="1" x14ac:dyDescent="0.15">
      <c r="B8" s="325"/>
      <c r="C8" s="302" t="s">
        <v>809</v>
      </c>
      <c r="D8" s="303"/>
      <c r="E8" s="229">
        <v>101</v>
      </c>
      <c r="F8" s="202">
        <v>142.19999999999999</v>
      </c>
      <c r="G8" s="218" t="s">
        <v>535</v>
      </c>
      <c r="H8" s="218" t="s">
        <v>506</v>
      </c>
      <c r="I8" s="218" t="s">
        <v>523</v>
      </c>
      <c r="J8" s="305" t="s">
        <v>538</v>
      </c>
      <c r="K8" s="305"/>
      <c r="L8" s="650" t="s">
        <v>810</v>
      </c>
      <c r="M8" s="381"/>
      <c r="N8" s="218" t="s">
        <v>737</v>
      </c>
      <c r="O8" s="218"/>
      <c r="P8" s="229" t="s">
        <v>468</v>
      </c>
      <c r="Q8" s="305"/>
      <c r="R8" s="305"/>
      <c r="S8" s="305"/>
      <c r="T8" s="305"/>
      <c r="U8" s="305"/>
      <c r="V8" s="302"/>
      <c r="W8" s="304"/>
      <c r="X8" s="303"/>
    </row>
    <row r="9" spans="2:24" ht="15.95" customHeight="1" x14ac:dyDescent="0.15">
      <c r="B9" s="325"/>
      <c r="C9" s="302" t="s">
        <v>834</v>
      </c>
      <c r="D9" s="303"/>
      <c r="E9" s="229">
        <v>101</v>
      </c>
      <c r="F9" s="202">
        <v>254.2</v>
      </c>
      <c r="G9" s="218" t="s">
        <v>521</v>
      </c>
      <c r="H9" s="218" t="s">
        <v>522</v>
      </c>
      <c r="I9" s="218" t="s">
        <v>523</v>
      </c>
      <c r="J9" s="305" t="s">
        <v>538</v>
      </c>
      <c r="K9" s="305"/>
      <c r="L9" s="650" t="s">
        <v>835</v>
      </c>
      <c r="M9" s="381"/>
      <c r="N9" s="218" t="s">
        <v>737</v>
      </c>
      <c r="O9" s="218"/>
      <c r="P9" s="229" t="s">
        <v>468</v>
      </c>
      <c r="Q9" s="305"/>
      <c r="R9" s="305"/>
      <c r="S9" s="305"/>
      <c r="T9" s="305"/>
      <c r="U9" s="305"/>
      <c r="V9" s="380"/>
      <c r="W9" s="646"/>
      <c r="X9" s="381"/>
    </row>
    <row r="10" spans="2:24" ht="15.95" customHeight="1" x14ac:dyDescent="0.15">
      <c r="B10" s="325"/>
      <c r="C10" s="302" t="s">
        <v>834</v>
      </c>
      <c r="D10" s="303"/>
      <c r="E10" s="229">
        <v>102</v>
      </c>
      <c r="F10" s="202">
        <v>254.2</v>
      </c>
      <c r="G10" s="218" t="s">
        <v>521</v>
      </c>
      <c r="H10" s="218" t="s">
        <v>522</v>
      </c>
      <c r="I10" s="218" t="s">
        <v>528</v>
      </c>
      <c r="J10" s="305" t="s">
        <v>538</v>
      </c>
      <c r="K10" s="305"/>
      <c r="L10" s="650" t="s">
        <v>836</v>
      </c>
      <c r="M10" s="381"/>
      <c r="N10" s="218" t="s">
        <v>737</v>
      </c>
      <c r="O10" s="218"/>
      <c r="P10" s="229" t="s">
        <v>468</v>
      </c>
      <c r="Q10" s="305"/>
      <c r="R10" s="305"/>
      <c r="S10" s="305"/>
      <c r="T10" s="305"/>
      <c r="U10" s="305"/>
      <c r="V10" s="302"/>
      <c r="W10" s="304"/>
      <c r="X10" s="303"/>
    </row>
    <row r="11" spans="2:24" ht="15.95" customHeight="1" x14ac:dyDescent="0.15">
      <c r="B11" s="325"/>
      <c r="C11" s="302"/>
      <c r="D11" s="303"/>
      <c r="E11" s="229"/>
      <c r="F11" s="202"/>
      <c r="G11" s="218"/>
      <c r="H11" s="218"/>
      <c r="I11" s="218"/>
      <c r="J11" s="305"/>
      <c r="K11" s="305"/>
      <c r="L11" s="650"/>
      <c r="M11" s="381"/>
      <c r="N11" s="218"/>
      <c r="O11" s="218"/>
      <c r="P11" s="229"/>
      <c r="Q11" s="305"/>
      <c r="R11" s="305"/>
      <c r="S11" s="305"/>
      <c r="T11" s="305"/>
      <c r="U11" s="305"/>
      <c r="V11" s="302"/>
      <c r="W11" s="304"/>
      <c r="X11" s="303"/>
    </row>
    <row r="12" spans="2:24" ht="15.95" customHeight="1" x14ac:dyDescent="0.15">
      <c r="B12" s="325"/>
      <c r="C12" s="302"/>
      <c r="D12" s="303"/>
      <c r="E12" s="229"/>
      <c r="F12" s="202"/>
      <c r="G12" s="218"/>
      <c r="H12" s="218"/>
      <c r="I12" s="218"/>
      <c r="J12" s="305"/>
      <c r="K12" s="305"/>
      <c r="L12" s="650"/>
      <c r="M12" s="381"/>
      <c r="N12" s="218"/>
      <c r="O12" s="218"/>
      <c r="P12" s="229"/>
      <c r="Q12" s="305"/>
      <c r="R12" s="305"/>
      <c r="S12" s="305"/>
      <c r="T12" s="305"/>
      <c r="U12" s="305"/>
      <c r="V12" s="302"/>
      <c r="W12" s="304"/>
      <c r="X12" s="303"/>
    </row>
    <row r="13" spans="2:24" ht="15.95" customHeight="1" x14ac:dyDescent="0.15">
      <c r="B13" s="325"/>
      <c r="C13" s="302"/>
      <c r="D13" s="303"/>
      <c r="E13" s="229"/>
      <c r="F13" s="202"/>
      <c r="G13" s="218"/>
      <c r="H13" s="218"/>
      <c r="I13" s="218"/>
      <c r="J13" s="305"/>
      <c r="K13" s="305"/>
      <c r="L13" s="305"/>
      <c r="M13" s="305"/>
      <c r="N13" s="218"/>
      <c r="O13" s="218"/>
      <c r="P13" s="229"/>
      <c r="Q13" s="305"/>
      <c r="R13" s="305"/>
      <c r="S13" s="305"/>
      <c r="T13" s="305"/>
      <c r="U13" s="305"/>
      <c r="V13" s="302"/>
      <c r="W13" s="304"/>
      <c r="X13" s="303"/>
    </row>
    <row r="14" spans="2:24" ht="15.95" customHeight="1" x14ac:dyDescent="0.15">
      <c r="B14" s="325"/>
      <c r="C14" s="302"/>
      <c r="D14" s="303"/>
      <c r="E14" s="229"/>
      <c r="F14" s="202"/>
      <c r="G14" s="218"/>
      <c r="H14" s="218"/>
      <c r="I14" s="218"/>
      <c r="J14" s="305"/>
      <c r="K14" s="305"/>
      <c r="L14" s="305"/>
      <c r="M14" s="305"/>
      <c r="N14" s="218"/>
      <c r="O14" s="218"/>
      <c r="P14" s="229"/>
      <c r="Q14" s="305"/>
      <c r="R14" s="305"/>
      <c r="S14" s="305"/>
      <c r="T14" s="305"/>
      <c r="U14" s="305"/>
      <c r="V14" s="302"/>
      <c r="W14" s="304"/>
      <c r="X14" s="303"/>
    </row>
    <row r="15" spans="2:24" ht="15.95" customHeight="1" x14ac:dyDescent="0.15">
      <c r="B15" s="325"/>
      <c r="C15" s="302"/>
      <c r="D15" s="303"/>
      <c r="E15" s="165"/>
      <c r="F15" s="202"/>
      <c r="G15" s="218"/>
      <c r="H15" s="218"/>
      <c r="I15" s="218"/>
      <c r="J15" s="305"/>
      <c r="K15" s="305"/>
      <c r="L15" s="305"/>
      <c r="M15" s="305"/>
      <c r="N15" s="218"/>
      <c r="O15" s="218"/>
      <c r="P15" s="229"/>
      <c r="Q15" s="305"/>
      <c r="R15" s="305"/>
      <c r="S15" s="305"/>
      <c r="T15" s="305"/>
      <c r="U15" s="305"/>
      <c r="V15" s="302"/>
      <c r="W15" s="304"/>
      <c r="X15" s="303"/>
    </row>
    <row r="16" spans="2:24" ht="15.95" customHeight="1" x14ac:dyDescent="0.15">
      <c r="B16" s="325"/>
      <c r="C16" s="302"/>
      <c r="D16" s="303"/>
      <c r="E16" s="165"/>
      <c r="F16" s="202"/>
      <c r="G16" s="218"/>
      <c r="H16" s="218"/>
      <c r="I16" s="218"/>
      <c r="J16" s="305"/>
      <c r="K16" s="305"/>
      <c r="L16" s="305"/>
      <c r="M16" s="305"/>
      <c r="N16" s="218"/>
      <c r="O16" s="218"/>
      <c r="P16" s="229"/>
      <c r="Q16" s="305"/>
      <c r="R16" s="305"/>
      <c r="S16" s="305"/>
      <c r="T16" s="305"/>
      <c r="U16" s="305"/>
      <c r="V16" s="302"/>
      <c r="W16" s="304"/>
      <c r="X16" s="303"/>
    </row>
    <row r="17" spans="2:24" ht="15.95" customHeight="1" x14ac:dyDescent="0.15">
      <c r="B17" s="325"/>
      <c r="C17" s="302"/>
      <c r="D17" s="303"/>
      <c r="E17" s="165"/>
      <c r="F17" s="202"/>
      <c r="G17" s="218"/>
      <c r="H17" s="218"/>
      <c r="I17" s="218"/>
      <c r="J17" s="305"/>
      <c r="K17" s="305"/>
      <c r="L17" s="305"/>
      <c r="M17" s="305"/>
      <c r="N17" s="218"/>
      <c r="O17" s="218"/>
      <c r="P17" s="229"/>
      <c r="Q17" s="305"/>
      <c r="R17" s="305"/>
      <c r="S17" s="305"/>
      <c r="T17" s="305"/>
      <c r="U17" s="305"/>
      <c r="V17" s="302"/>
      <c r="W17" s="304"/>
      <c r="X17" s="303"/>
    </row>
    <row r="18" spans="2:24" ht="15.95" customHeight="1" x14ac:dyDescent="0.15">
      <c r="B18" s="325"/>
      <c r="C18" s="302"/>
      <c r="D18" s="303"/>
      <c r="E18" s="165"/>
      <c r="F18" s="202"/>
      <c r="G18" s="218"/>
      <c r="H18" s="218"/>
      <c r="I18" s="218"/>
      <c r="J18" s="305"/>
      <c r="K18" s="305"/>
      <c r="L18" s="305"/>
      <c r="M18" s="305"/>
      <c r="N18" s="218"/>
      <c r="O18" s="218"/>
      <c r="P18" s="229"/>
      <c r="Q18" s="305"/>
      <c r="R18" s="305"/>
      <c r="S18" s="305"/>
      <c r="T18" s="305"/>
      <c r="U18" s="305"/>
      <c r="V18" s="302"/>
      <c r="W18" s="304"/>
      <c r="X18" s="303"/>
    </row>
    <row r="19" spans="2:24" ht="15.95" customHeight="1" x14ac:dyDescent="0.15">
      <c r="B19" s="325"/>
      <c r="C19" s="302"/>
      <c r="D19" s="303"/>
      <c r="E19" s="165"/>
      <c r="F19" s="202"/>
      <c r="G19" s="218"/>
      <c r="H19" s="218"/>
      <c r="I19" s="218"/>
      <c r="J19" s="305"/>
      <c r="K19" s="305"/>
      <c r="L19" s="305"/>
      <c r="M19" s="305"/>
      <c r="N19" s="218"/>
      <c r="O19" s="218"/>
      <c r="P19" s="229"/>
      <c r="Q19" s="305"/>
      <c r="R19" s="305"/>
      <c r="S19" s="305"/>
      <c r="T19" s="305"/>
      <c r="U19" s="305"/>
      <c r="V19" s="302"/>
      <c r="W19" s="304"/>
      <c r="X19" s="303"/>
    </row>
    <row r="20" spans="2:24" ht="15.95" customHeight="1" x14ac:dyDescent="0.15">
      <c r="B20" s="325"/>
      <c r="C20" s="302"/>
      <c r="D20" s="303"/>
      <c r="E20" s="165"/>
      <c r="F20" s="202"/>
      <c r="G20" s="218"/>
      <c r="H20" s="218"/>
      <c r="I20" s="218"/>
      <c r="J20" s="305"/>
      <c r="K20" s="305"/>
      <c r="L20" s="305"/>
      <c r="M20" s="305"/>
      <c r="N20" s="218"/>
      <c r="O20" s="218"/>
      <c r="P20" s="229"/>
      <c r="Q20" s="305"/>
      <c r="R20" s="305"/>
      <c r="S20" s="305"/>
      <c r="T20" s="305"/>
      <c r="U20" s="305"/>
      <c r="V20" s="302"/>
      <c r="W20" s="304"/>
      <c r="X20" s="303"/>
    </row>
    <row r="21" spans="2:24" ht="15.95" customHeight="1" x14ac:dyDescent="0.15">
      <c r="B21" s="325"/>
      <c r="C21" s="302"/>
      <c r="D21" s="303"/>
      <c r="E21" s="165"/>
      <c r="F21" s="202"/>
      <c r="G21" s="218"/>
      <c r="H21" s="218"/>
      <c r="I21" s="218"/>
      <c r="J21" s="305"/>
      <c r="K21" s="305"/>
      <c r="L21" s="305"/>
      <c r="M21" s="305"/>
      <c r="N21" s="218"/>
      <c r="O21" s="218"/>
      <c r="P21" s="229"/>
      <c r="Q21" s="305"/>
      <c r="R21" s="305"/>
      <c r="S21" s="305"/>
      <c r="T21" s="305"/>
      <c r="U21" s="305"/>
      <c r="V21" s="302"/>
      <c r="W21" s="304"/>
      <c r="X21" s="303"/>
    </row>
    <row r="22" spans="2:24" ht="15.95" customHeight="1" x14ac:dyDescent="0.15">
      <c r="B22" s="325"/>
      <c r="C22" s="302"/>
      <c r="D22" s="303"/>
      <c r="E22" s="165"/>
      <c r="F22" s="202"/>
      <c r="G22" s="218"/>
      <c r="H22" s="218"/>
      <c r="I22" s="218"/>
      <c r="J22" s="305"/>
      <c r="K22" s="305"/>
      <c r="L22" s="305"/>
      <c r="M22" s="305"/>
      <c r="N22" s="218"/>
      <c r="O22" s="218"/>
      <c r="P22" s="229"/>
      <c r="Q22" s="305"/>
      <c r="R22" s="305"/>
      <c r="S22" s="305"/>
      <c r="T22" s="305"/>
      <c r="U22" s="305"/>
      <c r="V22" s="302"/>
      <c r="W22" s="304"/>
      <c r="X22" s="303"/>
    </row>
    <row r="23" spans="2:24" ht="15.95" customHeight="1" x14ac:dyDescent="0.15">
      <c r="B23" s="325"/>
      <c r="C23" s="302"/>
      <c r="D23" s="303"/>
      <c r="E23" s="165"/>
      <c r="F23" s="202"/>
      <c r="G23" s="218"/>
      <c r="H23" s="218"/>
      <c r="I23" s="218"/>
      <c r="J23" s="305"/>
      <c r="K23" s="305"/>
      <c r="L23" s="305"/>
      <c r="M23" s="305"/>
      <c r="N23" s="218"/>
      <c r="O23" s="218"/>
      <c r="P23" s="229"/>
      <c r="Q23" s="305"/>
      <c r="R23" s="305"/>
      <c r="S23" s="305"/>
      <c r="T23" s="305"/>
      <c r="U23" s="305"/>
      <c r="V23" s="302"/>
      <c r="W23" s="304"/>
      <c r="X23" s="303"/>
    </row>
    <row r="24" spans="2:24" ht="15.95" customHeight="1" x14ac:dyDescent="0.15">
      <c r="B24" s="325"/>
      <c r="C24" s="302"/>
      <c r="D24" s="303"/>
      <c r="E24" s="165"/>
      <c r="F24" s="202"/>
      <c r="G24" s="218"/>
      <c r="H24" s="218"/>
      <c r="I24" s="218"/>
      <c r="J24" s="305"/>
      <c r="K24" s="305"/>
      <c r="L24" s="305"/>
      <c r="M24" s="305"/>
      <c r="N24" s="218"/>
      <c r="O24" s="218"/>
      <c r="P24" s="229"/>
      <c r="Q24" s="305"/>
      <c r="R24" s="305"/>
      <c r="S24" s="305"/>
      <c r="T24" s="305"/>
      <c r="U24" s="305"/>
      <c r="V24" s="302"/>
      <c r="W24" s="304"/>
      <c r="X24" s="303"/>
    </row>
    <row r="25" spans="2:24" ht="15.95" customHeight="1" x14ac:dyDescent="0.15">
      <c r="B25" s="325"/>
      <c r="C25" s="302"/>
      <c r="D25" s="303"/>
      <c r="E25" s="165"/>
      <c r="F25" s="202"/>
      <c r="G25" s="218"/>
      <c r="H25" s="218"/>
      <c r="I25" s="218"/>
      <c r="J25" s="305"/>
      <c r="K25" s="305"/>
      <c r="L25" s="305"/>
      <c r="M25" s="305"/>
      <c r="N25" s="218"/>
      <c r="O25" s="218"/>
      <c r="P25" s="229"/>
      <c r="Q25" s="305"/>
      <c r="R25" s="305"/>
      <c r="S25" s="305"/>
      <c r="T25" s="305"/>
      <c r="U25" s="305"/>
      <c r="V25" s="302"/>
      <c r="W25" s="304"/>
      <c r="X25" s="303"/>
    </row>
    <row r="26" spans="2:24" ht="15.95" customHeight="1" x14ac:dyDescent="0.15">
      <c r="B26" s="325"/>
      <c r="C26" s="302"/>
      <c r="D26" s="303"/>
      <c r="E26" s="165"/>
      <c r="F26" s="202"/>
      <c r="G26" s="218"/>
      <c r="H26" s="218"/>
      <c r="I26" s="218"/>
      <c r="J26" s="305"/>
      <c r="K26" s="305"/>
      <c r="L26" s="305"/>
      <c r="M26" s="305"/>
      <c r="N26" s="218"/>
      <c r="O26" s="218"/>
      <c r="P26" s="229"/>
      <c r="Q26" s="305"/>
      <c r="R26" s="305"/>
      <c r="S26" s="305"/>
      <c r="T26" s="305"/>
      <c r="U26" s="305"/>
      <c r="V26" s="302"/>
      <c r="W26" s="304"/>
      <c r="X26" s="303"/>
    </row>
    <row r="27" spans="2:24" ht="15.95" customHeight="1" x14ac:dyDescent="0.15">
      <c r="B27" s="325"/>
      <c r="C27" s="302"/>
      <c r="D27" s="303"/>
      <c r="E27" s="165"/>
      <c r="F27" s="202"/>
      <c r="G27" s="218"/>
      <c r="H27" s="218"/>
      <c r="I27" s="218"/>
      <c r="J27" s="305"/>
      <c r="K27" s="305"/>
      <c r="L27" s="305"/>
      <c r="M27" s="305"/>
      <c r="N27" s="218"/>
      <c r="O27" s="218"/>
      <c r="P27" s="229"/>
      <c r="Q27" s="305"/>
      <c r="R27" s="305"/>
      <c r="S27" s="305"/>
      <c r="T27" s="305"/>
      <c r="U27" s="305"/>
      <c r="V27" s="302"/>
      <c r="W27" s="304"/>
      <c r="X27" s="303"/>
    </row>
    <row r="28" spans="2:24" ht="15.95" customHeight="1" x14ac:dyDescent="0.15">
      <c r="B28" s="325"/>
      <c r="C28" s="302"/>
      <c r="D28" s="303"/>
      <c r="E28" s="165"/>
      <c r="F28" s="202"/>
      <c r="G28" s="218"/>
      <c r="H28" s="218"/>
      <c r="I28" s="218"/>
      <c r="J28" s="305"/>
      <c r="K28" s="305"/>
      <c r="L28" s="305"/>
      <c r="M28" s="305"/>
      <c r="N28" s="218"/>
      <c r="O28" s="218"/>
      <c r="P28" s="229"/>
      <c r="Q28" s="305"/>
      <c r="R28" s="305"/>
      <c r="S28" s="305"/>
      <c r="T28" s="305"/>
      <c r="U28" s="305"/>
      <c r="V28" s="302"/>
      <c r="W28" s="304"/>
      <c r="X28" s="303"/>
    </row>
    <row r="29" spans="2:24" ht="15.95" customHeight="1" x14ac:dyDescent="0.15">
      <c r="B29" s="325"/>
      <c r="C29" s="302"/>
      <c r="D29" s="303"/>
      <c r="E29" s="165"/>
      <c r="F29" s="202"/>
      <c r="G29" s="218"/>
      <c r="H29" s="218"/>
      <c r="I29" s="218"/>
      <c r="J29" s="305"/>
      <c r="K29" s="305"/>
      <c r="L29" s="305"/>
      <c r="M29" s="305"/>
      <c r="N29" s="218"/>
      <c r="O29" s="218"/>
      <c r="P29" s="229"/>
      <c r="Q29" s="305"/>
      <c r="R29" s="305"/>
      <c r="S29" s="305"/>
      <c r="T29" s="305"/>
      <c r="U29" s="305"/>
      <c r="V29" s="302"/>
      <c r="W29" s="304"/>
      <c r="X29" s="303"/>
    </row>
    <row r="30" spans="2:24" ht="15.95" customHeight="1" x14ac:dyDescent="0.15">
      <c r="B30" s="325"/>
      <c r="C30" s="302"/>
      <c r="D30" s="303"/>
      <c r="E30" s="165"/>
      <c r="F30" s="202"/>
      <c r="G30" s="218"/>
      <c r="H30" s="218"/>
      <c r="I30" s="218"/>
      <c r="J30" s="305"/>
      <c r="K30" s="305"/>
      <c r="L30" s="305"/>
      <c r="M30" s="305"/>
      <c r="N30" s="218"/>
      <c r="O30" s="218"/>
      <c r="P30" s="229"/>
      <c r="Q30" s="305"/>
      <c r="R30" s="305"/>
      <c r="S30" s="305"/>
      <c r="T30" s="305"/>
      <c r="U30" s="305"/>
      <c r="V30" s="302"/>
      <c r="W30" s="304"/>
      <c r="X30" s="303"/>
    </row>
    <row r="31" spans="2:24" ht="15.95" customHeight="1" x14ac:dyDescent="0.15">
      <c r="B31" s="325"/>
      <c r="C31" s="302"/>
      <c r="D31" s="303"/>
      <c r="E31" s="165"/>
      <c r="F31" s="202"/>
      <c r="G31" s="218"/>
      <c r="H31" s="218"/>
      <c r="I31" s="218"/>
      <c r="J31" s="305"/>
      <c r="K31" s="305"/>
      <c r="L31" s="305"/>
      <c r="M31" s="305"/>
      <c r="N31" s="218"/>
      <c r="O31" s="218"/>
      <c r="P31" s="229"/>
      <c r="Q31" s="305"/>
      <c r="R31" s="305"/>
      <c r="S31" s="305"/>
      <c r="T31" s="305"/>
      <c r="U31" s="305"/>
      <c r="V31" s="302"/>
      <c r="W31" s="304"/>
      <c r="X31" s="303"/>
    </row>
    <row r="32" spans="2:24" ht="15.95" customHeight="1" x14ac:dyDescent="0.15">
      <c r="B32" s="325"/>
      <c r="C32" s="302"/>
      <c r="D32" s="303"/>
      <c r="E32" s="165"/>
      <c r="F32" s="202"/>
      <c r="G32" s="218"/>
      <c r="H32" s="218"/>
      <c r="I32" s="218"/>
      <c r="J32" s="305"/>
      <c r="K32" s="305"/>
      <c r="L32" s="305"/>
      <c r="M32" s="305"/>
      <c r="N32" s="218"/>
      <c r="O32" s="218"/>
      <c r="P32" s="229"/>
      <c r="Q32" s="305"/>
      <c r="R32" s="305"/>
      <c r="S32" s="305"/>
      <c r="T32" s="305"/>
      <c r="U32" s="305"/>
      <c r="V32" s="302"/>
      <c r="W32" s="304"/>
      <c r="X32" s="303"/>
    </row>
    <row r="33" spans="2:24" ht="15.95" customHeight="1" x14ac:dyDescent="0.15">
      <c r="B33" s="325"/>
      <c r="C33" s="302"/>
      <c r="D33" s="303"/>
      <c r="E33" s="165"/>
      <c r="F33" s="202"/>
      <c r="G33" s="218"/>
      <c r="H33" s="218"/>
      <c r="I33" s="218"/>
      <c r="J33" s="305"/>
      <c r="K33" s="305"/>
      <c r="L33" s="305"/>
      <c r="M33" s="305"/>
      <c r="N33" s="218"/>
      <c r="O33" s="218"/>
      <c r="P33" s="229"/>
      <c r="Q33" s="305"/>
      <c r="R33" s="305"/>
      <c r="S33" s="305"/>
      <c r="T33" s="305"/>
      <c r="U33" s="305"/>
      <c r="V33" s="302"/>
      <c r="W33" s="304"/>
      <c r="X33" s="303"/>
    </row>
    <row r="34" spans="2:24" ht="15.95" customHeight="1" x14ac:dyDescent="0.15">
      <c r="B34" s="325"/>
      <c r="C34" s="302"/>
      <c r="D34" s="303"/>
      <c r="E34" s="165"/>
      <c r="F34" s="202"/>
      <c r="G34" s="218"/>
      <c r="H34" s="218"/>
      <c r="I34" s="218"/>
      <c r="J34" s="305"/>
      <c r="K34" s="305"/>
      <c r="L34" s="305"/>
      <c r="M34" s="305"/>
      <c r="N34" s="218"/>
      <c r="O34" s="218"/>
      <c r="P34" s="229"/>
      <c r="Q34" s="305"/>
      <c r="R34" s="305"/>
      <c r="S34" s="305"/>
      <c r="T34" s="305"/>
      <c r="U34" s="305"/>
      <c r="V34" s="302"/>
      <c r="W34" s="304"/>
      <c r="X34" s="303"/>
    </row>
    <row r="35" spans="2:24" ht="15.95" customHeight="1" x14ac:dyDescent="0.15">
      <c r="B35" s="325"/>
      <c r="C35" s="302"/>
      <c r="D35" s="303"/>
      <c r="E35" s="165"/>
      <c r="F35" s="202"/>
      <c r="G35" s="218"/>
      <c r="H35" s="218"/>
      <c r="I35" s="218"/>
      <c r="J35" s="305"/>
      <c r="K35" s="305"/>
      <c r="L35" s="305"/>
      <c r="M35" s="305"/>
      <c r="N35" s="218"/>
      <c r="O35" s="218"/>
      <c r="P35" s="229"/>
      <c r="Q35" s="305"/>
      <c r="R35" s="305"/>
      <c r="S35" s="305"/>
      <c r="T35" s="305"/>
      <c r="U35" s="305"/>
      <c r="V35" s="302"/>
      <c r="W35" s="304"/>
      <c r="X35" s="303"/>
    </row>
    <row r="36" spans="2:24" ht="15.95" customHeight="1" x14ac:dyDescent="0.15">
      <c r="B36" s="325"/>
      <c r="C36" s="302"/>
      <c r="D36" s="303"/>
      <c r="E36" s="165"/>
      <c r="F36" s="202"/>
      <c r="G36" s="218"/>
      <c r="H36" s="218"/>
      <c r="I36" s="218"/>
      <c r="J36" s="305"/>
      <c r="K36" s="305"/>
      <c r="L36" s="305"/>
      <c r="M36" s="305"/>
      <c r="N36" s="218"/>
      <c r="O36" s="218"/>
      <c r="P36" s="229"/>
      <c r="Q36" s="305"/>
      <c r="R36" s="305"/>
      <c r="S36" s="305"/>
      <c r="T36" s="305"/>
      <c r="U36" s="305"/>
      <c r="V36" s="302"/>
      <c r="W36" s="304"/>
      <c r="X36" s="303"/>
    </row>
    <row r="37" spans="2:24" ht="15.95" customHeight="1" x14ac:dyDescent="0.15">
      <c r="B37" s="325"/>
      <c r="C37" s="302"/>
      <c r="D37" s="303"/>
      <c r="E37" s="165"/>
      <c r="F37" s="202"/>
      <c r="G37" s="218"/>
      <c r="H37" s="218"/>
      <c r="I37" s="218"/>
      <c r="J37" s="305"/>
      <c r="K37" s="305"/>
      <c r="L37" s="305"/>
      <c r="M37" s="305"/>
      <c r="N37" s="218"/>
      <c r="O37" s="218"/>
      <c r="P37" s="229"/>
      <c r="Q37" s="305"/>
      <c r="R37" s="305"/>
      <c r="S37" s="305"/>
      <c r="T37" s="305"/>
      <c r="U37" s="305"/>
      <c r="V37" s="302"/>
      <c r="W37" s="304"/>
      <c r="X37" s="303"/>
    </row>
    <row r="38" spans="2:24" ht="15.95" customHeight="1" x14ac:dyDescent="0.15">
      <c r="B38" s="325"/>
      <c r="C38" s="302"/>
      <c r="D38" s="303"/>
      <c r="E38" s="165"/>
      <c r="F38" s="202"/>
      <c r="G38" s="218"/>
      <c r="H38" s="218"/>
      <c r="I38" s="218"/>
      <c r="J38" s="305"/>
      <c r="K38" s="305"/>
      <c r="L38" s="305"/>
      <c r="M38" s="305"/>
      <c r="N38" s="218"/>
      <c r="O38" s="218"/>
      <c r="P38" s="229"/>
      <c r="Q38" s="305"/>
      <c r="R38" s="305"/>
      <c r="S38" s="305"/>
      <c r="T38" s="305"/>
      <c r="U38" s="305"/>
      <c r="V38" s="302"/>
      <c r="W38" s="304"/>
      <c r="X38" s="303"/>
    </row>
    <row r="39" spans="2:24" ht="15.95" customHeight="1" x14ac:dyDescent="0.15">
      <c r="B39" s="325"/>
      <c r="C39" s="302"/>
      <c r="D39" s="303"/>
      <c r="E39" s="165"/>
      <c r="F39" s="202"/>
      <c r="G39" s="218"/>
      <c r="H39" s="218"/>
      <c r="I39" s="218"/>
      <c r="J39" s="305"/>
      <c r="K39" s="305"/>
      <c r="L39" s="305"/>
      <c r="M39" s="305"/>
      <c r="N39" s="218"/>
      <c r="O39" s="218"/>
      <c r="P39" s="229"/>
      <c r="Q39" s="305"/>
      <c r="R39" s="305"/>
      <c r="S39" s="305"/>
      <c r="T39" s="305"/>
      <c r="U39" s="305"/>
      <c r="V39" s="302"/>
      <c r="W39" s="304"/>
      <c r="X39" s="303"/>
    </row>
    <row r="40" spans="2:24" ht="15.95" customHeight="1" x14ac:dyDescent="0.15">
      <c r="B40" s="325"/>
      <c r="C40" s="302"/>
      <c r="D40" s="303"/>
      <c r="E40" s="165"/>
      <c r="F40" s="202"/>
      <c r="G40" s="218"/>
      <c r="H40" s="218"/>
      <c r="I40" s="218"/>
      <c r="J40" s="305"/>
      <c r="K40" s="305"/>
      <c r="L40" s="305"/>
      <c r="M40" s="305"/>
      <c r="N40" s="218"/>
      <c r="O40" s="218"/>
      <c r="P40" s="229"/>
      <c r="Q40" s="305"/>
      <c r="R40" s="305"/>
      <c r="S40" s="305"/>
      <c r="T40" s="305"/>
      <c r="U40" s="305"/>
      <c r="V40" s="302"/>
      <c r="W40" s="304"/>
      <c r="X40" s="303"/>
    </row>
    <row r="41" spans="2:24" ht="15.95" customHeight="1" x14ac:dyDescent="0.15">
      <c r="B41" s="325"/>
      <c r="C41" s="302"/>
      <c r="D41" s="303"/>
      <c r="E41" s="165"/>
      <c r="F41" s="202"/>
      <c r="G41" s="218"/>
      <c r="H41" s="218"/>
      <c r="I41" s="218"/>
      <c r="J41" s="305"/>
      <c r="K41" s="305"/>
      <c r="L41" s="305"/>
      <c r="M41" s="305"/>
      <c r="N41" s="218"/>
      <c r="O41" s="218"/>
      <c r="P41" s="229"/>
      <c r="Q41" s="305"/>
      <c r="R41" s="305"/>
      <c r="S41" s="305"/>
      <c r="T41" s="305"/>
      <c r="U41" s="305"/>
      <c r="V41" s="302"/>
      <c r="W41" s="304"/>
      <c r="X41" s="303"/>
    </row>
    <row r="42" spans="2:24" ht="15.95" customHeight="1" x14ac:dyDescent="0.15">
      <c r="B42" s="325"/>
      <c r="C42" s="606"/>
      <c r="D42" s="607"/>
      <c r="E42" s="165"/>
      <c r="F42" s="202"/>
      <c r="G42" s="218"/>
      <c r="H42" s="218"/>
      <c r="I42" s="218"/>
      <c r="J42" s="305"/>
      <c r="K42" s="305"/>
      <c r="L42" s="305"/>
      <c r="M42" s="305"/>
      <c r="N42" s="218"/>
      <c r="O42" s="218"/>
      <c r="P42" s="229"/>
      <c r="Q42" s="305"/>
      <c r="R42" s="305"/>
      <c r="S42" s="305"/>
      <c r="T42" s="305"/>
      <c r="U42" s="305"/>
      <c r="V42" s="302"/>
      <c r="W42" s="304"/>
      <c r="X42" s="303"/>
    </row>
    <row r="43" spans="2:24" ht="15.95" customHeight="1" x14ac:dyDescent="0.15">
      <c r="B43" s="393"/>
      <c r="C43" s="606"/>
      <c r="D43" s="607"/>
      <c r="E43" s="165"/>
      <c r="F43" s="202"/>
      <c r="G43" s="218"/>
      <c r="H43" s="218"/>
      <c r="I43" s="218"/>
      <c r="J43" s="305"/>
      <c r="K43" s="305"/>
      <c r="L43" s="305"/>
      <c r="M43" s="305"/>
      <c r="N43" s="218"/>
      <c r="O43" s="218"/>
      <c r="P43" s="229"/>
      <c r="Q43" s="305"/>
      <c r="R43" s="305"/>
      <c r="S43" s="305"/>
      <c r="T43" s="305"/>
      <c r="U43" s="305"/>
      <c r="V43" s="302"/>
      <c r="W43" s="304"/>
      <c r="X43" s="303"/>
    </row>
    <row r="44" spans="2:24" ht="15.95" customHeight="1" x14ac:dyDescent="0.15">
      <c r="B44" s="17"/>
      <c r="C44" s="1" t="s">
        <v>291</v>
      </c>
      <c r="D44" s="5"/>
      <c r="F44" s="5"/>
      <c r="G44" s="16"/>
      <c r="H44" s="16"/>
      <c r="I44" s="16"/>
      <c r="J44" s="16"/>
      <c r="K44" s="16"/>
      <c r="L44" s="16"/>
      <c r="M44" s="16"/>
      <c r="N44" s="16"/>
      <c r="O44" s="16"/>
      <c r="P44" s="5"/>
      <c r="Q44" s="16"/>
      <c r="R44" s="16"/>
      <c r="S44" s="16"/>
      <c r="T44" s="16"/>
      <c r="U44" s="16"/>
      <c r="V44" s="5"/>
      <c r="W44" s="5"/>
      <c r="X44" s="5"/>
    </row>
    <row r="45" spans="2:24" ht="15.95" customHeight="1" x14ac:dyDescent="0.15">
      <c r="B45" s="17"/>
      <c r="C45" s="21" t="s">
        <v>292</v>
      </c>
      <c r="D45" s="5"/>
      <c r="F45" s="5"/>
      <c r="G45" s="16"/>
      <c r="H45" s="16"/>
      <c r="I45" s="16"/>
      <c r="J45" s="16"/>
      <c r="K45" s="16"/>
      <c r="L45" s="16"/>
      <c r="M45" s="16"/>
      <c r="N45" s="16"/>
      <c r="O45" s="16"/>
      <c r="P45" s="5"/>
      <c r="Q45" s="16"/>
      <c r="R45" s="16"/>
      <c r="S45" s="16"/>
      <c r="T45" s="16"/>
      <c r="U45" s="16"/>
      <c r="V45" s="5"/>
      <c r="W45" s="5"/>
      <c r="X45" s="5"/>
    </row>
    <row r="46" spans="2:24" ht="15.95" customHeight="1" x14ac:dyDescent="0.15">
      <c r="C46" s="254" t="s">
        <v>293</v>
      </c>
    </row>
    <row r="47" spans="2:24" ht="15.95" customHeight="1" x14ac:dyDescent="0.15">
      <c r="C47" s="254" t="s">
        <v>294</v>
      </c>
    </row>
    <row r="48" spans="2:24" ht="15.95" customHeight="1" x14ac:dyDescent="0.15">
      <c r="C48" s="3" t="s">
        <v>209</v>
      </c>
    </row>
  </sheetData>
  <mergeCells count="208">
    <mergeCell ref="C39:D39"/>
    <mergeCell ref="J39:K39"/>
    <mergeCell ref="L39:M39"/>
    <mergeCell ref="L38:M38"/>
    <mergeCell ref="J38:K38"/>
    <mergeCell ref="J19:K19"/>
    <mergeCell ref="L19:M19"/>
    <mergeCell ref="J36:K36"/>
    <mergeCell ref="L36:M36"/>
    <mergeCell ref="J37:K37"/>
    <mergeCell ref="L37:M37"/>
    <mergeCell ref="L30:M30"/>
    <mergeCell ref="J27:K27"/>
    <mergeCell ref="J25:K25"/>
    <mergeCell ref="J35:K35"/>
    <mergeCell ref="L35:M35"/>
    <mergeCell ref="L28:M28"/>
    <mergeCell ref="C34:D34"/>
    <mergeCell ref="J34:K34"/>
    <mergeCell ref="L34:M34"/>
    <mergeCell ref="C31:D31"/>
    <mergeCell ref="C30:D30"/>
    <mergeCell ref="C37:D37"/>
    <mergeCell ref="C38:D38"/>
    <mergeCell ref="C32:D32"/>
    <mergeCell ref="J32:K32"/>
    <mergeCell ref="L32:M32"/>
    <mergeCell ref="V12:X12"/>
    <mergeCell ref="V13:X13"/>
    <mergeCell ref="V14:X14"/>
    <mergeCell ref="C43:D43"/>
    <mergeCell ref="J43:K43"/>
    <mergeCell ref="L43:M43"/>
    <mergeCell ref="C41:D41"/>
    <mergeCell ref="J41:K41"/>
    <mergeCell ref="L41:M41"/>
    <mergeCell ref="C42:D42"/>
    <mergeCell ref="J42:K42"/>
    <mergeCell ref="L42:M42"/>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J12:K12"/>
    <mergeCell ref="L12:M12"/>
    <mergeCell ref="J13:K13"/>
    <mergeCell ref="L13:M13"/>
    <mergeCell ref="J14:K14"/>
    <mergeCell ref="L14:M14"/>
    <mergeCell ref="C12:D12"/>
    <mergeCell ref="C13:D13"/>
    <mergeCell ref="C14:D14"/>
    <mergeCell ref="L25:M25"/>
    <mergeCell ref="J23:K23"/>
    <mergeCell ref="L23:M23"/>
    <mergeCell ref="L27:M27"/>
    <mergeCell ref="G5:I5"/>
    <mergeCell ref="J5:M5"/>
    <mergeCell ref="C8:D8"/>
    <mergeCell ref="J8:K8"/>
    <mergeCell ref="C5:D7"/>
    <mergeCell ref="E5:E7"/>
    <mergeCell ref="F5:F7"/>
    <mergeCell ref="I6:I7"/>
    <mergeCell ref="J6:K7"/>
    <mergeCell ref="L6:M7"/>
    <mergeCell ref="G6:H7"/>
    <mergeCell ref="L8:M8"/>
    <mergeCell ref="W3:X4"/>
    <mergeCell ref="B5:B43"/>
    <mergeCell ref="C10:D10"/>
    <mergeCell ref="C9:D9"/>
    <mergeCell ref="J9:K9"/>
    <mergeCell ref="L9:M9"/>
    <mergeCell ref="C17:D17"/>
    <mergeCell ref="J17:K17"/>
    <mergeCell ref="L17:M17"/>
    <mergeCell ref="C40:D40"/>
    <mergeCell ref="J40:K40"/>
    <mergeCell ref="L40:M40"/>
    <mergeCell ref="C21:D21"/>
    <mergeCell ref="J21:K21"/>
    <mergeCell ref="L21:M21"/>
    <mergeCell ref="J26:K26"/>
    <mergeCell ref="L26:M26"/>
    <mergeCell ref="C35:D35"/>
    <mergeCell ref="C36:D36"/>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J31:K31"/>
    <mergeCell ref="L31:M31"/>
    <mergeCell ref="J30:K30"/>
    <mergeCell ref="J10:K10"/>
    <mergeCell ref="L10:M10"/>
    <mergeCell ref="J22:K22"/>
    <mergeCell ref="Q27:U27"/>
    <mergeCell ref="Q26:U26"/>
    <mergeCell ref="Q25:U25"/>
    <mergeCell ref="Q12:U12"/>
    <mergeCell ref="Q13:U13"/>
    <mergeCell ref="Q14:U14"/>
    <mergeCell ref="Q24:U24"/>
    <mergeCell ref="L22:M22"/>
    <mergeCell ref="J11:K11"/>
    <mergeCell ref="L11:M11"/>
    <mergeCell ref="J15:K15"/>
    <mergeCell ref="J18:K18"/>
    <mergeCell ref="L18:M18"/>
    <mergeCell ref="Q30:U30"/>
    <mergeCell ref="Q29:U29"/>
    <mergeCell ref="Q28:U28"/>
    <mergeCell ref="L29:M29"/>
    <mergeCell ref="Q38:U38"/>
    <mergeCell ref="Q39:U39"/>
    <mergeCell ref="Q40:U40"/>
    <mergeCell ref="Q41:U41"/>
    <mergeCell ref="Q42:U42"/>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31:U31"/>
    <mergeCell ref="V27:X27"/>
    <mergeCell ref="V28:X28"/>
    <mergeCell ref="V29:X29"/>
    <mergeCell ref="V30:X30"/>
    <mergeCell ref="V31:X31"/>
    <mergeCell ref="V34:X34"/>
    <mergeCell ref="Q34:U34"/>
    <mergeCell ref="Q35:U35"/>
    <mergeCell ref="Q32:U32"/>
    <mergeCell ref="V32:X32"/>
    <mergeCell ref="V38:X38"/>
    <mergeCell ref="V39:X39"/>
    <mergeCell ref="V40:X40"/>
    <mergeCell ref="V41:X41"/>
    <mergeCell ref="V42:X42"/>
    <mergeCell ref="V43:X43"/>
    <mergeCell ref="Q43:U43"/>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C33:D33"/>
    <mergeCell ref="J33:K33"/>
    <mergeCell ref="L33:M33"/>
    <mergeCell ref="Q33:U33"/>
    <mergeCell ref="V33:X33"/>
    <mergeCell ref="V35:X35"/>
    <mergeCell ref="V36:X36"/>
    <mergeCell ref="Q36:U36"/>
    <mergeCell ref="V37:X37"/>
    <mergeCell ref="Q37:U37"/>
  </mergeCells>
  <phoneticPr fontId="6"/>
  <dataValidations count="4">
    <dataValidation type="list" allowBlank="1" showInputMessage="1" showErrorMessage="1" sqref="E44:E45" xr:uid="{00000000-0002-0000-0700-000000000000}">
      <formula1>個数</formula1>
    </dataValidation>
    <dataValidation type="list" showInputMessage="1" showErrorMessage="1" sqref="G44:H45" xr:uid="{00000000-0002-0000-0700-000001000000}">
      <formula1>部位本体</formula1>
    </dataValidation>
    <dataValidation type="list" errorStyle="warning" allowBlank="1" showInputMessage="1" showErrorMessage="1" error="選択出来ません" sqref="H8:H43" xr:uid="{DA761384-1898-493F-8E40-51DF6D396C8E}">
      <formula1>INDIRECT(G8)</formula1>
    </dataValidation>
    <dataValidation allowBlank="1" showInputMessage="1" showErrorMessage="1" prompt="覆工スパン毎に連番を記入。_x000a_数値で入力する。" sqref="E8:E43" xr:uid="{BA2DC6F6-BB18-408A-9DCA-F28377410B06}"/>
  </dataValidations>
  <printOptions horizontalCentered="1" verticalCentered="1"/>
  <pageMargins left="0.23622047244094491" right="0.23622047244094491" top="0.74803149606299213" bottom="0.15748031496062992" header="0.31496062992125984" footer="0.31496062992125984"/>
  <pageSetup paperSize="9" scale="74"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I8:I43</xm:sqref>
        </x14:dataValidation>
        <x14:dataValidation type="list" allowBlank="1" showInputMessage="1" showErrorMessage="1" xr:uid="{00000000-0002-0000-0700-000004000000}">
          <x14:formula1>
            <xm:f>'(参考)リスト'!$F$52:$F$53</xm:f>
          </x14:formula1>
          <xm:sqref>N8:O43</xm:sqref>
        </x14:dataValidation>
        <x14:dataValidation type="list" showInputMessage="1" showErrorMessage="1" xr:uid="{00000000-0002-0000-0700-000005000000}">
          <x14:formula1>
            <xm:f>'(参考)リスト'!$B$52:$B$55</xm:f>
          </x14:formula1>
          <xm:sqref>G8:G43</xm:sqref>
        </x14:dataValidation>
        <x14:dataValidation type="list" allowBlank="1" showInputMessage="1" showErrorMessage="1" xr:uid="{00000000-0002-0000-0700-000006000000}">
          <x14:formula1>
            <xm:f>'(参考)リスト'!$G$52:$G$54</xm:f>
          </x14:formula1>
          <xm:sqref>P8:P43</xm:sqref>
        </x14:dataValidation>
        <x14:dataValidation type="list" allowBlank="1" showInputMessage="1" showErrorMessage="1" xr:uid="{00000000-0002-0000-0700-000007000000}">
          <x14:formula1>
            <xm:f>'(参考)リスト'!$E$52:$E$58</xm:f>
          </x14:formula1>
          <xm:sqref>J8:K43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activeCell="AF18" sqref="AF18"/>
      <selection pane="topRight" activeCell="AF18" sqref="AF18"/>
      <selection pane="bottomLeft" activeCell="AF18" sqref="AF18"/>
      <selection pane="bottomRight" activeCell="AF18" sqref="AF18"/>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51" t="s">
        <v>295</v>
      </c>
      <c r="C2" s="651"/>
      <c r="D2" s="651"/>
      <c r="E2" s="505"/>
      <c r="F2" s="505"/>
      <c r="G2" s="505"/>
      <c r="H2" s="651"/>
      <c r="I2" s="651"/>
      <c r="J2" s="651"/>
      <c r="K2" s="651"/>
      <c r="L2" s="651"/>
      <c r="M2" s="651"/>
      <c r="N2" s="651"/>
      <c r="O2" s="651"/>
      <c r="P2" s="651"/>
      <c r="Q2" s="651"/>
      <c r="R2" s="651"/>
      <c r="S2" s="651"/>
      <c r="T2" s="651"/>
      <c r="U2" s="651"/>
      <c r="V2" s="651"/>
      <c r="W2" s="651"/>
      <c r="X2" s="651"/>
      <c r="Y2" s="651"/>
      <c r="Z2" s="651"/>
    </row>
    <row r="3" spans="2:28" ht="20.100000000000001" customHeight="1" x14ac:dyDescent="0.15">
      <c r="B3" s="684" t="s">
        <v>60</v>
      </c>
      <c r="C3" s="684"/>
      <c r="D3" s="506"/>
      <c r="E3" s="349" t="str">
        <f>'様式A-1'!D3</f>
        <v>コンピラトンネル</v>
      </c>
      <c r="F3" s="350"/>
      <c r="G3" s="351"/>
      <c r="H3" s="685" t="s">
        <v>61</v>
      </c>
      <c r="I3" s="512"/>
      <c r="J3" s="686" t="str">
        <f>'様式A-1'!J3:O4</f>
        <v>福浦港金比羅線</v>
      </c>
      <c r="K3" s="686"/>
      <c r="L3" s="686"/>
      <c r="M3" s="311" t="s">
        <v>296</v>
      </c>
      <c r="N3" s="312"/>
      <c r="O3" s="312"/>
      <c r="P3" s="312"/>
      <c r="Q3" s="353" t="str">
        <f>'様式B (1)'!S3</f>
        <v>アジア航測株式会社</v>
      </c>
      <c r="R3" s="354"/>
      <c r="S3" s="354"/>
      <c r="T3" s="355"/>
      <c r="U3" s="539" t="s">
        <v>250</v>
      </c>
      <c r="V3" s="540"/>
      <c r="W3" s="541"/>
      <c r="X3" s="514">
        <f>'様式B (1)'!P2</f>
        <v>45903</v>
      </c>
      <c r="Y3" s="515"/>
      <c r="Z3" s="516"/>
    </row>
    <row r="4" spans="2:28" ht="20.100000000000001" customHeight="1" x14ac:dyDescent="0.15">
      <c r="B4" s="693" t="s">
        <v>167</v>
      </c>
      <c r="C4" s="693"/>
      <c r="D4" s="520"/>
      <c r="E4" s="362" t="str">
        <f>'様式A-1'!D4</f>
        <v>金比羅トンネル</v>
      </c>
      <c r="F4" s="363"/>
      <c r="G4" s="364"/>
      <c r="H4" s="694" t="s">
        <v>168</v>
      </c>
      <c r="I4" s="526"/>
      <c r="J4" s="686" t="str">
        <f>'様式A-1'!R3</f>
        <v>山口県
下関土木建築事務所</v>
      </c>
      <c r="K4" s="686"/>
      <c r="L4" s="686"/>
      <c r="M4" s="314"/>
      <c r="N4" s="315"/>
      <c r="O4" s="315"/>
      <c r="P4" s="315"/>
      <c r="Q4" s="356" t="str">
        <f>'様式B (1)'!S4</f>
        <v>飯田　琢巳</v>
      </c>
      <c r="R4" s="357"/>
      <c r="S4" s="357"/>
      <c r="T4" s="358"/>
      <c r="U4" s="687"/>
      <c r="V4" s="688"/>
      <c r="W4" s="689"/>
      <c r="X4" s="690"/>
      <c r="Y4" s="691"/>
      <c r="Z4" s="692"/>
    </row>
    <row r="5" spans="2:28" ht="28.5" customHeight="1" x14ac:dyDescent="0.15">
      <c r="B5" s="663" t="s">
        <v>297</v>
      </c>
      <c r="C5" s="666" t="s">
        <v>298</v>
      </c>
      <c r="D5" s="666"/>
      <c r="E5" s="667" t="s">
        <v>253</v>
      </c>
      <c r="F5" s="674" t="s">
        <v>297</v>
      </c>
      <c r="G5" s="675"/>
      <c r="H5" s="676"/>
      <c r="I5" s="676"/>
      <c r="J5" s="676"/>
      <c r="K5" s="676"/>
      <c r="L5" s="676"/>
      <c r="M5" s="676"/>
      <c r="N5" s="676"/>
      <c r="O5" s="676"/>
      <c r="P5" s="676"/>
      <c r="Q5" s="676"/>
      <c r="R5" s="676"/>
      <c r="S5" s="677"/>
      <c r="T5" s="677"/>
      <c r="U5" s="677"/>
      <c r="V5" s="677"/>
      <c r="W5" s="677"/>
      <c r="X5" s="677"/>
      <c r="Y5" s="677"/>
      <c r="Z5" s="678"/>
      <c r="AA5" s="13"/>
      <c r="AB5" s="247"/>
    </row>
    <row r="6" spans="2:28" ht="24.75" customHeight="1" x14ac:dyDescent="0.15">
      <c r="B6" s="663"/>
      <c r="C6" s="526"/>
      <c r="D6" s="526"/>
      <c r="E6" s="668"/>
      <c r="F6" s="512" t="s">
        <v>299</v>
      </c>
      <c r="G6" s="512"/>
      <c r="H6" s="680" t="s">
        <v>300</v>
      </c>
      <c r="I6" s="677"/>
      <c r="J6" s="677"/>
      <c r="K6" s="677"/>
      <c r="L6" s="677"/>
      <c r="M6" s="677"/>
      <c r="N6" s="678"/>
      <c r="O6" s="680" t="s">
        <v>301</v>
      </c>
      <c r="P6" s="676"/>
      <c r="Q6" s="676"/>
      <c r="R6" s="676"/>
      <c r="S6" s="676"/>
      <c r="T6" s="676"/>
      <c r="U6" s="676"/>
      <c r="V6" s="676"/>
      <c r="W6" s="676"/>
      <c r="X6" s="694"/>
      <c r="Y6" s="680" t="s">
        <v>302</v>
      </c>
      <c r="Z6" s="694"/>
      <c r="AA6" s="247"/>
      <c r="AB6" s="247"/>
    </row>
    <row r="7" spans="2:28" ht="27.75" customHeight="1" x14ac:dyDescent="0.15">
      <c r="B7" s="664"/>
      <c r="C7" s="397"/>
      <c r="D7" s="373"/>
      <c r="E7" s="239"/>
      <c r="F7" s="669"/>
      <c r="G7" s="669"/>
      <c r="H7" s="681"/>
      <c r="I7" s="682"/>
      <c r="J7" s="682"/>
      <c r="K7" s="682"/>
      <c r="L7" s="682"/>
      <c r="M7" s="682"/>
      <c r="N7" s="683"/>
      <c r="O7" s="703"/>
      <c r="P7" s="704"/>
      <c r="Q7" s="704"/>
      <c r="R7" s="704"/>
      <c r="S7" s="704"/>
      <c r="T7" s="704"/>
      <c r="U7" s="704"/>
      <c r="V7" s="704"/>
      <c r="W7" s="704"/>
      <c r="X7" s="705"/>
      <c r="Y7" s="679"/>
      <c r="Z7" s="679"/>
    </row>
    <row r="8" spans="2:28" ht="27.75" customHeight="1" x14ac:dyDescent="0.15">
      <c r="B8" s="664"/>
      <c r="C8" s="397"/>
      <c r="D8" s="373"/>
      <c r="E8" s="239"/>
      <c r="F8" s="669"/>
      <c r="G8" s="669"/>
      <c r="H8" s="681"/>
      <c r="I8" s="695"/>
      <c r="J8" s="695"/>
      <c r="K8" s="695"/>
      <c r="L8" s="682"/>
      <c r="M8" s="682"/>
      <c r="N8" s="683"/>
      <c r="O8" s="703"/>
      <c r="P8" s="704"/>
      <c r="Q8" s="704"/>
      <c r="R8" s="704"/>
      <c r="S8" s="704"/>
      <c r="T8" s="704"/>
      <c r="U8" s="704"/>
      <c r="V8" s="704"/>
      <c r="W8" s="704"/>
      <c r="X8" s="705"/>
      <c r="Y8" s="679"/>
      <c r="Z8" s="679"/>
    </row>
    <row r="9" spans="2:28" ht="27.75" customHeight="1" x14ac:dyDescent="0.15">
      <c r="B9" s="664"/>
      <c r="C9" s="670"/>
      <c r="D9" s="671"/>
      <c r="E9" s="239"/>
      <c r="F9" s="669"/>
      <c r="G9" s="669"/>
      <c r="H9" s="681"/>
      <c r="I9" s="695"/>
      <c r="J9" s="695"/>
      <c r="K9" s="695"/>
      <c r="L9" s="682"/>
      <c r="M9" s="682"/>
      <c r="N9" s="683"/>
      <c r="O9" s="703"/>
      <c r="P9" s="704"/>
      <c r="Q9" s="704"/>
      <c r="R9" s="704"/>
      <c r="S9" s="704"/>
      <c r="T9" s="704"/>
      <c r="U9" s="704"/>
      <c r="V9" s="704"/>
      <c r="W9" s="704"/>
      <c r="X9" s="705"/>
      <c r="Y9" s="672"/>
      <c r="Z9" s="673"/>
    </row>
    <row r="10" spans="2:28" ht="27.75" customHeight="1" x14ac:dyDescent="0.15">
      <c r="B10" s="664"/>
      <c r="C10" s="670"/>
      <c r="D10" s="671"/>
      <c r="E10" s="239"/>
      <c r="F10" s="696"/>
      <c r="G10" s="697"/>
      <c r="H10" s="681"/>
      <c r="I10" s="695"/>
      <c r="J10" s="695"/>
      <c r="K10" s="695"/>
      <c r="L10" s="695"/>
      <c r="M10" s="695"/>
      <c r="N10" s="700"/>
      <c r="O10" s="703"/>
      <c r="P10" s="704"/>
      <c r="Q10" s="704"/>
      <c r="R10" s="704"/>
      <c r="S10" s="704"/>
      <c r="T10" s="704"/>
      <c r="U10" s="704"/>
      <c r="V10" s="704"/>
      <c r="W10" s="704"/>
      <c r="X10" s="705"/>
      <c r="Y10" s="672"/>
      <c r="Z10" s="673"/>
    </row>
    <row r="11" spans="2:28" ht="27.75" customHeight="1" x14ac:dyDescent="0.15">
      <c r="B11" s="664"/>
      <c r="C11" s="672"/>
      <c r="D11" s="673"/>
      <c r="E11" s="12"/>
      <c r="F11" s="698"/>
      <c r="G11" s="699"/>
      <c r="H11" s="681"/>
      <c r="I11" s="695"/>
      <c r="J11" s="695"/>
      <c r="K11" s="695"/>
      <c r="L11" s="695"/>
      <c r="M11" s="695"/>
      <c r="N11" s="700"/>
      <c r="O11" s="672"/>
      <c r="P11" s="702"/>
      <c r="Q11" s="702"/>
      <c r="R11" s="702"/>
      <c r="S11" s="702"/>
      <c r="T11" s="702"/>
      <c r="U11" s="702"/>
      <c r="V11" s="702"/>
      <c r="W11" s="702"/>
      <c r="X11" s="673"/>
      <c r="Y11" s="672"/>
      <c r="Z11" s="673"/>
    </row>
    <row r="12" spans="2:28" ht="27.75" customHeight="1" x14ac:dyDescent="0.15">
      <c r="B12" s="664"/>
      <c r="C12" s="672"/>
      <c r="D12" s="673"/>
      <c r="E12" s="12"/>
      <c r="F12" s="701"/>
      <c r="G12" s="701"/>
      <c r="H12" s="681"/>
      <c r="I12" s="695"/>
      <c r="J12" s="695"/>
      <c r="K12" s="695"/>
      <c r="L12" s="682"/>
      <c r="M12" s="682"/>
      <c r="N12" s="683"/>
      <c r="O12" s="672"/>
      <c r="P12" s="702"/>
      <c r="Q12" s="702"/>
      <c r="R12" s="702"/>
      <c r="S12" s="702"/>
      <c r="T12" s="702"/>
      <c r="U12" s="702"/>
      <c r="V12" s="702"/>
      <c r="W12" s="702"/>
      <c r="X12" s="673"/>
      <c r="Y12" s="672"/>
      <c r="Z12" s="673"/>
    </row>
    <row r="13" spans="2:28" ht="27.75" customHeight="1" x14ac:dyDescent="0.15">
      <c r="B13" s="664"/>
      <c r="C13" s="672"/>
      <c r="D13" s="673"/>
      <c r="E13" s="12"/>
      <c r="F13" s="701"/>
      <c r="G13" s="701"/>
      <c r="H13" s="681"/>
      <c r="I13" s="695"/>
      <c r="J13" s="695"/>
      <c r="K13" s="695"/>
      <c r="L13" s="682"/>
      <c r="M13" s="682"/>
      <c r="N13" s="683"/>
      <c r="O13" s="672"/>
      <c r="P13" s="702"/>
      <c r="Q13" s="702"/>
      <c r="R13" s="702"/>
      <c r="S13" s="702"/>
      <c r="T13" s="702"/>
      <c r="U13" s="702"/>
      <c r="V13" s="702"/>
      <c r="W13" s="702"/>
      <c r="X13" s="673"/>
      <c r="Y13" s="672"/>
      <c r="Z13" s="673"/>
    </row>
    <row r="14" spans="2:28" ht="27.75" customHeight="1" x14ac:dyDescent="0.15">
      <c r="B14" s="664"/>
      <c r="C14" s="672"/>
      <c r="D14" s="673"/>
      <c r="E14" s="12"/>
      <c r="F14" s="669"/>
      <c r="G14" s="669"/>
      <c r="H14" s="681"/>
      <c r="I14" s="695"/>
      <c r="J14" s="695"/>
      <c r="K14" s="695"/>
      <c r="L14" s="682"/>
      <c r="M14" s="682"/>
      <c r="N14" s="683"/>
      <c r="O14" s="672"/>
      <c r="P14" s="702"/>
      <c r="Q14" s="702"/>
      <c r="R14" s="702"/>
      <c r="S14" s="702"/>
      <c r="T14" s="702"/>
      <c r="U14" s="702"/>
      <c r="V14" s="702"/>
      <c r="W14" s="702"/>
      <c r="X14" s="673"/>
      <c r="Y14" s="672"/>
      <c r="Z14" s="673"/>
    </row>
    <row r="15" spans="2:28" ht="27.75" customHeight="1" x14ac:dyDescent="0.15">
      <c r="B15" s="664"/>
      <c r="C15" s="672"/>
      <c r="D15" s="673"/>
      <c r="E15" s="12"/>
      <c r="F15" s="701"/>
      <c r="G15" s="701"/>
      <c r="H15" s="681"/>
      <c r="I15" s="695"/>
      <c r="J15" s="695"/>
      <c r="K15" s="695"/>
      <c r="L15" s="682"/>
      <c r="M15" s="682"/>
      <c r="N15" s="683"/>
      <c r="O15" s="672"/>
      <c r="P15" s="702"/>
      <c r="Q15" s="702"/>
      <c r="R15" s="702"/>
      <c r="S15" s="702"/>
      <c r="T15" s="702"/>
      <c r="U15" s="702"/>
      <c r="V15" s="702"/>
      <c r="W15" s="702"/>
      <c r="X15" s="673"/>
      <c r="Y15" s="672"/>
      <c r="Z15" s="673"/>
    </row>
    <row r="16" spans="2:28" ht="27.75" customHeight="1" x14ac:dyDescent="0.15">
      <c r="B16" s="664"/>
      <c r="C16" s="672"/>
      <c r="D16" s="673"/>
      <c r="E16" s="12"/>
      <c r="F16" s="701"/>
      <c r="G16" s="701"/>
      <c r="H16" s="681"/>
      <c r="I16" s="695"/>
      <c r="J16" s="695"/>
      <c r="K16" s="695"/>
      <c r="L16" s="682"/>
      <c r="M16" s="682"/>
      <c r="N16" s="683"/>
      <c r="O16" s="672"/>
      <c r="P16" s="702"/>
      <c r="Q16" s="702"/>
      <c r="R16" s="702"/>
      <c r="S16" s="702"/>
      <c r="T16" s="702"/>
      <c r="U16" s="702"/>
      <c r="V16" s="702"/>
      <c r="W16" s="702"/>
      <c r="X16" s="673"/>
      <c r="Y16" s="672"/>
      <c r="Z16" s="673"/>
    </row>
    <row r="17" spans="2:26" ht="27.75" customHeight="1" x14ac:dyDescent="0.15">
      <c r="B17" s="664"/>
      <c r="C17" s="672"/>
      <c r="D17" s="673"/>
      <c r="E17" s="12"/>
      <c r="F17" s="701"/>
      <c r="G17" s="701"/>
      <c r="H17" s="681"/>
      <c r="I17" s="695"/>
      <c r="J17" s="695"/>
      <c r="K17" s="695"/>
      <c r="L17" s="682"/>
      <c r="M17" s="682"/>
      <c r="N17" s="683"/>
      <c r="O17" s="672"/>
      <c r="P17" s="702"/>
      <c r="Q17" s="702"/>
      <c r="R17" s="702"/>
      <c r="S17" s="702"/>
      <c r="T17" s="702"/>
      <c r="U17" s="702"/>
      <c r="V17" s="702"/>
      <c r="W17" s="702"/>
      <c r="X17" s="673"/>
      <c r="Y17" s="672"/>
      <c r="Z17" s="673"/>
    </row>
    <row r="18" spans="2:26" ht="27.75" customHeight="1" x14ac:dyDescent="0.15">
      <c r="B18" s="664"/>
      <c r="C18" s="672"/>
      <c r="D18" s="673"/>
      <c r="E18" s="12"/>
      <c r="F18" s="701"/>
      <c r="G18" s="701"/>
      <c r="H18" s="681"/>
      <c r="I18" s="695"/>
      <c r="J18" s="695"/>
      <c r="K18" s="695"/>
      <c r="L18" s="682"/>
      <c r="M18" s="682"/>
      <c r="N18" s="683"/>
      <c r="O18" s="672"/>
      <c r="P18" s="702"/>
      <c r="Q18" s="702"/>
      <c r="R18" s="702"/>
      <c r="S18" s="702"/>
      <c r="T18" s="702"/>
      <c r="U18" s="702"/>
      <c r="V18" s="702"/>
      <c r="W18" s="702"/>
      <c r="X18" s="673"/>
      <c r="Y18" s="672"/>
      <c r="Z18" s="673"/>
    </row>
    <row r="19" spans="2:26" ht="27.75" customHeight="1" x14ac:dyDescent="0.15">
      <c r="B19" s="664"/>
      <c r="C19" s="672"/>
      <c r="D19" s="673"/>
      <c r="E19" s="12"/>
      <c r="F19" s="701"/>
      <c r="G19" s="701"/>
      <c r="H19" s="681"/>
      <c r="I19" s="695"/>
      <c r="J19" s="695"/>
      <c r="K19" s="695"/>
      <c r="L19" s="682"/>
      <c r="M19" s="682"/>
      <c r="N19" s="683"/>
      <c r="O19" s="672"/>
      <c r="P19" s="702"/>
      <c r="Q19" s="702"/>
      <c r="R19" s="702"/>
      <c r="S19" s="702"/>
      <c r="T19" s="702"/>
      <c r="U19" s="702"/>
      <c r="V19" s="702"/>
      <c r="W19" s="702"/>
      <c r="X19" s="673"/>
      <c r="Y19" s="672"/>
      <c r="Z19" s="673"/>
    </row>
    <row r="20" spans="2:26" ht="27.75" customHeight="1" x14ac:dyDescent="0.15">
      <c r="B20" s="664"/>
      <c r="C20" s="672"/>
      <c r="D20" s="673"/>
      <c r="E20" s="12"/>
      <c r="F20" s="701"/>
      <c r="G20" s="701"/>
      <c r="H20" s="681"/>
      <c r="I20" s="695"/>
      <c r="J20" s="695"/>
      <c r="K20" s="695"/>
      <c r="L20" s="682"/>
      <c r="M20" s="682"/>
      <c r="N20" s="683"/>
      <c r="O20" s="672"/>
      <c r="P20" s="702"/>
      <c r="Q20" s="702"/>
      <c r="R20" s="702"/>
      <c r="S20" s="702"/>
      <c r="T20" s="702"/>
      <c r="U20" s="702"/>
      <c r="V20" s="702"/>
      <c r="W20" s="702"/>
      <c r="X20" s="673"/>
      <c r="Y20" s="672"/>
      <c r="Z20" s="673"/>
    </row>
    <row r="21" spans="2:26" ht="27.75" customHeight="1" x14ac:dyDescent="0.15">
      <c r="B21" s="665"/>
      <c r="C21" s="672"/>
      <c r="D21" s="673"/>
      <c r="E21" s="12"/>
      <c r="F21" s="701"/>
      <c r="G21" s="701"/>
      <c r="H21" s="681"/>
      <c r="I21" s="695"/>
      <c r="J21" s="695"/>
      <c r="K21" s="695"/>
      <c r="L21" s="682"/>
      <c r="M21" s="682"/>
      <c r="N21" s="683"/>
      <c r="O21" s="672"/>
      <c r="P21" s="702"/>
      <c r="Q21" s="702"/>
      <c r="R21" s="702"/>
      <c r="S21" s="702"/>
      <c r="T21" s="702"/>
      <c r="U21" s="702"/>
      <c r="V21" s="702"/>
      <c r="W21" s="702"/>
      <c r="X21" s="673"/>
      <c r="Y21" s="672"/>
      <c r="Z21" s="673"/>
    </row>
    <row r="22" spans="2:26" ht="15.95" customHeight="1" x14ac:dyDescent="0.15">
      <c r="B22" s="1" t="s">
        <v>303</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2" fitToWidth="0" orientation="landscape" horizontalDpi="200" verticalDpi="200"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575</v>
      </c>
      <c r="F5" s="748"/>
      <c r="G5" s="749"/>
      <c r="H5" s="749"/>
      <c r="I5" s="749"/>
      <c r="J5" s="749"/>
      <c r="K5" s="749"/>
      <c r="L5" s="750"/>
      <c r="M5" s="741" t="s">
        <v>310</v>
      </c>
      <c r="N5" s="709" t="s">
        <v>311</v>
      </c>
      <c r="O5" s="710"/>
      <c r="P5" s="205" t="s">
        <v>575</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469</v>
      </c>
      <c r="F7" s="706"/>
      <c r="G7" s="707"/>
      <c r="H7" s="707"/>
      <c r="I7" s="707"/>
      <c r="J7" s="707"/>
      <c r="K7" s="707"/>
      <c r="L7" s="708"/>
      <c r="M7" s="741" t="s">
        <v>313</v>
      </c>
      <c r="N7" s="709" t="s">
        <v>261</v>
      </c>
      <c r="O7" s="710"/>
      <c r="P7" s="206" t="s">
        <v>469</v>
      </c>
      <c r="Q7" s="706"/>
      <c r="R7" s="707"/>
      <c r="S7" s="707"/>
      <c r="T7" s="707"/>
      <c r="U7" s="707"/>
      <c r="V7" s="707"/>
      <c r="W7" s="708"/>
    </row>
    <row r="8" spans="2:23" s="22" customFormat="1" ht="25.5" customHeight="1" x14ac:dyDescent="0.15">
      <c r="B8" s="742"/>
      <c r="C8" s="709" t="s">
        <v>262</v>
      </c>
      <c r="D8" s="710"/>
      <c r="E8" s="205" t="s">
        <v>507</v>
      </c>
      <c r="F8" s="706"/>
      <c r="G8" s="707"/>
      <c r="H8" s="707"/>
      <c r="I8" s="707"/>
      <c r="J8" s="707"/>
      <c r="K8" s="707"/>
      <c r="L8" s="708"/>
      <c r="M8" s="742"/>
      <c r="N8" s="709" t="s">
        <v>262</v>
      </c>
      <c r="O8" s="710"/>
      <c r="P8" s="205" t="s">
        <v>507</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578</v>
      </c>
      <c r="F13" s="757"/>
      <c r="G13" s="757"/>
      <c r="H13" s="755" t="s">
        <v>317</v>
      </c>
      <c r="I13" s="756"/>
      <c r="J13" s="762" t="s">
        <v>492</v>
      </c>
      <c r="K13" s="763"/>
      <c r="L13" s="764"/>
      <c r="M13" s="766" t="s">
        <v>316</v>
      </c>
      <c r="N13" s="766"/>
      <c r="O13" s="766"/>
      <c r="P13" s="757" t="s">
        <v>580</v>
      </c>
      <c r="Q13" s="757"/>
      <c r="R13" s="757"/>
      <c r="S13" s="755" t="s">
        <v>317</v>
      </c>
      <c r="T13" s="756"/>
      <c r="U13" s="757" t="s">
        <v>579</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843</v>
      </c>
      <c r="F15" s="768"/>
      <c r="G15" s="768"/>
      <c r="H15" s="768"/>
      <c r="I15" s="768"/>
      <c r="J15" s="768"/>
      <c r="K15" s="768"/>
      <c r="L15" s="769"/>
      <c r="M15" s="746" t="s">
        <v>320</v>
      </c>
      <c r="N15" s="746"/>
      <c r="O15" s="746"/>
      <c r="P15" s="767" t="s">
        <v>844</v>
      </c>
      <c r="Q15" s="768"/>
      <c r="R15" s="768"/>
      <c r="S15" s="768"/>
      <c r="T15" s="768"/>
      <c r="U15" s="768"/>
      <c r="V15" s="768"/>
      <c r="W15" s="769"/>
    </row>
    <row r="16" spans="2:23" s="22" customFormat="1" ht="25.5" customHeight="1" x14ac:dyDescent="0.15">
      <c r="B16" s="754" t="s">
        <v>310</v>
      </c>
      <c r="C16" s="754" t="s">
        <v>311</v>
      </c>
      <c r="D16" s="754"/>
      <c r="E16" s="205" t="s">
        <v>575</v>
      </c>
      <c r="F16" s="748"/>
      <c r="G16" s="749"/>
      <c r="H16" s="749"/>
      <c r="I16" s="749"/>
      <c r="J16" s="749"/>
      <c r="K16" s="749"/>
      <c r="L16" s="750"/>
      <c r="M16" s="754" t="s">
        <v>310</v>
      </c>
      <c r="N16" s="754" t="s">
        <v>311</v>
      </c>
      <c r="O16" s="754"/>
      <c r="P16" s="205" t="s">
        <v>575</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469</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507</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70" t="s">
        <v>845</v>
      </c>
      <c r="F24" s="771"/>
      <c r="G24" s="772"/>
      <c r="H24" s="766" t="s">
        <v>317</v>
      </c>
      <c r="I24" s="766"/>
      <c r="J24" s="770" t="s">
        <v>582</v>
      </c>
      <c r="K24" s="771"/>
      <c r="L24" s="772"/>
      <c r="M24" s="766" t="s">
        <v>316</v>
      </c>
      <c r="N24" s="766"/>
      <c r="O24" s="766"/>
      <c r="P24" s="770" t="s">
        <v>583</v>
      </c>
      <c r="Q24" s="771"/>
      <c r="R24" s="772"/>
      <c r="S24" s="766" t="s">
        <v>317</v>
      </c>
      <c r="T24" s="766"/>
      <c r="U24" s="770" t="s">
        <v>584</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846</v>
      </c>
      <c r="F26" s="768"/>
      <c r="G26" s="768"/>
      <c r="H26" s="768"/>
      <c r="I26" s="768"/>
      <c r="J26" s="768"/>
      <c r="K26" s="768"/>
      <c r="L26" s="769"/>
      <c r="M26" s="746" t="s">
        <v>320</v>
      </c>
      <c r="N26" s="746"/>
      <c r="O26" s="746"/>
      <c r="P26" s="767" t="s">
        <v>847</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S24:T24"/>
    <mergeCell ref="U24:W24"/>
    <mergeCell ref="B25:D25"/>
    <mergeCell ref="E25:G25"/>
    <mergeCell ref="H25:I25"/>
    <mergeCell ref="J25:L25"/>
    <mergeCell ref="M25:O25"/>
    <mergeCell ref="P25:R25"/>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M26:O26"/>
    <mergeCell ref="S25:T25"/>
    <mergeCell ref="U25:W25"/>
    <mergeCell ref="P24:R24"/>
    <mergeCell ref="P26:W26"/>
    <mergeCell ref="E26:L26"/>
    <mergeCell ref="C27:L28"/>
    <mergeCell ref="B15:D15"/>
    <mergeCell ref="M15:O15"/>
    <mergeCell ref="B16:B17"/>
    <mergeCell ref="C16:D16"/>
    <mergeCell ref="F16:L23"/>
    <mergeCell ref="B20:D20"/>
    <mergeCell ref="M20:O20"/>
    <mergeCell ref="C19:D19"/>
    <mergeCell ref="N19:O19"/>
    <mergeCell ref="B24:D24"/>
    <mergeCell ref="E24:G24"/>
    <mergeCell ref="H24:I24"/>
    <mergeCell ref="J24:L24"/>
    <mergeCell ref="M24:O24"/>
    <mergeCell ref="M16:M17"/>
    <mergeCell ref="N16:O16"/>
    <mergeCell ref="B5:B6"/>
    <mergeCell ref="C5:D5"/>
    <mergeCell ref="F5:L12"/>
    <mergeCell ref="M5:M6"/>
    <mergeCell ref="N5:O5"/>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E15:L15"/>
    <mergeCell ref="C11:D11"/>
    <mergeCell ref="N11:O11"/>
    <mergeCell ref="C12:D12"/>
    <mergeCell ref="N12:O12"/>
    <mergeCell ref="M7:M8"/>
    <mergeCell ref="N7:O7"/>
    <mergeCell ref="C8:D8"/>
    <mergeCell ref="N8:O8"/>
    <mergeCell ref="B9:D9"/>
    <mergeCell ref="M9:O9"/>
    <mergeCell ref="Q5:W12"/>
    <mergeCell ref="C6:D6"/>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N6:O6"/>
    <mergeCell ref="B7:B8"/>
    <mergeCell ref="C7:D7"/>
    <mergeCell ref="B10:B12"/>
    <mergeCell ref="C10:D10"/>
    <mergeCell ref="M10:M12"/>
    <mergeCell ref="N10:O10"/>
  </mergeCells>
  <phoneticPr fontId="11"/>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1B84A-ECED-4B7B-BA50-4FC4FF92F477}">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575</v>
      </c>
      <c r="F5" s="748"/>
      <c r="G5" s="749"/>
      <c r="H5" s="749"/>
      <c r="I5" s="749"/>
      <c r="J5" s="749"/>
      <c r="K5" s="749"/>
      <c r="L5" s="750"/>
      <c r="M5" s="741" t="s">
        <v>310</v>
      </c>
      <c r="N5" s="709" t="s">
        <v>311</v>
      </c>
      <c r="O5" s="710"/>
      <c r="P5" s="205" t="s">
        <v>587</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469</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507</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586</v>
      </c>
      <c r="F13" s="757"/>
      <c r="G13" s="757"/>
      <c r="H13" s="766" t="s">
        <v>317</v>
      </c>
      <c r="I13" s="766"/>
      <c r="J13" s="762" t="s">
        <v>585</v>
      </c>
      <c r="K13" s="763"/>
      <c r="L13" s="764"/>
      <c r="M13" s="766" t="s">
        <v>316</v>
      </c>
      <c r="N13" s="766"/>
      <c r="O13" s="766"/>
      <c r="P13" s="770" t="s">
        <v>588</v>
      </c>
      <c r="Q13" s="771"/>
      <c r="R13" s="772"/>
      <c r="S13" s="766" t="s">
        <v>317</v>
      </c>
      <c r="T13" s="766"/>
      <c r="U13" s="770" t="s">
        <v>588</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922</v>
      </c>
      <c r="F15" s="768"/>
      <c r="G15" s="768"/>
      <c r="H15" s="768"/>
      <c r="I15" s="768"/>
      <c r="J15" s="768"/>
      <c r="K15" s="768"/>
      <c r="L15" s="769"/>
      <c r="M15" s="746" t="s">
        <v>320</v>
      </c>
      <c r="N15" s="746"/>
      <c r="O15" s="746"/>
      <c r="P15" s="767" t="s">
        <v>848</v>
      </c>
      <c r="Q15" s="768"/>
      <c r="R15" s="768"/>
      <c r="S15" s="768"/>
      <c r="T15" s="768"/>
      <c r="U15" s="768"/>
      <c r="V15" s="768"/>
      <c r="W15" s="769"/>
    </row>
    <row r="16" spans="2:23" s="22" customFormat="1" ht="25.5" customHeight="1" x14ac:dyDescent="0.15">
      <c r="B16" s="754" t="s">
        <v>310</v>
      </c>
      <c r="C16" s="754" t="s">
        <v>311</v>
      </c>
      <c r="D16" s="754"/>
      <c r="E16" s="205" t="s">
        <v>587</v>
      </c>
      <c r="F16" s="748"/>
      <c r="G16" s="749"/>
      <c r="H16" s="749"/>
      <c r="I16" s="749"/>
      <c r="J16" s="749"/>
      <c r="K16" s="749"/>
      <c r="L16" s="750"/>
      <c r="M16" s="754" t="s">
        <v>310</v>
      </c>
      <c r="N16" s="754" t="s">
        <v>311</v>
      </c>
      <c r="O16" s="754"/>
      <c r="P16" s="205" t="s">
        <v>587</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589</v>
      </c>
      <c r="F24" s="757"/>
      <c r="G24" s="757"/>
      <c r="H24" s="766" t="s">
        <v>317</v>
      </c>
      <c r="I24" s="766"/>
      <c r="J24" s="757" t="s">
        <v>589</v>
      </c>
      <c r="K24" s="757"/>
      <c r="L24" s="757"/>
      <c r="M24" s="766" t="s">
        <v>316</v>
      </c>
      <c r="N24" s="766"/>
      <c r="O24" s="766"/>
      <c r="P24" s="770" t="s">
        <v>592</v>
      </c>
      <c r="Q24" s="771"/>
      <c r="R24" s="772"/>
      <c r="S24" s="766" t="s">
        <v>317</v>
      </c>
      <c r="T24" s="766"/>
      <c r="U24" s="770" t="s">
        <v>591</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849</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Q16:W23"/>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C19:D19"/>
    <mergeCell ref="M16:M17"/>
    <mergeCell ref="C6:D6"/>
    <mergeCell ref="N6:O6"/>
    <mergeCell ref="M18:M19"/>
    <mergeCell ref="N7:O7"/>
    <mergeCell ref="C8:D8"/>
    <mergeCell ref="N8:O8"/>
    <mergeCell ref="B9:D9"/>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N10:O10"/>
    <mergeCell ref="C11:D11"/>
    <mergeCell ref="N11:O11"/>
    <mergeCell ref="C12:D12"/>
    <mergeCell ref="N12:O12"/>
    <mergeCell ref="B7:B8"/>
    <mergeCell ref="C7:D7"/>
    <mergeCell ref="M7:M8"/>
    <mergeCell ref="M9:O9"/>
    <mergeCell ref="N16:O16"/>
    <mergeCell ref="N19:O19"/>
    <mergeCell ref="B15:D15"/>
    <mergeCell ref="M15:O15"/>
    <mergeCell ref="B20:D20"/>
    <mergeCell ref="N22:O22"/>
    <mergeCell ref="C23:D23"/>
    <mergeCell ref="N23:O23"/>
    <mergeCell ref="M20:O20"/>
    <mergeCell ref="B21:B23"/>
    <mergeCell ref="C21:D21"/>
    <mergeCell ref="M21:M23"/>
    <mergeCell ref="N21:O21"/>
    <mergeCell ref="N18:O18"/>
    <mergeCell ref="C17:D17"/>
    <mergeCell ref="C22:D22"/>
    <mergeCell ref="N17:O17"/>
    <mergeCell ref="B18:B19"/>
    <mergeCell ref="B16:B17"/>
    <mergeCell ref="C16:D16"/>
    <mergeCell ref="F16:L23"/>
    <mergeCell ref="E15:L15"/>
    <mergeCell ref="C18:D18"/>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Q5:W12"/>
    <mergeCell ref="B10:B12"/>
    <mergeCell ref="C10:D10"/>
    <mergeCell ref="F5:L12"/>
    <mergeCell ref="M5:M6"/>
    <mergeCell ref="N5:O5"/>
    <mergeCell ref="M10:M12"/>
  </mergeCells>
  <phoneticPr fontId="11"/>
  <dataValidations count="2">
    <dataValidation allowBlank="1" showInputMessage="1" showErrorMessage="1" prompt="覆工スパン毎に連番を記入。_x000a_数値で入力する。" sqref="E6 E17 P17 P6" xr:uid="{88D21296-3B06-4301-9E52-634A93250C36}"/>
    <dataValidation type="list" allowBlank="1" showInputMessage="1" showErrorMessage="1" sqref="E8 E19 P8 P19" xr:uid="{94437060-651E-4011-ADDD-A47917CA5D44}">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39704B-89E4-4858-B643-B540AF4B28A1}">
          <x14:formula1>
            <xm:f>'(参考)リスト'!$F$16:$F$21</xm:f>
          </x14:formula1>
          <xm:sqref>E11:E12 E22:E23 P11:P12 P22:P23</xm:sqref>
        </x14:dataValidation>
        <x14:dataValidation type="list" allowBlank="1" showInputMessage="1" showErrorMessage="1" xr:uid="{9473B46D-C8D5-45E8-B65B-F8DF7C7A6F30}">
          <x14:formula1>
            <xm:f>'(参考)リスト'!$D$16:$D$18</xm:f>
          </x14:formula1>
          <xm:sqref>E10 E21 P10 P21</xm:sqref>
        </x14:dataValidation>
        <x14:dataValidation type="list" allowBlank="1" showInputMessage="1" showErrorMessage="1" xr:uid="{EE9DCB8F-BC66-4367-AEFD-923A6AA9F136}">
          <x14:formula1>
            <xm:f>'(参考)リスト'!$E$16:$E$27</xm:f>
          </x14:formula1>
          <xm:sqref>E9 E20 P9 P20</xm:sqref>
        </x14:dataValidation>
        <x14:dataValidation type="list" allowBlank="1" showInputMessage="1" showErrorMessage="1" xr:uid="{B375B6B4-72C8-46E9-B96F-B964683A1438}">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79FC9-E0F9-4147-ADBC-D22CBE7BFD0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587</v>
      </c>
      <c r="F5" s="748"/>
      <c r="G5" s="749"/>
      <c r="H5" s="749"/>
      <c r="I5" s="749"/>
      <c r="J5" s="749"/>
      <c r="K5" s="749"/>
      <c r="L5" s="750"/>
      <c r="M5" s="741" t="s">
        <v>310</v>
      </c>
      <c r="N5" s="709" t="s">
        <v>311</v>
      </c>
      <c r="O5" s="710"/>
      <c r="P5" s="205" t="s">
        <v>594</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495</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593</v>
      </c>
      <c r="F13" s="757"/>
      <c r="G13" s="757"/>
      <c r="H13" s="766" t="s">
        <v>317</v>
      </c>
      <c r="I13" s="766"/>
      <c r="J13" s="757" t="s">
        <v>593</v>
      </c>
      <c r="K13" s="757"/>
      <c r="L13" s="757"/>
      <c r="M13" s="766" t="s">
        <v>316</v>
      </c>
      <c r="N13" s="766"/>
      <c r="O13" s="766"/>
      <c r="P13" s="770" t="s">
        <v>595</v>
      </c>
      <c r="Q13" s="771"/>
      <c r="R13" s="772"/>
      <c r="S13" s="766" t="s">
        <v>317</v>
      </c>
      <c r="T13" s="766"/>
      <c r="U13" s="770" t="s">
        <v>596</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850</v>
      </c>
      <c r="Q15" s="768"/>
      <c r="R15" s="768"/>
      <c r="S15" s="768"/>
      <c r="T15" s="768"/>
      <c r="U15" s="768"/>
      <c r="V15" s="768"/>
      <c r="W15" s="769"/>
    </row>
    <row r="16" spans="2:23" s="22" customFormat="1" ht="25.5" customHeight="1" x14ac:dyDescent="0.15">
      <c r="B16" s="754" t="s">
        <v>310</v>
      </c>
      <c r="C16" s="754" t="s">
        <v>311</v>
      </c>
      <c r="D16" s="754"/>
      <c r="E16" s="205" t="s">
        <v>594</v>
      </c>
      <c r="F16" s="748"/>
      <c r="G16" s="749"/>
      <c r="H16" s="749"/>
      <c r="I16" s="749"/>
      <c r="J16" s="749"/>
      <c r="K16" s="749"/>
      <c r="L16" s="750"/>
      <c r="M16" s="754" t="s">
        <v>310</v>
      </c>
      <c r="N16" s="754" t="s">
        <v>311</v>
      </c>
      <c r="O16" s="754"/>
      <c r="P16" s="205" t="s">
        <v>594</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597</v>
      </c>
      <c r="F24" s="757"/>
      <c r="G24" s="757"/>
      <c r="H24" s="766" t="s">
        <v>317</v>
      </c>
      <c r="I24" s="766"/>
      <c r="J24" s="757" t="s">
        <v>597</v>
      </c>
      <c r="K24" s="757"/>
      <c r="L24" s="757"/>
      <c r="M24" s="766" t="s">
        <v>316</v>
      </c>
      <c r="N24" s="766"/>
      <c r="O24" s="766"/>
      <c r="P24" s="757" t="s">
        <v>599</v>
      </c>
      <c r="Q24" s="757"/>
      <c r="R24" s="757"/>
      <c r="S24" s="766" t="s">
        <v>317</v>
      </c>
      <c r="T24" s="766"/>
      <c r="U24" s="757" t="s">
        <v>599</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Q16:W23"/>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C19:D19"/>
    <mergeCell ref="M16:M17"/>
    <mergeCell ref="C6:D6"/>
    <mergeCell ref="N6:O6"/>
    <mergeCell ref="M18:M19"/>
    <mergeCell ref="N7:O7"/>
    <mergeCell ref="C8:D8"/>
    <mergeCell ref="N8:O8"/>
    <mergeCell ref="B9:D9"/>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P15:W15"/>
    <mergeCell ref="N10:O10"/>
    <mergeCell ref="C11:D11"/>
    <mergeCell ref="N11:O11"/>
    <mergeCell ref="C12:D12"/>
    <mergeCell ref="N12:O12"/>
    <mergeCell ref="B7:B8"/>
    <mergeCell ref="C7:D7"/>
    <mergeCell ref="M7:M8"/>
    <mergeCell ref="M9:O9"/>
    <mergeCell ref="N16:O16"/>
    <mergeCell ref="N19:O19"/>
    <mergeCell ref="B15:D15"/>
    <mergeCell ref="M15:O15"/>
    <mergeCell ref="B20:D20"/>
    <mergeCell ref="N22:O22"/>
    <mergeCell ref="C23:D23"/>
    <mergeCell ref="N23:O23"/>
    <mergeCell ref="M20:O20"/>
    <mergeCell ref="B21:B23"/>
    <mergeCell ref="C21:D21"/>
    <mergeCell ref="M21:M23"/>
    <mergeCell ref="N21:O21"/>
    <mergeCell ref="N18:O18"/>
    <mergeCell ref="C17:D17"/>
    <mergeCell ref="C22:D22"/>
    <mergeCell ref="N17:O17"/>
    <mergeCell ref="B18:B19"/>
    <mergeCell ref="B16:B17"/>
    <mergeCell ref="C16:D16"/>
    <mergeCell ref="F16:L23"/>
    <mergeCell ref="E15:L15"/>
    <mergeCell ref="C18:D18"/>
    <mergeCell ref="B5:B6"/>
    <mergeCell ref="C5:D5"/>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Q5:W12"/>
    <mergeCell ref="B10:B12"/>
    <mergeCell ref="C10:D10"/>
    <mergeCell ref="F5:L12"/>
    <mergeCell ref="M5:M6"/>
    <mergeCell ref="N5:O5"/>
    <mergeCell ref="M10:M12"/>
  </mergeCells>
  <phoneticPr fontId="11"/>
  <dataValidations count="2">
    <dataValidation allowBlank="1" showInputMessage="1" showErrorMessage="1" prompt="覆工スパン毎に連番を記入。_x000a_数値で入力する。" sqref="E6 E17 P17 P6" xr:uid="{D7774B3E-162D-4152-BDD8-E83F1261CE5F}"/>
    <dataValidation type="list" allowBlank="1" showInputMessage="1" showErrorMessage="1" sqref="E8 E19 P8 P19" xr:uid="{0389CA5B-C822-4559-9339-92BBF783A80D}">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3D27A1-778E-4DF1-819B-F0469EEF1941}">
          <x14:formula1>
            <xm:f>'(参考)リスト'!$F$16:$F$21</xm:f>
          </x14:formula1>
          <xm:sqref>E11:E12 E22:E23 P11:P12 P22:P23</xm:sqref>
        </x14:dataValidation>
        <x14:dataValidation type="list" allowBlank="1" showInputMessage="1" showErrorMessage="1" xr:uid="{E604C655-1ABD-46E4-BDD4-CD69371DD220}">
          <x14:formula1>
            <xm:f>'(参考)リスト'!$D$16:$D$18</xm:f>
          </x14:formula1>
          <xm:sqref>E10 E21 P10 P21</xm:sqref>
        </x14:dataValidation>
        <x14:dataValidation type="list" allowBlank="1" showInputMessage="1" showErrorMessage="1" xr:uid="{ADC6A692-FE7C-42A8-8E22-FB8A0A2C5464}">
          <x14:formula1>
            <xm:f>'(参考)リスト'!$E$16:$E$27</xm:f>
          </x14:formula1>
          <xm:sqref>E9 E20 P9 P20</xm:sqref>
        </x14:dataValidation>
        <x14:dataValidation type="list" allowBlank="1" showInputMessage="1" showErrorMessage="1" xr:uid="{A30D1084-CC87-49E3-ACE8-6EEFAB593E55}">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6255E-2D5B-4223-A1C7-276AEEA3BBC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594</v>
      </c>
      <c r="F5" s="748"/>
      <c r="G5" s="749"/>
      <c r="H5" s="749"/>
      <c r="I5" s="749"/>
      <c r="J5" s="749"/>
      <c r="K5" s="749"/>
      <c r="L5" s="750"/>
      <c r="M5" s="741" t="s">
        <v>310</v>
      </c>
      <c r="N5" s="709" t="s">
        <v>311</v>
      </c>
      <c r="O5" s="710"/>
      <c r="P5" s="205" t="s">
        <v>601</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5</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600</v>
      </c>
      <c r="F13" s="757"/>
      <c r="G13" s="757"/>
      <c r="H13" s="766" t="s">
        <v>317</v>
      </c>
      <c r="I13" s="766"/>
      <c r="J13" s="757" t="s">
        <v>600</v>
      </c>
      <c r="K13" s="757"/>
      <c r="L13" s="757"/>
      <c r="M13" s="766" t="s">
        <v>316</v>
      </c>
      <c r="N13" s="766"/>
      <c r="O13" s="766"/>
      <c r="P13" s="757" t="s">
        <v>602</v>
      </c>
      <c r="Q13" s="757"/>
      <c r="R13" s="757"/>
      <c r="S13" s="766" t="s">
        <v>317</v>
      </c>
      <c r="T13" s="766"/>
      <c r="U13" s="757" t="s">
        <v>603</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594</v>
      </c>
      <c r="F16" s="748"/>
      <c r="G16" s="749"/>
      <c r="H16" s="749"/>
      <c r="I16" s="749"/>
      <c r="J16" s="749"/>
      <c r="K16" s="749"/>
      <c r="L16" s="750"/>
      <c r="M16" s="754" t="s">
        <v>310</v>
      </c>
      <c r="N16" s="754" t="s">
        <v>311</v>
      </c>
      <c r="O16" s="754"/>
      <c r="P16" s="205" t="s">
        <v>594</v>
      </c>
      <c r="Q16" s="706"/>
      <c r="R16" s="707"/>
      <c r="S16" s="707"/>
      <c r="T16" s="707"/>
      <c r="U16" s="707"/>
      <c r="V16" s="707"/>
      <c r="W16" s="708"/>
    </row>
    <row r="17" spans="2:24" s="22" customFormat="1" ht="25.5" customHeight="1" x14ac:dyDescent="0.15">
      <c r="B17" s="754"/>
      <c r="C17" s="754" t="s">
        <v>312</v>
      </c>
      <c r="D17" s="754"/>
      <c r="E17" s="241">
        <v>6</v>
      </c>
      <c r="F17" s="706"/>
      <c r="G17" s="707"/>
      <c r="H17" s="707"/>
      <c r="I17" s="707"/>
      <c r="J17" s="707"/>
      <c r="K17" s="707"/>
      <c r="L17" s="708"/>
      <c r="M17" s="754"/>
      <c r="N17" s="754" t="s">
        <v>312</v>
      </c>
      <c r="O17" s="754"/>
      <c r="P17" s="241">
        <v>7</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604</v>
      </c>
      <c r="F24" s="757"/>
      <c r="G24" s="757"/>
      <c r="H24" s="766" t="s">
        <v>317</v>
      </c>
      <c r="I24" s="766"/>
      <c r="J24" s="757" t="s">
        <v>604</v>
      </c>
      <c r="K24" s="757"/>
      <c r="L24" s="757"/>
      <c r="M24" s="766" t="s">
        <v>316</v>
      </c>
      <c r="N24" s="766"/>
      <c r="O24" s="766"/>
      <c r="P24" s="757" t="s">
        <v>605</v>
      </c>
      <c r="Q24" s="757"/>
      <c r="R24" s="757"/>
      <c r="S24" s="766" t="s">
        <v>317</v>
      </c>
      <c r="T24" s="766"/>
      <c r="U24" s="757" t="s">
        <v>606</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648F5D0-BA9E-4819-8AF8-74134542B30B}">
      <formula1>INDIRECT(E7)</formula1>
    </dataValidation>
    <dataValidation allowBlank="1" showInputMessage="1" showErrorMessage="1" prompt="覆工スパン毎に連番を記入。_x000a_数値で入力する。" sqref="E6 E17 P17 P6" xr:uid="{3DC5188C-2A4D-4149-A798-8A91F7F53669}"/>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56325C-D0D4-4D04-A353-8E68401A09E4}">
          <x14:formula1>
            <xm:f>'(参考)リスト'!$B$16:$B$21</xm:f>
          </x14:formula1>
          <xm:sqref>E7 E18 P7 P18</xm:sqref>
        </x14:dataValidation>
        <x14:dataValidation type="list" allowBlank="1" showInputMessage="1" showErrorMessage="1" xr:uid="{88FEDCBA-5B86-40BB-98DD-2B3EAA4110CD}">
          <x14:formula1>
            <xm:f>'(参考)リスト'!$E$16:$E$27</xm:f>
          </x14:formula1>
          <xm:sqref>E9 E20 P9 P20</xm:sqref>
        </x14:dataValidation>
        <x14:dataValidation type="list" allowBlank="1" showInputMessage="1" showErrorMessage="1" xr:uid="{7C5A0D70-C33A-480A-9A04-E5C6DF57F371}">
          <x14:formula1>
            <xm:f>'(参考)リスト'!$D$16:$D$18</xm:f>
          </x14:formula1>
          <xm:sqref>E10 E21 P10 P21</xm:sqref>
        </x14:dataValidation>
        <x14:dataValidation type="list" allowBlank="1" showInputMessage="1" showErrorMessage="1" xr:uid="{76AE4569-3399-4FEA-ABA4-CB7A249616FE}">
          <x14:formula1>
            <xm:f>'(参考)リスト'!$F$16:$F$21</xm:f>
          </x14:formula1>
          <xm:sqref>E11:E12 P22:P23 P11:P12 E22:E23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969C-2EA4-4601-B07D-6D9DCC8C9634}">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594</v>
      </c>
      <c r="F5" s="748"/>
      <c r="G5" s="749"/>
      <c r="H5" s="749"/>
      <c r="I5" s="749"/>
      <c r="J5" s="749"/>
      <c r="K5" s="749"/>
      <c r="L5" s="750"/>
      <c r="M5" s="741" t="s">
        <v>310</v>
      </c>
      <c r="N5" s="709" t="s">
        <v>311</v>
      </c>
      <c r="O5" s="710"/>
      <c r="P5" s="205" t="s">
        <v>594</v>
      </c>
      <c r="Q5" s="706"/>
      <c r="R5" s="707"/>
      <c r="S5" s="707"/>
      <c r="T5" s="707"/>
      <c r="U5" s="707"/>
      <c r="V5" s="707"/>
      <c r="W5" s="708"/>
    </row>
    <row r="6" spans="2:23" s="22" customFormat="1" ht="25.5" customHeight="1" x14ac:dyDescent="0.15">
      <c r="B6" s="743"/>
      <c r="C6" s="709" t="s">
        <v>312</v>
      </c>
      <c r="D6" s="710"/>
      <c r="E6" s="241">
        <v>8</v>
      </c>
      <c r="F6" s="706"/>
      <c r="G6" s="707"/>
      <c r="H6" s="707"/>
      <c r="I6" s="707"/>
      <c r="J6" s="707"/>
      <c r="K6" s="707"/>
      <c r="L6" s="708"/>
      <c r="M6" s="743"/>
      <c r="N6" s="709" t="s">
        <v>312</v>
      </c>
      <c r="O6" s="710"/>
      <c r="P6" s="241">
        <v>8</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487</v>
      </c>
      <c r="F9" s="706"/>
      <c r="G9" s="707"/>
      <c r="H9" s="707"/>
      <c r="I9" s="707"/>
      <c r="J9" s="707"/>
      <c r="K9" s="707"/>
      <c r="L9" s="708"/>
      <c r="M9" s="744" t="s">
        <v>264</v>
      </c>
      <c r="N9" s="747"/>
      <c r="O9" s="745"/>
      <c r="P9" s="240" t="s">
        <v>487</v>
      </c>
      <c r="Q9" s="706"/>
      <c r="R9" s="707"/>
      <c r="S9" s="707"/>
      <c r="T9" s="707"/>
      <c r="U9" s="707"/>
      <c r="V9" s="707"/>
      <c r="W9" s="708"/>
    </row>
    <row r="10" spans="2:23" s="22" customFormat="1" ht="25.5" customHeight="1" x14ac:dyDescent="0.15">
      <c r="B10" s="741" t="s">
        <v>314</v>
      </c>
      <c r="C10" s="744" t="s">
        <v>315</v>
      </c>
      <c r="D10" s="745"/>
      <c r="E10" s="241" t="s">
        <v>463</v>
      </c>
      <c r="F10" s="706"/>
      <c r="G10" s="707"/>
      <c r="H10" s="707"/>
      <c r="I10" s="707"/>
      <c r="J10" s="707"/>
      <c r="K10" s="707"/>
      <c r="L10" s="708"/>
      <c r="M10" s="741" t="s">
        <v>314</v>
      </c>
      <c r="N10" s="744" t="s">
        <v>315</v>
      </c>
      <c r="O10" s="745"/>
      <c r="P10" s="241" t="s">
        <v>463</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6" t="s">
        <v>607</v>
      </c>
      <c r="F13" s="777"/>
      <c r="G13" s="778"/>
      <c r="H13" s="766" t="s">
        <v>317</v>
      </c>
      <c r="I13" s="766"/>
      <c r="J13" s="757" t="s">
        <v>609</v>
      </c>
      <c r="K13" s="757"/>
      <c r="L13" s="757"/>
      <c r="M13" s="766" t="s">
        <v>608</v>
      </c>
      <c r="N13" s="766"/>
      <c r="O13" s="766"/>
      <c r="P13" s="776" t="s">
        <v>607</v>
      </c>
      <c r="Q13" s="777"/>
      <c r="R13" s="778"/>
      <c r="S13" s="766" t="s">
        <v>317</v>
      </c>
      <c r="T13" s="766"/>
      <c r="U13" s="757" t="s">
        <v>609</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929</v>
      </c>
      <c r="F15" s="768"/>
      <c r="G15" s="768"/>
      <c r="H15" s="768"/>
      <c r="I15" s="768"/>
      <c r="J15" s="768"/>
      <c r="K15" s="768"/>
      <c r="L15" s="769"/>
      <c r="M15" s="746" t="s">
        <v>320</v>
      </c>
      <c r="N15" s="746"/>
      <c r="O15" s="746"/>
      <c r="P15" s="767" t="s">
        <v>916</v>
      </c>
      <c r="Q15" s="768"/>
      <c r="R15" s="768"/>
      <c r="S15" s="768"/>
      <c r="T15" s="768"/>
      <c r="U15" s="768"/>
      <c r="V15" s="768"/>
      <c r="W15" s="769"/>
    </row>
    <row r="16" spans="2:23" s="22" customFormat="1" ht="25.5" customHeight="1" x14ac:dyDescent="0.15">
      <c r="B16" s="754" t="s">
        <v>310</v>
      </c>
      <c r="C16" s="754" t="s">
        <v>311</v>
      </c>
      <c r="D16" s="754"/>
      <c r="E16" s="205" t="s">
        <v>594</v>
      </c>
      <c r="F16" s="748"/>
      <c r="G16" s="749"/>
      <c r="H16" s="749"/>
      <c r="I16" s="749"/>
      <c r="J16" s="749"/>
      <c r="K16" s="749"/>
      <c r="L16" s="750"/>
      <c r="M16" s="754" t="s">
        <v>310</v>
      </c>
      <c r="N16" s="754" t="s">
        <v>311</v>
      </c>
      <c r="O16" s="754"/>
      <c r="P16" s="205" t="s">
        <v>594</v>
      </c>
      <c r="Q16" s="706"/>
      <c r="R16" s="707"/>
      <c r="S16" s="707"/>
      <c r="T16" s="707"/>
      <c r="U16" s="707"/>
      <c r="V16" s="707"/>
      <c r="W16" s="708"/>
    </row>
    <row r="17" spans="2:24" s="22" customFormat="1" ht="25.5" customHeight="1" x14ac:dyDescent="0.15">
      <c r="B17" s="754"/>
      <c r="C17" s="754" t="s">
        <v>312</v>
      </c>
      <c r="D17" s="754"/>
      <c r="E17" s="241">
        <v>9</v>
      </c>
      <c r="F17" s="706"/>
      <c r="G17" s="707"/>
      <c r="H17" s="707"/>
      <c r="I17" s="707"/>
      <c r="J17" s="707"/>
      <c r="K17" s="707"/>
      <c r="L17" s="708"/>
      <c r="M17" s="754"/>
      <c r="N17" s="754" t="s">
        <v>312</v>
      </c>
      <c r="O17" s="754"/>
      <c r="P17" s="241">
        <v>10</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610</v>
      </c>
      <c r="F24" s="757"/>
      <c r="G24" s="757"/>
      <c r="H24" s="766" t="s">
        <v>317</v>
      </c>
      <c r="I24" s="766"/>
      <c r="J24" s="757" t="s">
        <v>610</v>
      </c>
      <c r="K24" s="757"/>
      <c r="L24" s="757"/>
      <c r="M24" s="766" t="s">
        <v>316</v>
      </c>
      <c r="N24" s="766"/>
      <c r="O24" s="766"/>
      <c r="P24" s="757" t="s">
        <v>611</v>
      </c>
      <c r="Q24" s="757"/>
      <c r="R24" s="757"/>
      <c r="S24" s="766" t="s">
        <v>317</v>
      </c>
      <c r="T24" s="766"/>
      <c r="U24" s="757" t="s">
        <v>611</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794D4A51-C205-4FE3-8450-72A54F4D6DAE}"/>
    <dataValidation type="list" allowBlank="1" showInputMessage="1" showErrorMessage="1" sqref="E8 E19 P19 P8" xr:uid="{F3F79D18-1D75-49C2-BDD4-E40F523B5674}">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65BACC-4FB9-4547-A2E3-DBA9AF8E4745}">
          <x14:formula1>
            <xm:f>'(参考)リスト'!$F$16:$F$21</xm:f>
          </x14:formula1>
          <xm:sqref>E22:E23 P22:P23</xm:sqref>
        </x14:dataValidation>
        <x14:dataValidation type="list" allowBlank="1" showInputMessage="1" showErrorMessage="1" xr:uid="{00D9851C-04DA-44C0-BA3C-F266BDED4D8B}">
          <x14:formula1>
            <xm:f>'(参考)リスト'!$D$16:$D$18</xm:f>
          </x14:formula1>
          <xm:sqref>P21 E21</xm:sqref>
        </x14:dataValidation>
        <x14:dataValidation type="list" allowBlank="1" showInputMessage="1" showErrorMessage="1" xr:uid="{C11D4CB4-D94C-4704-8888-D5089AFC385B}">
          <x14:formula1>
            <xm:f>'(参考)リスト'!$E$16:$E$27</xm:f>
          </x14:formula1>
          <xm:sqref>P20 E20</xm:sqref>
        </x14:dataValidation>
        <x14:dataValidation type="list" allowBlank="1" showInputMessage="1" showErrorMessage="1" xr:uid="{250F40AC-0057-4A84-8D21-D76C668273DA}">
          <x14:formula1>
            <xm:f>'(参考)リスト'!$B$16:$B$21</xm:f>
          </x14:formula1>
          <xm:sqref>E7 E18 P18 P7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25CE1-D01E-460C-A011-1B4D6BEA56B8}">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594</v>
      </c>
      <c r="F5" s="748"/>
      <c r="G5" s="749"/>
      <c r="H5" s="749"/>
      <c r="I5" s="749"/>
      <c r="J5" s="749"/>
      <c r="K5" s="749"/>
      <c r="L5" s="750"/>
      <c r="M5" s="741" t="s">
        <v>310</v>
      </c>
      <c r="N5" s="709" t="s">
        <v>311</v>
      </c>
      <c r="O5" s="710"/>
      <c r="P5" s="205" t="s">
        <v>594</v>
      </c>
      <c r="Q5" s="706"/>
      <c r="R5" s="707"/>
      <c r="S5" s="707"/>
      <c r="T5" s="707"/>
      <c r="U5" s="707"/>
      <c r="V5" s="707"/>
      <c r="W5" s="708"/>
    </row>
    <row r="6" spans="2:23" s="22" customFormat="1" ht="25.5" customHeight="1" x14ac:dyDescent="0.15">
      <c r="B6" s="743"/>
      <c r="C6" s="709" t="s">
        <v>312</v>
      </c>
      <c r="D6" s="710"/>
      <c r="E6" s="241">
        <v>11</v>
      </c>
      <c r="F6" s="706"/>
      <c r="G6" s="707"/>
      <c r="H6" s="707"/>
      <c r="I6" s="707"/>
      <c r="J6" s="707"/>
      <c r="K6" s="707"/>
      <c r="L6" s="708"/>
      <c r="M6" s="743"/>
      <c r="N6" s="709" t="s">
        <v>312</v>
      </c>
      <c r="O6" s="710"/>
      <c r="P6" s="241">
        <v>12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612</v>
      </c>
      <c r="F13" s="757"/>
      <c r="G13" s="757"/>
      <c r="H13" s="766" t="s">
        <v>317</v>
      </c>
      <c r="I13" s="766"/>
      <c r="J13" s="757" t="s">
        <v>840</v>
      </c>
      <c r="K13" s="757"/>
      <c r="L13" s="757"/>
      <c r="M13" s="766" t="s">
        <v>316</v>
      </c>
      <c r="N13" s="766"/>
      <c r="O13" s="766"/>
      <c r="P13" s="757" t="s">
        <v>613</v>
      </c>
      <c r="Q13" s="757"/>
      <c r="R13" s="757"/>
      <c r="S13" s="766" t="s">
        <v>317</v>
      </c>
      <c r="T13" s="766"/>
      <c r="U13" s="757" t="s">
        <v>614</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615</v>
      </c>
      <c r="F16" s="748"/>
      <c r="G16" s="749"/>
      <c r="H16" s="749"/>
      <c r="I16" s="749"/>
      <c r="J16" s="749"/>
      <c r="K16" s="749"/>
      <c r="L16" s="750"/>
      <c r="M16" s="754" t="s">
        <v>310</v>
      </c>
      <c r="N16" s="754" t="s">
        <v>311</v>
      </c>
      <c r="O16" s="754"/>
      <c r="P16" s="205" t="s">
        <v>615</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70" t="s">
        <v>616</v>
      </c>
      <c r="F24" s="771"/>
      <c r="G24" s="772"/>
      <c r="H24" s="766" t="s">
        <v>317</v>
      </c>
      <c r="I24" s="766"/>
      <c r="J24" s="770" t="s">
        <v>616</v>
      </c>
      <c r="K24" s="771"/>
      <c r="L24" s="772"/>
      <c r="M24" s="766" t="s">
        <v>316</v>
      </c>
      <c r="N24" s="766"/>
      <c r="O24" s="766"/>
      <c r="P24" s="757" t="s">
        <v>618</v>
      </c>
      <c r="Q24" s="757"/>
      <c r="R24" s="757"/>
      <c r="S24" s="766" t="s">
        <v>317</v>
      </c>
      <c r="T24" s="766"/>
      <c r="U24" s="757" t="s">
        <v>618</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851</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114D884A-3F11-49C6-A956-E5A71E9986AC}">
      <formula1>INDIRECT(E7)</formula1>
    </dataValidation>
    <dataValidation allowBlank="1" showInputMessage="1" showErrorMessage="1" prompt="覆工スパン毎に連番を記入。_x000a_数値で入力する。" sqref="E6 E17 P17 P6" xr:uid="{C8B6F7F9-7614-4FB5-8793-FA209B857E7F}"/>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C63DFC-DB25-42BE-B221-EF36CA354A29}">
          <x14:formula1>
            <xm:f>'(参考)リスト'!$B$16:$B$21</xm:f>
          </x14:formula1>
          <xm:sqref>E7 E18 P7 P18</xm:sqref>
        </x14:dataValidation>
        <x14:dataValidation type="list" allowBlank="1" showInputMessage="1" showErrorMessage="1" xr:uid="{6B0FA7BF-F287-494D-BEAD-13B2B7241B3A}">
          <x14:formula1>
            <xm:f>'(参考)リスト'!$E$16:$E$27</xm:f>
          </x14:formula1>
          <xm:sqref>E9 E20 P9 P20</xm:sqref>
        </x14:dataValidation>
        <x14:dataValidation type="list" allowBlank="1" showInputMessage="1" showErrorMessage="1" xr:uid="{A15A53D4-E5F2-4794-B327-7112E472C2AC}">
          <x14:formula1>
            <xm:f>'(参考)リスト'!$D$16:$D$18</xm:f>
          </x14:formula1>
          <xm:sqref>E10 E21 P10 P21</xm:sqref>
        </x14:dataValidation>
        <x14:dataValidation type="list" allowBlank="1" showInputMessage="1" showErrorMessage="1" xr:uid="{010F35BF-D648-4642-BFCD-F561DAE04AB7}">
          <x14:formula1>
            <xm:f>'(参考)リスト'!$F$16:$F$21</xm:f>
          </x14:formula1>
          <xm:sqref>E11:E12 P22:P23 P11:P12 E22:E23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AAA3-F4EE-49AB-B7FF-68C3C4FDF18E}">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615</v>
      </c>
      <c r="F5" s="748"/>
      <c r="G5" s="749"/>
      <c r="H5" s="749"/>
      <c r="I5" s="749"/>
      <c r="J5" s="749"/>
      <c r="K5" s="749"/>
      <c r="L5" s="750"/>
      <c r="M5" s="741" t="s">
        <v>310</v>
      </c>
      <c r="N5" s="709" t="s">
        <v>311</v>
      </c>
      <c r="O5" s="710"/>
      <c r="P5" s="205" t="s">
        <v>615</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617</v>
      </c>
      <c r="F13" s="757"/>
      <c r="G13" s="757"/>
      <c r="H13" s="766" t="s">
        <v>317</v>
      </c>
      <c r="I13" s="766"/>
      <c r="J13" s="757" t="s">
        <v>619</v>
      </c>
      <c r="K13" s="757"/>
      <c r="L13" s="757"/>
      <c r="M13" s="766" t="s">
        <v>316</v>
      </c>
      <c r="N13" s="766"/>
      <c r="O13" s="766"/>
      <c r="P13" s="757" t="s">
        <v>620</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852</v>
      </c>
      <c r="Q15" s="768"/>
      <c r="R15" s="768"/>
      <c r="S15" s="768"/>
      <c r="T15" s="768"/>
      <c r="U15" s="768"/>
      <c r="V15" s="768"/>
      <c r="W15" s="769"/>
    </row>
    <row r="16" spans="2:23" s="22" customFormat="1" ht="25.5" customHeight="1" x14ac:dyDescent="0.15">
      <c r="B16" s="754" t="s">
        <v>310</v>
      </c>
      <c r="C16" s="754" t="s">
        <v>311</v>
      </c>
      <c r="D16" s="754"/>
      <c r="E16" s="205" t="s">
        <v>615</v>
      </c>
      <c r="F16" s="748"/>
      <c r="G16" s="749"/>
      <c r="H16" s="749"/>
      <c r="I16" s="749"/>
      <c r="J16" s="749"/>
      <c r="K16" s="749"/>
      <c r="L16" s="750"/>
      <c r="M16" s="754" t="s">
        <v>310</v>
      </c>
      <c r="N16" s="754" t="s">
        <v>311</v>
      </c>
      <c r="O16" s="754"/>
      <c r="P16" s="205" t="s">
        <v>615</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621</v>
      </c>
      <c r="F24" s="757"/>
      <c r="G24" s="757"/>
      <c r="H24" s="766" t="s">
        <v>317</v>
      </c>
      <c r="I24" s="766"/>
      <c r="J24" s="757" t="s">
        <v>621</v>
      </c>
      <c r="K24" s="757"/>
      <c r="L24" s="757"/>
      <c r="M24" s="766" t="s">
        <v>316</v>
      </c>
      <c r="N24" s="766"/>
      <c r="O24" s="766"/>
      <c r="P24" s="757" t="s">
        <v>622</v>
      </c>
      <c r="Q24" s="757"/>
      <c r="R24" s="757"/>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6C05B319-8603-4F4B-A157-4A7A59CBBD76}"/>
    <dataValidation type="list" allowBlank="1" showInputMessage="1" showErrorMessage="1" sqref="E8 E19 P8 P19" xr:uid="{FE058E12-BE6A-4022-AFAF-853F949A53FB}">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E84188-FEEA-40AA-B4E9-BDBFAD401F6C}">
          <x14:formula1>
            <xm:f>'(参考)リスト'!$F$16:$F$21</xm:f>
          </x14:formula1>
          <xm:sqref>E11:E12 P22:P23 P11:P12 E22:E23</xm:sqref>
        </x14:dataValidation>
        <x14:dataValidation type="list" allowBlank="1" showInputMessage="1" showErrorMessage="1" xr:uid="{E92C6BF5-DB72-4D78-B8E8-D8FC8DED9623}">
          <x14:formula1>
            <xm:f>'(参考)リスト'!$D$16:$D$18</xm:f>
          </x14:formula1>
          <xm:sqref>E10 E21 P10 P21</xm:sqref>
        </x14:dataValidation>
        <x14:dataValidation type="list" allowBlank="1" showInputMessage="1" showErrorMessage="1" xr:uid="{2F3EBF5C-677B-4FD1-B340-C1D8F807BF95}">
          <x14:formula1>
            <xm:f>'(参考)リスト'!$E$16:$E$27</xm:f>
          </x14:formula1>
          <xm:sqref>E9 E20 P9 P20</xm:sqref>
        </x14:dataValidation>
        <x14:dataValidation type="list" allowBlank="1" showInputMessage="1" showErrorMessage="1" xr:uid="{DA1C0068-C15D-4A61-A324-5BC75B06DA60}">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C6D7B-10CD-4ABB-8FA5-10B9EB3AD1A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615</v>
      </c>
      <c r="F5" s="748"/>
      <c r="G5" s="749"/>
      <c r="H5" s="749"/>
      <c r="I5" s="749"/>
      <c r="J5" s="749"/>
      <c r="K5" s="749"/>
      <c r="L5" s="750"/>
      <c r="M5" s="741" t="s">
        <v>310</v>
      </c>
      <c r="N5" s="709" t="s">
        <v>311</v>
      </c>
      <c r="O5" s="710"/>
      <c r="P5" s="205" t="s">
        <v>615</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8</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0" t="s">
        <v>623</v>
      </c>
      <c r="F13" s="771"/>
      <c r="G13" s="772"/>
      <c r="H13" s="766" t="s">
        <v>317</v>
      </c>
      <c r="I13" s="766"/>
      <c r="J13" s="770" t="s">
        <v>624</v>
      </c>
      <c r="K13" s="771"/>
      <c r="L13" s="772"/>
      <c r="M13" s="766" t="s">
        <v>316</v>
      </c>
      <c r="N13" s="766"/>
      <c r="O13" s="766"/>
      <c r="P13" s="757" t="s">
        <v>625</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853</v>
      </c>
      <c r="F15" s="768"/>
      <c r="G15" s="768"/>
      <c r="H15" s="768"/>
      <c r="I15" s="768"/>
      <c r="J15" s="768"/>
      <c r="K15" s="768"/>
      <c r="L15" s="769"/>
      <c r="M15" s="746" t="s">
        <v>320</v>
      </c>
      <c r="N15" s="746"/>
      <c r="O15" s="746"/>
      <c r="P15" s="767" t="s">
        <v>854</v>
      </c>
      <c r="Q15" s="768"/>
      <c r="R15" s="768"/>
      <c r="S15" s="768"/>
      <c r="T15" s="768"/>
      <c r="U15" s="768"/>
      <c r="V15" s="768"/>
      <c r="W15" s="769"/>
    </row>
    <row r="16" spans="2:23" s="22" customFormat="1" ht="25.5" customHeight="1" x14ac:dyDescent="0.15">
      <c r="B16" s="754" t="s">
        <v>310</v>
      </c>
      <c r="C16" s="754" t="s">
        <v>311</v>
      </c>
      <c r="D16" s="754"/>
      <c r="E16" s="205" t="s">
        <v>626</v>
      </c>
      <c r="F16" s="748"/>
      <c r="G16" s="749"/>
      <c r="H16" s="749"/>
      <c r="I16" s="749"/>
      <c r="J16" s="749"/>
      <c r="K16" s="749"/>
      <c r="L16" s="750"/>
      <c r="M16" s="754" t="s">
        <v>310</v>
      </c>
      <c r="N16" s="754" t="s">
        <v>311</v>
      </c>
      <c r="O16" s="754"/>
      <c r="P16" s="205" t="s">
        <v>626</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499</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487</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463</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70" t="s">
        <v>628</v>
      </c>
      <c r="F24" s="771"/>
      <c r="G24" s="772"/>
      <c r="H24" s="766" t="s">
        <v>317</v>
      </c>
      <c r="I24" s="766"/>
      <c r="J24" s="770" t="s">
        <v>627</v>
      </c>
      <c r="K24" s="771"/>
      <c r="L24" s="772"/>
      <c r="M24" s="766" t="s">
        <v>316</v>
      </c>
      <c r="N24" s="766"/>
      <c r="O24" s="766"/>
      <c r="P24" s="776" t="s">
        <v>629</v>
      </c>
      <c r="Q24" s="777"/>
      <c r="R24" s="778"/>
      <c r="S24" s="766" t="s">
        <v>317</v>
      </c>
      <c r="T24" s="766"/>
      <c r="U24" s="757" t="s">
        <v>630</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855</v>
      </c>
      <c r="F26" s="768"/>
      <c r="G26" s="768"/>
      <c r="H26" s="768"/>
      <c r="I26" s="768"/>
      <c r="J26" s="768"/>
      <c r="K26" s="768"/>
      <c r="L26" s="769"/>
      <c r="M26" s="746" t="s">
        <v>320</v>
      </c>
      <c r="N26" s="746"/>
      <c r="O26" s="746"/>
      <c r="P26" s="767" t="s">
        <v>931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09236E8-6FFA-4D50-822F-4220CF9E0558}">
      <formula1>INDIRECT(E7)</formula1>
    </dataValidation>
    <dataValidation allowBlank="1" showInputMessage="1" showErrorMessage="1" prompt="覆工スパン毎に連番を記入。_x000a_数値で入力する。" sqref="E6 E17 P17 P6" xr:uid="{3FB8D80F-5B84-4444-AC3F-1CDCDB2B32AA}"/>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F7B735A-9D22-4EFC-850B-98A70754B4C3}">
          <x14:formula1>
            <xm:f>'(参考)リスト'!$B$16:$B$21</xm:f>
          </x14:formula1>
          <xm:sqref>E7 E18 P7 P18</xm:sqref>
        </x14:dataValidation>
        <x14:dataValidation type="list" allowBlank="1" showInputMessage="1" showErrorMessage="1" xr:uid="{3A16DACF-71D2-4E12-A870-97A715793D41}">
          <x14:formula1>
            <xm:f>'(参考)リスト'!$E$16:$E$27</xm:f>
          </x14:formula1>
          <xm:sqref>E9 E20 P9</xm:sqref>
        </x14:dataValidation>
        <x14:dataValidation type="list" allowBlank="1" showInputMessage="1" showErrorMessage="1" xr:uid="{2A218BC7-190F-4256-9671-FB475AB73931}">
          <x14:formula1>
            <xm:f>'(参考)リスト'!$D$16:$D$18</xm:f>
          </x14:formula1>
          <xm:sqref>E10 E21 P10</xm:sqref>
        </x14:dataValidation>
        <x14:dataValidation type="list" allowBlank="1" showInputMessage="1" showErrorMessage="1" xr:uid="{3343D27B-73EE-4CB9-9919-EF616CDDD2D2}">
          <x14:formula1>
            <xm:f>'(参考)リスト'!$F$16:$F$21</xm:f>
          </x14:formula1>
          <xm:sqref>E11:E12 E22:E23 P11:P12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79B3-F212-40ED-85E0-F1C5B77BB14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626</v>
      </c>
      <c r="F5" s="748"/>
      <c r="G5" s="749"/>
      <c r="H5" s="749"/>
      <c r="I5" s="749"/>
      <c r="J5" s="749"/>
      <c r="K5" s="749"/>
      <c r="L5" s="750"/>
      <c r="M5" s="741" t="s">
        <v>310</v>
      </c>
      <c r="N5" s="709" t="s">
        <v>311</v>
      </c>
      <c r="O5" s="710"/>
      <c r="P5" s="205" t="s">
        <v>626</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499</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487</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463</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76" t="s">
        <v>629</v>
      </c>
      <c r="F13" s="777"/>
      <c r="G13" s="778"/>
      <c r="H13" s="766" t="s">
        <v>317</v>
      </c>
      <c r="I13" s="766"/>
      <c r="J13" s="757" t="s">
        <v>630</v>
      </c>
      <c r="K13" s="757"/>
      <c r="L13" s="757"/>
      <c r="M13" s="766" t="s">
        <v>316</v>
      </c>
      <c r="N13" s="766"/>
      <c r="O13" s="766"/>
      <c r="P13" s="762" t="s">
        <v>492</v>
      </c>
      <c r="Q13" s="763"/>
      <c r="R13" s="764"/>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917</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626</v>
      </c>
      <c r="F16" s="748"/>
      <c r="G16" s="749"/>
      <c r="H16" s="749"/>
      <c r="I16" s="749"/>
      <c r="J16" s="749"/>
      <c r="K16" s="749"/>
      <c r="L16" s="750"/>
      <c r="M16" s="754" t="s">
        <v>310</v>
      </c>
      <c r="N16" s="754" t="s">
        <v>311</v>
      </c>
      <c r="O16" s="754"/>
      <c r="P16" s="205" t="s">
        <v>626</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5</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495</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632</v>
      </c>
      <c r="F24" s="757"/>
      <c r="G24" s="757"/>
      <c r="H24" s="766" t="s">
        <v>317</v>
      </c>
      <c r="I24" s="766"/>
      <c r="J24" s="757" t="s">
        <v>632</v>
      </c>
      <c r="K24" s="757"/>
      <c r="L24" s="757"/>
      <c r="M24" s="766" t="s">
        <v>316</v>
      </c>
      <c r="N24" s="766"/>
      <c r="O24" s="766"/>
      <c r="P24" s="770" t="s">
        <v>634</v>
      </c>
      <c r="Q24" s="771"/>
      <c r="R24" s="772"/>
      <c r="S24" s="766" t="s">
        <v>317</v>
      </c>
      <c r="T24" s="766"/>
      <c r="U24" s="770" t="s">
        <v>633</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856</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P6 E17 P17 E6" xr:uid="{BCE7D452-8020-4F5A-AA2B-C801B62A0A6D}"/>
    <dataValidation type="list" allowBlank="1" showInputMessage="1" showErrorMessage="1" sqref="P19 E19 P8 E8" xr:uid="{73A56AA2-BCCA-4C36-8B27-B13D458D911E}">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DC5BC7-94C4-41BC-AA47-9850C4C8245E}">
          <x14:formula1>
            <xm:f>'(参考)リスト'!$F$16:$F$21</xm:f>
          </x14:formula1>
          <xm:sqref>E22:E23 P22:P23 P11:P12</xm:sqref>
        </x14:dataValidation>
        <x14:dataValidation type="list" allowBlank="1" showInputMessage="1" showErrorMessage="1" xr:uid="{30C90580-35BE-46D5-A1B5-A5CCB2CD4DFF}">
          <x14:formula1>
            <xm:f>'(参考)リスト'!$D$16:$D$18</xm:f>
          </x14:formula1>
          <xm:sqref>P21 E21 P10</xm:sqref>
        </x14:dataValidation>
        <x14:dataValidation type="list" allowBlank="1" showInputMessage="1" showErrorMessage="1" xr:uid="{81777914-8F9A-43D6-B728-14546FBAC40A}">
          <x14:formula1>
            <xm:f>'(参考)リスト'!$E$16:$E$27</xm:f>
          </x14:formula1>
          <xm:sqref>P20 E20 P9</xm:sqref>
        </x14:dataValidation>
        <x14:dataValidation type="list" allowBlank="1" showInputMessage="1" showErrorMessage="1" xr:uid="{93C15AB1-C2EB-4863-977A-7EF75F680013}">
          <x14:formula1>
            <xm:f>'(参考)リスト'!$B$16:$B$21</xm:f>
          </x14:formula1>
          <xm:sqref>P18 E18 P7 E7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A0BE-E5C0-4066-A28C-808ADF48220B}">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626</v>
      </c>
      <c r="F5" s="748"/>
      <c r="G5" s="749"/>
      <c r="H5" s="749"/>
      <c r="I5" s="749"/>
      <c r="J5" s="749"/>
      <c r="K5" s="749"/>
      <c r="L5" s="750"/>
      <c r="M5" s="741" t="s">
        <v>310</v>
      </c>
      <c r="N5" s="709" t="s">
        <v>311</v>
      </c>
      <c r="O5" s="710"/>
      <c r="P5" s="205" t="s">
        <v>636</v>
      </c>
      <c r="Q5" s="706"/>
      <c r="R5" s="707"/>
      <c r="S5" s="707"/>
      <c r="T5" s="707"/>
      <c r="U5" s="707"/>
      <c r="V5" s="707"/>
      <c r="W5" s="708"/>
    </row>
    <row r="6" spans="2:23" s="22" customFormat="1" ht="25.5" customHeight="1" x14ac:dyDescent="0.15">
      <c r="B6" s="743"/>
      <c r="C6" s="709" t="s">
        <v>312</v>
      </c>
      <c r="D6" s="710"/>
      <c r="E6" s="241">
        <v>6</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635</v>
      </c>
      <c r="F13" s="757"/>
      <c r="G13" s="757"/>
      <c r="H13" s="766" t="s">
        <v>317</v>
      </c>
      <c r="I13" s="766"/>
      <c r="J13" s="762" t="s">
        <v>492</v>
      </c>
      <c r="K13" s="763"/>
      <c r="L13" s="764"/>
      <c r="M13" s="766" t="s">
        <v>316</v>
      </c>
      <c r="N13" s="766"/>
      <c r="O13" s="766"/>
      <c r="P13" s="757" t="s">
        <v>637</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857</v>
      </c>
      <c r="F15" s="768"/>
      <c r="G15" s="768"/>
      <c r="H15" s="768"/>
      <c r="I15" s="768"/>
      <c r="J15" s="768"/>
      <c r="K15" s="768"/>
      <c r="L15" s="769"/>
      <c r="M15" s="746" t="s">
        <v>320</v>
      </c>
      <c r="N15" s="746"/>
      <c r="O15" s="746"/>
      <c r="P15" s="767" t="s">
        <v>858</v>
      </c>
      <c r="Q15" s="768"/>
      <c r="R15" s="768"/>
      <c r="S15" s="768"/>
      <c r="T15" s="768"/>
      <c r="U15" s="768"/>
      <c r="V15" s="768"/>
      <c r="W15" s="769"/>
    </row>
    <row r="16" spans="2:23" s="22" customFormat="1" ht="25.5" customHeight="1" x14ac:dyDescent="0.15">
      <c r="B16" s="754" t="s">
        <v>310</v>
      </c>
      <c r="C16" s="754" t="s">
        <v>311</v>
      </c>
      <c r="D16" s="754"/>
      <c r="E16" s="205" t="s">
        <v>636</v>
      </c>
      <c r="F16" s="748"/>
      <c r="G16" s="749"/>
      <c r="H16" s="749"/>
      <c r="I16" s="749"/>
      <c r="J16" s="749"/>
      <c r="K16" s="749"/>
      <c r="L16" s="750"/>
      <c r="M16" s="754" t="s">
        <v>310</v>
      </c>
      <c r="N16" s="754" t="s">
        <v>311</v>
      </c>
      <c r="O16" s="754"/>
      <c r="P16" s="205" t="s">
        <v>636</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62" t="s">
        <v>492</v>
      </c>
      <c r="K24" s="763"/>
      <c r="L24" s="764"/>
      <c r="M24" s="766" t="s">
        <v>316</v>
      </c>
      <c r="N24" s="766"/>
      <c r="O24" s="766"/>
      <c r="P24" s="759" t="s">
        <v>492</v>
      </c>
      <c r="Q24" s="759"/>
      <c r="R24" s="759"/>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631</v>
      </c>
      <c r="F26" s="768"/>
      <c r="G26" s="768"/>
      <c r="H26" s="768"/>
      <c r="I26" s="768"/>
      <c r="J26" s="768"/>
      <c r="K26" s="768"/>
      <c r="L26" s="769"/>
      <c r="M26" s="746" t="s">
        <v>320</v>
      </c>
      <c r="N26" s="746"/>
      <c r="O26" s="746"/>
      <c r="P26" s="767" t="s">
        <v>631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8C940AE7-DC33-4F7A-8F79-7BAEB2817408}">
      <formula1>INDIRECT(E7)</formula1>
    </dataValidation>
    <dataValidation allowBlank="1" showInputMessage="1" showErrorMessage="1" prompt="覆工スパン毎に連番を記入。_x000a_数値で入力する。" sqref="E6 E17 P17 P6" xr:uid="{7DB289CC-1586-46C1-B6B8-6A05E2975A26}"/>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294997-4730-463D-9DCD-20C33CCADE78}">
          <x14:formula1>
            <xm:f>'(参考)リスト'!$B$16:$B$21</xm:f>
          </x14:formula1>
          <xm:sqref>E7 E18 P7 P18</xm:sqref>
        </x14:dataValidation>
        <x14:dataValidation type="list" allowBlank="1" showInputMessage="1" showErrorMessage="1" xr:uid="{70DA2EC3-C68B-4996-9676-2A6F6E947044}">
          <x14:formula1>
            <xm:f>'(参考)リスト'!$E$16:$E$27</xm:f>
          </x14:formula1>
          <xm:sqref>E9 E20 P9 P20</xm:sqref>
        </x14:dataValidation>
        <x14:dataValidation type="list" allowBlank="1" showInputMessage="1" showErrorMessage="1" xr:uid="{1521C983-F853-4ED1-88A6-611D4D16605F}">
          <x14:formula1>
            <xm:f>'(参考)リスト'!$D$16:$D$18</xm:f>
          </x14:formula1>
          <xm:sqref>E10 E21 P10 P21</xm:sqref>
        </x14:dataValidation>
        <x14:dataValidation type="list" allowBlank="1" showInputMessage="1" showErrorMessage="1" xr:uid="{D9DF5F3E-F715-4999-A672-45D5D4DFCD2C}">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B468-9AEA-429E-84E1-5026CC054A44}">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636</v>
      </c>
      <c r="F5" s="748"/>
      <c r="G5" s="749"/>
      <c r="H5" s="749"/>
      <c r="I5" s="749"/>
      <c r="J5" s="749"/>
      <c r="K5" s="749"/>
      <c r="L5" s="750"/>
      <c r="M5" s="741" t="s">
        <v>310</v>
      </c>
      <c r="N5" s="709" t="s">
        <v>311</v>
      </c>
      <c r="O5" s="710"/>
      <c r="P5" s="205" t="s">
        <v>636</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5</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62" t="s">
        <v>492</v>
      </c>
      <c r="K13" s="763"/>
      <c r="L13" s="764"/>
      <c r="M13" s="766" t="s">
        <v>316</v>
      </c>
      <c r="N13" s="766"/>
      <c r="O13" s="766"/>
      <c r="P13" s="757" t="s">
        <v>638</v>
      </c>
      <c r="Q13" s="757"/>
      <c r="R13" s="757"/>
      <c r="S13" s="766" t="s">
        <v>317</v>
      </c>
      <c r="T13" s="766"/>
      <c r="U13" s="757" t="s">
        <v>622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631</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636</v>
      </c>
      <c r="F16" s="748"/>
      <c r="G16" s="749"/>
      <c r="H16" s="749"/>
      <c r="I16" s="749"/>
      <c r="J16" s="749"/>
      <c r="K16" s="749"/>
      <c r="L16" s="750"/>
      <c r="M16" s="754" t="s">
        <v>310</v>
      </c>
      <c r="N16" s="754" t="s">
        <v>311</v>
      </c>
      <c r="O16" s="754"/>
      <c r="P16" s="205" t="s">
        <v>636</v>
      </c>
      <c r="Q16" s="706"/>
      <c r="R16" s="707"/>
      <c r="S16" s="707"/>
      <c r="T16" s="707"/>
      <c r="U16" s="707"/>
      <c r="V16" s="707"/>
      <c r="W16" s="708"/>
    </row>
    <row r="17" spans="2:24" s="22" customFormat="1" ht="25.5" customHeight="1" x14ac:dyDescent="0.15">
      <c r="B17" s="754"/>
      <c r="C17" s="754" t="s">
        <v>312</v>
      </c>
      <c r="D17" s="754"/>
      <c r="E17" s="241">
        <v>6</v>
      </c>
      <c r="F17" s="706"/>
      <c r="G17" s="707"/>
      <c r="H17" s="707"/>
      <c r="I17" s="707"/>
      <c r="J17" s="707"/>
      <c r="K17" s="707"/>
      <c r="L17" s="708"/>
      <c r="M17" s="754"/>
      <c r="N17" s="754" t="s">
        <v>312</v>
      </c>
      <c r="O17" s="754"/>
      <c r="P17" s="241">
        <v>7</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70" t="s">
        <v>639</v>
      </c>
      <c r="F24" s="771"/>
      <c r="G24" s="772"/>
      <c r="H24" s="766" t="s">
        <v>317</v>
      </c>
      <c r="I24" s="766"/>
      <c r="J24" s="770" t="s">
        <v>640</v>
      </c>
      <c r="K24" s="771"/>
      <c r="L24" s="772"/>
      <c r="M24" s="766" t="s">
        <v>316</v>
      </c>
      <c r="N24" s="766"/>
      <c r="O24" s="766"/>
      <c r="P24" s="759" t="s">
        <v>492</v>
      </c>
      <c r="Q24" s="759"/>
      <c r="R24" s="759"/>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859</v>
      </c>
      <c r="F26" s="768"/>
      <c r="G26" s="768"/>
      <c r="H26" s="768"/>
      <c r="I26" s="768"/>
      <c r="J26" s="768"/>
      <c r="K26" s="768"/>
      <c r="L26" s="769"/>
      <c r="M26" s="746" t="s">
        <v>320</v>
      </c>
      <c r="N26" s="746"/>
      <c r="O26" s="746"/>
      <c r="P26" s="767" t="s">
        <v>631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ABAA25F7-9FD9-42DC-A125-8E05778C6923}"/>
    <dataValidation type="list" allowBlank="1" showInputMessage="1" showErrorMessage="1" sqref="E8 E19 P8 P19" xr:uid="{03EFB3A4-A4A6-434A-B146-FF3E21716725}">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3CCB19-8A9A-45BC-9DB6-4E3B902E6FCA}">
          <x14:formula1>
            <xm:f>'(参考)リスト'!$F$16:$F$21</xm:f>
          </x14:formula1>
          <xm:sqref>E11:E12 P22:P23 P11:P12 E22:E23</xm:sqref>
        </x14:dataValidation>
        <x14:dataValidation type="list" allowBlank="1" showInputMessage="1" showErrorMessage="1" xr:uid="{BE7B7D5F-4670-4B91-9AD7-BD7F8A598711}">
          <x14:formula1>
            <xm:f>'(参考)リスト'!$D$16:$D$18</xm:f>
          </x14:formula1>
          <xm:sqref>E10 E21 P10 P21</xm:sqref>
        </x14:dataValidation>
        <x14:dataValidation type="list" allowBlank="1" showInputMessage="1" showErrorMessage="1" xr:uid="{104B9D8D-191D-46BE-8578-516DD94AEC42}">
          <x14:formula1>
            <xm:f>'(参考)リスト'!$E$16:$E$27</xm:f>
          </x14:formula1>
          <xm:sqref>E9 E20 P9 P20</xm:sqref>
        </x14:dataValidation>
        <x14:dataValidation type="list" allowBlank="1" showInputMessage="1" showErrorMessage="1" xr:uid="{A80B0244-87E9-485C-99D9-0857541E0102}">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D625-8F7F-4523-A77D-152219E61AA0}">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641</v>
      </c>
      <c r="F5" s="748"/>
      <c r="G5" s="749"/>
      <c r="H5" s="749"/>
      <c r="I5" s="749"/>
      <c r="J5" s="749"/>
      <c r="K5" s="749"/>
      <c r="L5" s="750"/>
      <c r="M5" s="741" t="s">
        <v>310</v>
      </c>
      <c r="N5" s="709" t="s">
        <v>311</v>
      </c>
      <c r="O5" s="710"/>
      <c r="P5" s="205" t="s">
        <v>641</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70" t="s">
        <v>642</v>
      </c>
      <c r="F13" s="771"/>
      <c r="G13" s="772"/>
      <c r="H13" s="766" t="s">
        <v>317</v>
      </c>
      <c r="I13" s="766"/>
      <c r="J13" s="770" t="s">
        <v>643</v>
      </c>
      <c r="K13" s="771"/>
      <c r="L13" s="772"/>
      <c r="M13" s="766" t="s">
        <v>316</v>
      </c>
      <c r="N13" s="766"/>
      <c r="O13" s="766"/>
      <c r="P13" s="757" t="s">
        <v>580</v>
      </c>
      <c r="Q13" s="757"/>
      <c r="R13" s="757"/>
      <c r="S13" s="766" t="s">
        <v>317</v>
      </c>
      <c r="T13" s="766"/>
      <c r="U13" s="757" t="s">
        <v>580</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860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641</v>
      </c>
      <c r="F16" s="748"/>
      <c r="G16" s="749"/>
      <c r="H16" s="749"/>
      <c r="I16" s="749"/>
      <c r="J16" s="749"/>
      <c r="K16" s="749"/>
      <c r="L16" s="750"/>
      <c r="M16" s="754" t="s">
        <v>310</v>
      </c>
      <c r="N16" s="754" t="s">
        <v>311</v>
      </c>
      <c r="O16" s="754"/>
      <c r="P16" s="205" t="s">
        <v>641</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644</v>
      </c>
      <c r="F24" s="757"/>
      <c r="G24" s="757"/>
      <c r="H24" s="766" t="s">
        <v>317</v>
      </c>
      <c r="I24" s="766"/>
      <c r="J24" s="762" t="s">
        <v>492</v>
      </c>
      <c r="K24" s="763"/>
      <c r="L24" s="764"/>
      <c r="M24" s="766" t="s">
        <v>316</v>
      </c>
      <c r="N24" s="766"/>
      <c r="O24" s="766"/>
      <c r="P24" s="757" t="s">
        <v>645</v>
      </c>
      <c r="Q24" s="757"/>
      <c r="R24" s="757"/>
      <c r="S24" s="766" t="s">
        <v>317</v>
      </c>
      <c r="T24" s="766"/>
      <c r="U24" s="757" t="s">
        <v>646</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861</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B39C0729-2C58-48D0-9B76-C616C1AE952A}">
      <formula1>INDIRECT(E7)</formula1>
    </dataValidation>
    <dataValidation allowBlank="1" showInputMessage="1" showErrorMessage="1" prompt="覆工スパン毎に連番を記入。_x000a_数値で入力する。" sqref="E6 E17 P17 P6" xr:uid="{7EF9E782-E7E4-42E4-8DB9-BBF930945743}"/>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DDE499-D47A-4F72-B828-AB04A0C2E855}">
          <x14:formula1>
            <xm:f>'(参考)リスト'!$B$16:$B$21</xm:f>
          </x14:formula1>
          <xm:sqref>E7 E18 P7 P18</xm:sqref>
        </x14:dataValidation>
        <x14:dataValidation type="list" allowBlank="1" showInputMessage="1" showErrorMessage="1" xr:uid="{071C39AB-DC55-4B9E-91F5-1AA37AD06307}">
          <x14:formula1>
            <xm:f>'(参考)リスト'!$E$16:$E$27</xm:f>
          </x14:formula1>
          <xm:sqref>E9 E20 P9 P20</xm:sqref>
        </x14:dataValidation>
        <x14:dataValidation type="list" allowBlank="1" showInputMessage="1" showErrorMessage="1" xr:uid="{26D87A5D-9C8D-4950-9889-EB2F27DF05DB}">
          <x14:formula1>
            <xm:f>'(参考)リスト'!$D$16:$D$18</xm:f>
          </x14:formula1>
          <xm:sqref>E10 E21 P10 P21</xm:sqref>
        </x14:dataValidation>
        <x14:dataValidation type="list" allowBlank="1" showInputMessage="1" showErrorMessage="1" xr:uid="{9DC7788C-CD58-4E0C-9EA0-DC3885BE09A2}">
          <x14:formula1>
            <xm:f>'(参考)リスト'!$F$16:$F$21</xm:f>
          </x14:formula1>
          <xm:sqref>E11:E12 P22:P23 P11:P12 E22:E23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9233-5A4D-400E-89A6-946563426C4E}">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641</v>
      </c>
      <c r="F5" s="748"/>
      <c r="G5" s="749"/>
      <c r="H5" s="749"/>
      <c r="I5" s="749"/>
      <c r="J5" s="749"/>
      <c r="K5" s="749"/>
      <c r="L5" s="750"/>
      <c r="M5" s="741" t="s">
        <v>310</v>
      </c>
      <c r="N5" s="709" t="s">
        <v>311</v>
      </c>
      <c r="O5" s="710"/>
      <c r="P5" s="205" t="s">
        <v>641</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495</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647</v>
      </c>
      <c r="F13" s="757"/>
      <c r="G13" s="757"/>
      <c r="H13" s="766" t="s">
        <v>317</v>
      </c>
      <c r="I13" s="766"/>
      <c r="J13" s="762" t="s">
        <v>492</v>
      </c>
      <c r="K13" s="763"/>
      <c r="L13" s="764"/>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930</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641</v>
      </c>
      <c r="F16" s="748"/>
      <c r="G16" s="749"/>
      <c r="H16" s="749"/>
      <c r="I16" s="749"/>
      <c r="J16" s="749"/>
      <c r="K16" s="749"/>
      <c r="L16" s="750"/>
      <c r="M16" s="754" t="s">
        <v>310</v>
      </c>
      <c r="N16" s="754" t="s">
        <v>311</v>
      </c>
      <c r="O16" s="754"/>
      <c r="P16" s="205" t="s">
        <v>641</v>
      </c>
      <c r="Q16" s="706"/>
      <c r="R16" s="707"/>
      <c r="S16" s="707"/>
      <c r="T16" s="707"/>
      <c r="U16" s="707"/>
      <c r="V16" s="707"/>
      <c r="W16" s="708"/>
    </row>
    <row r="17" spans="2:24" s="22" customFormat="1" ht="25.5" customHeight="1" x14ac:dyDescent="0.15">
      <c r="B17" s="754"/>
      <c r="C17" s="754" t="s">
        <v>312</v>
      </c>
      <c r="D17" s="754"/>
      <c r="E17" s="241">
        <v>7</v>
      </c>
      <c r="F17" s="706"/>
      <c r="G17" s="707"/>
      <c r="H17" s="707"/>
      <c r="I17" s="707"/>
      <c r="J17" s="707"/>
      <c r="K17" s="707"/>
      <c r="L17" s="708"/>
      <c r="M17" s="754"/>
      <c r="N17" s="754" t="s">
        <v>312</v>
      </c>
      <c r="O17" s="754"/>
      <c r="P17" s="241">
        <v>8</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648</v>
      </c>
      <c r="F24" s="757"/>
      <c r="G24" s="757"/>
      <c r="H24" s="766" t="s">
        <v>317</v>
      </c>
      <c r="I24" s="766"/>
      <c r="J24" s="762" t="s">
        <v>492</v>
      </c>
      <c r="K24" s="763"/>
      <c r="L24" s="764"/>
      <c r="M24" s="766" t="s">
        <v>316</v>
      </c>
      <c r="N24" s="766"/>
      <c r="O24" s="766"/>
      <c r="P24" s="757" t="s">
        <v>649</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862</v>
      </c>
      <c r="F26" s="768"/>
      <c r="G26" s="768"/>
      <c r="H26" s="768"/>
      <c r="I26" s="768"/>
      <c r="J26" s="768"/>
      <c r="K26" s="768"/>
      <c r="L26" s="769"/>
      <c r="M26" s="746" t="s">
        <v>320</v>
      </c>
      <c r="N26" s="746"/>
      <c r="O26" s="746"/>
      <c r="P26" s="767" t="s">
        <v>863</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8B4D315D-58DB-4E58-AB97-0681B8110AF9}"/>
    <dataValidation type="list" allowBlank="1" showInputMessage="1" showErrorMessage="1" sqref="E8 E19 P8 P19" xr:uid="{752C7195-25B7-4E55-8F94-2E043994DC76}">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3D337F8-72C7-4548-A6ED-531E94114708}">
          <x14:formula1>
            <xm:f>'(参考)リスト'!$F$16:$F$21</xm:f>
          </x14:formula1>
          <xm:sqref>E11:E12 P22:P23 P11:P12 E22:E23</xm:sqref>
        </x14:dataValidation>
        <x14:dataValidation type="list" allowBlank="1" showInputMessage="1" showErrorMessage="1" xr:uid="{11C5BEEA-A347-4EBB-AB44-3554EDE71527}">
          <x14:formula1>
            <xm:f>'(参考)リスト'!$D$16:$D$18</xm:f>
          </x14:formula1>
          <xm:sqref>E10 E21 P10 P21</xm:sqref>
        </x14:dataValidation>
        <x14:dataValidation type="list" allowBlank="1" showInputMessage="1" showErrorMessage="1" xr:uid="{CD703F91-3194-4426-8C34-0206072B5C1A}">
          <x14:formula1>
            <xm:f>'(参考)リスト'!$E$16:$E$27</xm:f>
          </x14:formula1>
          <xm:sqref>E9 E20 P9 P20</xm:sqref>
        </x14:dataValidation>
        <x14:dataValidation type="list" allowBlank="1" showInputMessage="1" showErrorMessage="1" xr:uid="{66AE44D6-2BAE-47CD-AD98-A9AFF7DA8F71}">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A981-7305-420E-8EF6-E2899BFC321F}">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650</v>
      </c>
      <c r="F5" s="748"/>
      <c r="G5" s="749"/>
      <c r="H5" s="749"/>
      <c r="I5" s="749"/>
      <c r="J5" s="749"/>
      <c r="K5" s="749"/>
      <c r="L5" s="750"/>
      <c r="M5" s="741" t="s">
        <v>310</v>
      </c>
      <c r="N5" s="709" t="s">
        <v>311</v>
      </c>
      <c r="O5" s="710"/>
      <c r="P5" s="205" t="s">
        <v>650</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481</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62" t="s">
        <v>492</v>
      </c>
      <c r="K13" s="763"/>
      <c r="L13" s="764"/>
      <c r="M13" s="766" t="s">
        <v>316</v>
      </c>
      <c r="N13" s="766"/>
      <c r="O13" s="766"/>
      <c r="P13" s="757" t="s">
        <v>651</v>
      </c>
      <c r="Q13" s="757"/>
      <c r="R13" s="757"/>
      <c r="S13" s="766" t="s">
        <v>317</v>
      </c>
      <c r="T13" s="766"/>
      <c r="U13" s="757" t="s">
        <v>651</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631</v>
      </c>
      <c r="F15" s="768"/>
      <c r="G15" s="768"/>
      <c r="H15" s="768"/>
      <c r="I15" s="768"/>
      <c r="J15" s="768"/>
      <c r="K15" s="768"/>
      <c r="L15" s="769"/>
      <c r="M15" s="746" t="s">
        <v>320</v>
      </c>
      <c r="N15" s="746"/>
      <c r="O15" s="746"/>
      <c r="P15" s="767" t="s">
        <v>652</v>
      </c>
      <c r="Q15" s="768"/>
      <c r="R15" s="768"/>
      <c r="S15" s="768"/>
      <c r="T15" s="768"/>
      <c r="U15" s="768"/>
      <c r="V15" s="768"/>
      <c r="W15" s="769"/>
    </row>
    <row r="16" spans="2:23" s="22" customFormat="1" ht="25.5" customHeight="1" x14ac:dyDescent="0.15">
      <c r="B16" s="754" t="s">
        <v>310</v>
      </c>
      <c r="C16" s="754" t="s">
        <v>311</v>
      </c>
      <c r="D16" s="754"/>
      <c r="E16" s="205" t="s">
        <v>650</v>
      </c>
      <c r="F16" s="748"/>
      <c r="G16" s="749"/>
      <c r="H16" s="749"/>
      <c r="I16" s="749"/>
      <c r="J16" s="749"/>
      <c r="K16" s="749"/>
      <c r="L16" s="750"/>
      <c r="M16" s="754" t="s">
        <v>310</v>
      </c>
      <c r="N16" s="754" t="s">
        <v>311</v>
      </c>
      <c r="O16" s="754"/>
      <c r="P16" s="205" t="s">
        <v>650</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481</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70" t="s">
        <v>654</v>
      </c>
      <c r="K24" s="771"/>
      <c r="L24" s="772"/>
      <c r="M24" s="766" t="s">
        <v>316</v>
      </c>
      <c r="N24" s="766"/>
      <c r="O24" s="766"/>
      <c r="P24" s="757" t="s">
        <v>655</v>
      </c>
      <c r="Q24" s="757"/>
      <c r="R24" s="757"/>
      <c r="S24" s="766" t="s">
        <v>317</v>
      </c>
      <c r="T24" s="766"/>
      <c r="U24" s="757" t="s">
        <v>655</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653</v>
      </c>
      <c r="F26" s="768"/>
      <c r="G26" s="768"/>
      <c r="H26" s="768"/>
      <c r="I26" s="768"/>
      <c r="J26" s="768"/>
      <c r="K26" s="768"/>
      <c r="L26" s="769"/>
      <c r="M26" s="746" t="s">
        <v>320</v>
      </c>
      <c r="N26" s="746"/>
      <c r="O26" s="746"/>
      <c r="P26" s="767" t="s">
        <v>656</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E4922AE2-B426-4EAA-8240-6F87722EB78E}">
      <formula1>INDIRECT(E7)</formula1>
    </dataValidation>
    <dataValidation allowBlank="1" showInputMessage="1" showErrorMessage="1" prompt="覆工スパン毎に連番を記入。_x000a_数値で入力する。" sqref="E6 E17 P17 P6" xr:uid="{4D30F5ED-71BD-4CF3-943C-B51F41A3E2A2}"/>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4F785-FBA5-4CDB-B2AF-DD6A0EB728C9}">
          <x14:formula1>
            <xm:f>'(参考)リスト'!$B$16:$B$21</xm:f>
          </x14:formula1>
          <xm:sqref>E7 E18 P7 P18</xm:sqref>
        </x14:dataValidation>
        <x14:dataValidation type="list" allowBlank="1" showInputMessage="1" showErrorMessage="1" xr:uid="{26F58C61-3340-4978-AB64-C813CD1F51EF}">
          <x14:formula1>
            <xm:f>'(参考)リスト'!$E$16:$E$27</xm:f>
          </x14:formula1>
          <xm:sqref>E9 E20 P9 P20</xm:sqref>
        </x14:dataValidation>
        <x14:dataValidation type="list" allowBlank="1" showInputMessage="1" showErrorMessage="1" xr:uid="{D7236D62-AEA5-4B31-A578-908743E9665E}">
          <x14:formula1>
            <xm:f>'(参考)リスト'!$D$16:$D$18</xm:f>
          </x14:formula1>
          <xm:sqref>E10 E21 P10 P21</xm:sqref>
        </x14:dataValidation>
        <x14:dataValidation type="list" allowBlank="1" showInputMessage="1" showErrorMessage="1" xr:uid="{1BA96727-1140-444A-9EAE-5D3A07857DB0}">
          <x14:formula1>
            <xm:f>'(参考)リスト'!$F$16:$F$21</xm:f>
          </x14:formula1>
          <xm:sqref>E11:E12 P22:P23 P11:P12 E22:E23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57F0D-EA48-4749-95F9-7409BBEC71BE}">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650</v>
      </c>
      <c r="F5" s="748"/>
      <c r="G5" s="749"/>
      <c r="H5" s="749"/>
      <c r="I5" s="749"/>
      <c r="J5" s="749"/>
      <c r="K5" s="749"/>
      <c r="L5" s="750"/>
      <c r="M5" s="741" t="s">
        <v>310</v>
      </c>
      <c r="N5" s="709" t="s">
        <v>311</v>
      </c>
      <c r="O5" s="710"/>
      <c r="P5" s="205" t="s">
        <v>650</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495</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70" t="s">
        <v>657</v>
      </c>
      <c r="F13" s="771"/>
      <c r="G13" s="772"/>
      <c r="H13" s="766" t="s">
        <v>317</v>
      </c>
      <c r="I13" s="766"/>
      <c r="J13" s="770" t="s">
        <v>658</v>
      </c>
      <c r="K13" s="771"/>
      <c r="L13" s="772"/>
      <c r="M13" s="766" t="s">
        <v>316</v>
      </c>
      <c r="N13" s="766"/>
      <c r="O13" s="766"/>
      <c r="P13" s="757" t="s">
        <v>659</v>
      </c>
      <c r="Q13" s="757"/>
      <c r="R13" s="757"/>
      <c r="S13" s="766" t="s">
        <v>317</v>
      </c>
      <c r="T13" s="766"/>
      <c r="U13" s="757" t="s">
        <v>659</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864</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660</v>
      </c>
      <c r="F16" s="748"/>
      <c r="G16" s="749"/>
      <c r="H16" s="749"/>
      <c r="I16" s="749"/>
      <c r="J16" s="749"/>
      <c r="K16" s="749"/>
      <c r="L16" s="750"/>
      <c r="M16" s="754" t="s">
        <v>310</v>
      </c>
      <c r="N16" s="754" t="s">
        <v>311</v>
      </c>
      <c r="O16" s="754"/>
      <c r="P16" s="205" t="s">
        <v>660</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661</v>
      </c>
      <c r="F24" s="757"/>
      <c r="G24" s="757"/>
      <c r="H24" s="766" t="s">
        <v>317</v>
      </c>
      <c r="I24" s="766"/>
      <c r="J24" s="762" t="s">
        <v>492</v>
      </c>
      <c r="K24" s="763"/>
      <c r="L24" s="764"/>
      <c r="M24" s="766" t="s">
        <v>316</v>
      </c>
      <c r="N24" s="766"/>
      <c r="O24" s="766"/>
      <c r="P24" s="770" t="s">
        <v>663</v>
      </c>
      <c r="Q24" s="771"/>
      <c r="R24" s="772"/>
      <c r="S24" s="766" t="s">
        <v>317</v>
      </c>
      <c r="T24" s="766"/>
      <c r="U24" s="770" t="s">
        <v>662</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865</v>
      </c>
      <c r="F26" s="768"/>
      <c r="G26" s="768"/>
      <c r="H26" s="768"/>
      <c r="I26" s="768"/>
      <c r="J26" s="768"/>
      <c r="K26" s="768"/>
      <c r="L26" s="769"/>
      <c r="M26" s="746" t="s">
        <v>320</v>
      </c>
      <c r="N26" s="746"/>
      <c r="O26" s="746"/>
      <c r="P26" s="767" t="s">
        <v>866</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DF247659-8F96-459A-86E3-2E03459CF376}"/>
    <dataValidation type="list" allowBlank="1" showInputMessage="1" showErrorMessage="1" sqref="E8 E19 P8 P19" xr:uid="{7F921806-84F3-478E-8302-F586F53A6292}">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AAD7B5-7D4F-4479-BAD2-20FDEA96A739}">
          <x14:formula1>
            <xm:f>'(参考)リスト'!$F$16:$F$21</xm:f>
          </x14:formula1>
          <xm:sqref>E11:E12 P22:P23 P11:P12 E22:E23</xm:sqref>
        </x14:dataValidation>
        <x14:dataValidation type="list" allowBlank="1" showInputMessage="1" showErrorMessage="1" xr:uid="{87680DE5-B41E-453E-A609-9A096DDD3ACA}">
          <x14:formula1>
            <xm:f>'(参考)リスト'!$D$16:$D$18</xm:f>
          </x14:formula1>
          <xm:sqref>E10 E21 P10 P21</xm:sqref>
        </x14:dataValidation>
        <x14:dataValidation type="list" allowBlank="1" showInputMessage="1" showErrorMessage="1" xr:uid="{EEB6CF58-4ADA-404D-A597-13DB98732DAF}">
          <x14:formula1>
            <xm:f>'(参考)リスト'!$E$16:$E$27</xm:f>
          </x14:formula1>
          <xm:sqref>E9 E20 P9 P20</xm:sqref>
        </x14:dataValidation>
        <x14:dataValidation type="list" allowBlank="1" showInputMessage="1" showErrorMessage="1" xr:uid="{6CF1920E-9DE0-450B-AAE0-C552BBC59AD7}">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84F9B-0BCF-4D60-A975-E16BCE91D69F}">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660</v>
      </c>
      <c r="F5" s="748"/>
      <c r="G5" s="749"/>
      <c r="H5" s="749"/>
      <c r="I5" s="749"/>
      <c r="J5" s="749"/>
      <c r="K5" s="749"/>
      <c r="L5" s="750"/>
      <c r="M5" s="741" t="s">
        <v>310</v>
      </c>
      <c r="N5" s="709" t="s">
        <v>311</v>
      </c>
      <c r="O5" s="710"/>
      <c r="P5" s="205" t="s">
        <v>660</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495</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664</v>
      </c>
      <c r="F13" s="757"/>
      <c r="G13" s="757"/>
      <c r="H13" s="766" t="s">
        <v>317</v>
      </c>
      <c r="I13" s="766"/>
      <c r="J13" s="757" t="s">
        <v>664</v>
      </c>
      <c r="K13" s="757"/>
      <c r="L13" s="757"/>
      <c r="M13" s="766" t="s">
        <v>316</v>
      </c>
      <c r="N13" s="766"/>
      <c r="O13" s="766"/>
      <c r="P13" s="757" t="s">
        <v>619</v>
      </c>
      <c r="Q13" s="757"/>
      <c r="R13" s="757"/>
      <c r="S13" s="766" t="s">
        <v>317</v>
      </c>
      <c r="T13" s="766"/>
      <c r="U13" s="757" t="s">
        <v>619</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660</v>
      </c>
      <c r="F16" s="748"/>
      <c r="G16" s="749"/>
      <c r="H16" s="749"/>
      <c r="I16" s="749"/>
      <c r="J16" s="749"/>
      <c r="K16" s="749"/>
      <c r="L16" s="750"/>
      <c r="M16" s="754" t="s">
        <v>310</v>
      </c>
      <c r="N16" s="754" t="s">
        <v>311</v>
      </c>
      <c r="O16" s="754"/>
      <c r="P16" s="205" t="s">
        <v>660</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62" t="s">
        <v>492</v>
      </c>
      <c r="K24" s="763"/>
      <c r="L24" s="764"/>
      <c r="M24" s="766" t="s">
        <v>316</v>
      </c>
      <c r="N24" s="766"/>
      <c r="O24" s="766"/>
      <c r="P24" s="776" t="s">
        <v>659</v>
      </c>
      <c r="Q24" s="777"/>
      <c r="R24" s="778"/>
      <c r="S24" s="766" t="s">
        <v>317</v>
      </c>
      <c r="T24" s="766"/>
      <c r="U24" s="776" t="s">
        <v>622</v>
      </c>
      <c r="V24" s="777"/>
      <c r="W24" s="778"/>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631</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1E045297-0749-43D1-8B56-3D9E758B10B6}">
      <formula1>INDIRECT(E7)</formula1>
    </dataValidation>
    <dataValidation allowBlank="1" showInputMessage="1" showErrorMessage="1" prompt="覆工スパン毎に連番を記入。_x000a_数値で入力する。" sqref="E6 E17 P17 P6" xr:uid="{C3AD2148-7472-455E-95D7-E36A44D36CFE}"/>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13A548-AD6D-44FF-AE80-FFF0971A2E86}">
          <x14:formula1>
            <xm:f>'(参考)リスト'!$B$16:$B$21</xm:f>
          </x14:formula1>
          <xm:sqref>E7 E18 P7 P18</xm:sqref>
        </x14:dataValidation>
        <x14:dataValidation type="list" allowBlank="1" showInputMessage="1" showErrorMessage="1" xr:uid="{F59E54C5-4EC6-4E91-AB7C-416CE4EF486C}">
          <x14:formula1>
            <xm:f>'(参考)リスト'!$E$16:$E$27</xm:f>
          </x14:formula1>
          <xm:sqref>E9 E20 P9 P20</xm:sqref>
        </x14:dataValidation>
        <x14:dataValidation type="list" allowBlank="1" showInputMessage="1" showErrorMessage="1" xr:uid="{548276EB-1C49-42FA-A608-FB867C8B0028}">
          <x14:formula1>
            <xm:f>'(参考)リスト'!$D$16:$D$18</xm:f>
          </x14:formula1>
          <xm:sqref>E10 E21 P10 P21</xm:sqref>
        </x14:dataValidation>
        <x14:dataValidation type="list" allowBlank="1" showInputMessage="1" showErrorMessage="1" xr:uid="{FF16E08B-093E-42BA-9D9D-B26ADF54DA8F}">
          <x14:formula1>
            <xm:f>'(参考)リスト'!$F$16:$F$21</xm:f>
          </x14:formula1>
          <xm:sqref>E11:E12 P22:P23 P11:P12 E22:E23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F3291-0E83-42D2-8176-24A3889DAF3D}">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660</v>
      </c>
      <c r="F5" s="748"/>
      <c r="G5" s="749"/>
      <c r="H5" s="749"/>
      <c r="I5" s="749"/>
      <c r="J5" s="749"/>
      <c r="K5" s="749"/>
      <c r="L5" s="750"/>
      <c r="M5" s="741" t="s">
        <v>310</v>
      </c>
      <c r="N5" s="709" t="s">
        <v>311</v>
      </c>
      <c r="O5" s="710"/>
      <c r="P5" s="205" t="s">
        <v>666</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622</v>
      </c>
      <c r="F13" s="757"/>
      <c r="G13" s="757"/>
      <c r="H13" s="766" t="s">
        <v>317</v>
      </c>
      <c r="I13" s="766"/>
      <c r="J13" s="762" t="s">
        <v>585</v>
      </c>
      <c r="K13" s="763"/>
      <c r="L13" s="764"/>
      <c r="M13" s="766" t="s">
        <v>316</v>
      </c>
      <c r="N13" s="766"/>
      <c r="O13" s="766"/>
      <c r="P13" s="759" t="s">
        <v>492</v>
      </c>
      <c r="Q13" s="759"/>
      <c r="R13" s="759"/>
      <c r="S13" s="766" t="s">
        <v>317</v>
      </c>
      <c r="T13" s="766"/>
      <c r="U13" s="757" t="s">
        <v>667</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923</v>
      </c>
      <c r="F15" s="768"/>
      <c r="G15" s="768"/>
      <c r="H15" s="768"/>
      <c r="I15" s="768"/>
      <c r="J15" s="768"/>
      <c r="K15" s="768"/>
      <c r="L15" s="769"/>
      <c r="M15" s="746" t="s">
        <v>320</v>
      </c>
      <c r="N15" s="746"/>
      <c r="O15" s="746"/>
      <c r="P15" s="767" t="s">
        <v>668</v>
      </c>
      <c r="Q15" s="768"/>
      <c r="R15" s="768"/>
      <c r="S15" s="768"/>
      <c r="T15" s="768"/>
      <c r="U15" s="768"/>
      <c r="V15" s="768"/>
      <c r="W15" s="769"/>
    </row>
    <row r="16" spans="2:23" s="22" customFormat="1" ht="25.5" customHeight="1" x14ac:dyDescent="0.15">
      <c r="B16" s="754" t="s">
        <v>310</v>
      </c>
      <c r="C16" s="754" t="s">
        <v>311</v>
      </c>
      <c r="D16" s="754"/>
      <c r="E16" s="205" t="s">
        <v>666</v>
      </c>
      <c r="F16" s="748"/>
      <c r="G16" s="749"/>
      <c r="H16" s="749"/>
      <c r="I16" s="749"/>
      <c r="J16" s="749"/>
      <c r="K16" s="749"/>
      <c r="L16" s="750"/>
      <c r="M16" s="754" t="s">
        <v>310</v>
      </c>
      <c r="N16" s="754" t="s">
        <v>311</v>
      </c>
      <c r="O16" s="754"/>
      <c r="P16" s="205" t="s">
        <v>666</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486</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70" t="s">
        <v>669</v>
      </c>
      <c r="K24" s="771"/>
      <c r="L24" s="772"/>
      <c r="M24" s="766" t="s">
        <v>316</v>
      </c>
      <c r="N24" s="766"/>
      <c r="O24" s="766"/>
      <c r="P24" s="759" t="s">
        <v>492</v>
      </c>
      <c r="Q24" s="759"/>
      <c r="R24" s="759"/>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670</v>
      </c>
      <c r="F26" s="768"/>
      <c r="G26" s="768"/>
      <c r="H26" s="768"/>
      <c r="I26" s="768"/>
      <c r="J26" s="768"/>
      <c r="K26" s="768"/>
      <c r="L26" s="769"/>
      <c r="M26" s="746" t="s">
        <v>320</v>
      </c>
      <c r="N26" s="746"/>
      <c r="O26" s="746"/>
      <c r="P26" s="767" t="s">
        <v>668</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DD8BA396-635D-445B-88D8-83D3C3C719F0}"/>
    <dataValidation type="list" allowBlank="1" showInputMessage="1" showErrorMessage="1" sqref="E8 E19 P8 P19" xr:uid="{C99B4989-982A-4BAF-9E0A-34F42E94863D}">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34C771-0A4E-45CF-95DD-28165BC3440E}">
          <x14:formula1>
            <xm:f>'(参考)リスト'!$F$16:$F$21</xm:f>
          </x14:formula1>
          <xm:sqref>E11:E12 P22:P23 P11:P12 E22:E23</xm:sqref>
        </x14:dataValidation>
        <x14:dataValidation type="list" allowBlank="1" showInputMessage="1" showErrorMessage="1" xr:uid="{0B3055FF-DCE7-4F33-86DB-AB1D7812177E}">
          <x14:formula1>
            <xm:f>'(参考)リスト'!$D$16:$D$18</xm:f>
          </x14:formula1>
          <xm:sqref>E10 E21 P10 P21</xm:sqref>
        </x14:dataValidation>
        <x14:dataValidation type="list" allowBlank="1" showInputMessage="1" showErrorMessage="1" xr:uid="{D26E3CCD-6EDE-4B53-9AB2-E105AEDD9A1A}">
          <x14:formula1>
            <xm:f>'(参考)リスト'!$E$16:$E$27</xm:f>
          </x14:formula1>
          <xm:sqref>E9 E20 P9 P20</xm:sqref>
        </x14:dataValidation>
        <x14:dataValidation type="list" allowBlank="1" showInputMessage="1" showErrorMessage="1" xr:uid="{95467930-46EA-4C43-9FB3-D465D5F4C904}">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9055A-8468-46BD-9739-4CE19CFCA5C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666</v>
      </c>
      <c r="F5" s="748"/>
      <c r="G5" s="749"/>
      <c r="H5" s="749"/>
      <c r="I5" s="749"/>
      <c r="J5" s="749"/>
      <c r="K5" s="749"/>
      <c r="L5" s="750"/>
      <c r="M5" s="741" t="s">
        <v>310</v>
      </c>
      <c r="N5" s="709" t="s">
        <v>311</v>
      </c>
      <c r="O5" s="710"/>
      <c r="P5" s="205" t="s">
        <v>666</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5</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57" t="s">
        <v>671</v>
      </c>
      <c r="K13" s="757"/>
      <c r="L13" s="757"/>
      <c r="M13" s="766" t="s">
        <v>316</v>
      </c>
      <c r="N13" s="766"/>
      <c r="O13" s="766"/>
      <c r="P13" s="759" t="s">
        <v>492</v>
      </c>
      <c r="Q13" s="759"/>
      <c r="R13" s="759"/>
      <c r="S13" s="766" t="s">
        <v>317</v>
      </c>
      <c r="T13" s="766"/>
      <c r="U13" s="757" t="s">
        <v>672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668</v>
      </c>
      <c r="F15" s="768"/>
      <c r="G15" s="768"/>
      <c r="H15" s="768"/>
      <c r="I15" s="768"/>
      <c r="J15" s="768"/>
      <c r="K15" s="768"/>
      <c r="L15" s="769"/>
      <c r="M15" s="746" t="s">
        <v>320</v>
      </c>
      <c r="N15" s="746"/>
      <c r="O15" s="746"/>
      <c r="P15" s="767" t="s">
        <v>668</v>
      </c>
      <c r="Q15" s="768"/>
      <c r="R15" s="768"/>
      <c r="S15" s="768"/>
      <c r="T15" s="768"/>
      <c r="U15" s="768"/>
      <c r="V15" s="768"/>
      <c r="W15" s="769"/>
    </row>
    <row r="16" spans="2:23" s="22" customFormat="1" ht="25.5" customHeight="1" x14ac:dyDescent="0.15">
      <c r="B16" s="754" t="s">
        <v>310</v>
      </c>
      <c r="C16" s="754" t="s">
        <v>311</v>
      </c>
      <c r="D16" s="754"/>
      <c r="E16" s="205" t="s">
        <v>666</v>
      </c>
      <c r="F16" s="748"/>
      <c r="G16" s="749"/>
      <c r="H16" s="749"/>
      <c r="I16" s="749"/>
      <c r="J16" s="749"/>
      <c r="K16" s="749"/>
      <c r="L16" s="750"/>
      <c r="M16" s="754" t="s">
        <v>310</v>
      </c>
      <c r="N16" s="754" t="s">
        <v>311</v>
      </c>
      <c r="O16" s="754"/>
      <c r="P16" s="205" t="s">
        <v>674</v>
      </c>
      <c r="Q16" s="706"/>
      <c r="R16" s="707"/>
      <c r="S16" s="707"/>
      <c r="T16" s="707"/>
      <c r="U16" s="707"/>
      <c r="V16" s="707"/>
      <c r="W16" s="708"/>
    </row>
    <row r="17" spans="2:24" s="22" customFormat="1" ht="25.5" customHeight="1" x14ac:dyDescent="0.15">
      <c r="B17" s="754"/>
      <c r="C17" s="754" t="s">
        <v>312</v>
      </c>
      <c r="D17" s="754"/>
      <c r="E17" s="241">
        <v>6</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499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57" t="s">
        <v>673</v>
      </c>
      <c r="K24" s="757"/>
      <c r="L24" s="757"/>
      <c r="M24" s="766" t="s">
        <v>316</v>
      </c>
      <c r="N24" s="766"/>
      <c r="O24" s="766"/>
      <c r="P24" s="759" t="s">
        <v>492</v>
      </c>
      <c r="Q24" s="759"/>
      <c r="R24" s="759"/>
      <c r="S24" s="766" t="s">
        <v>317</v>
      </c>
      <c r="T24" s="766"/>
      <c r="U24" s="757" t="s">
        <v>675</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668</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0EEC0719-238E-41DB-833C-05E495DB2850}">
      <formula1>INDIRECT(E7)</formula1>
    </dataValidation>
    <dataValidation allowBlank="1" showInputMessage="1" showErrorMessage="1" prompt="覆工スパン毎に連番を記入。_x000a_数値で入力する。" sqref="E6 E17 P17 P6" xr:uid="{7B77E57E-AD51-4217-A128-6DC2D8F6908F}"/>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86E01E3-742B-48B5-8105-16B06CD39F11}">
          <x14:formula1>
            <xm:f>'(参考)リスト'!$B$16:$B$21</xm:f>
          </x14:formula1>
          <xm:sqref>E7 E18 P7 P18</xm:sqref>
        </x14:dataValidation>
        <x14:dataValidation type="list" allowBlank="1" showInputMessage="1" showErrorMessage="1" xr:uid="{88C8D0A3-B575-47D9-9BE5-E0CC0D11D895}">
          <x14:formula1>
            <xm:f>'(参考)リスト'!$E$16:$E$27</xm:f>
          </x14:formula1>
          <xm:sqref>E9 E20 P9 P20</xm:sqref>
        </x14:dataValidation>
        <x14:dataValidation type="list" allowBlank="1" showInputMessage="1" showErrorMessage="1" xr:uid="{2D44A902-F47B-4787-89BC-B5E355B6AC91}">
          <x14:formula1>
            <xm:f>'(参考)リスト'!$D$16:$D$18</xm:f>
          </x14:formula1>
          <xm:sqref>E10 E21 P10 P21</xm:sqref>
        </x14:dataValidation>
        <x14:dataValidation type="list" allowBlank="1" showInputMessage="1" showErrorMessage="1" xr:uid="{C0F8A2F9-41A6-4FD0-A1D8-369907B6DF44}">
          <x14:formula1>
            <xm:f>'(参考)リスト'!$F$16:$F$21</xm:f>
          </x14:formula1>
          <xm:sqref>E11:E12 P22:P23 P11:P12 E22:E23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34B09-5293-49A7-B62D-689440C94F47}">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674</v>
      </c>
      <c r="F5" s="748"/>
      <c r="G5" s="749"/>
      <c r="H5" s="749"/>
      <c r="I5" s="749"/>
      <c r="J5" s="749"/>
      <c r="K5" s="749"/>
      <c r="L5" s="750"/>
      <c r="M5" s="741" t="s">
        <v>310</v>
      </c>
      <c r="N5" s="709" t="s">
        <v>311</v>
      </c>
      <c r="O5" s="710"/>
      <c r="P5" s="205" t="s">
        <v>674</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580</v>
      </c>
      <c r="F13" s="757"/>
      <c r="G13" s="757"/>
      <c r="H13" s="766" t="s">
        <v>317</v>
      </c>
      <c r="I13" s="766"/>
      <c r="J13" s="757" t="s">
        <v>676</v>
      </c>
      <c r="K13" s="757"/>
      <c r="L13" s="757"/>
      <c r="M13" s="766" t="s">
        <v>316</v>
      </c>
      <c r="N13" s="766"/>
      <c r="O13" s="766"/>
      <c r="P13" s="770" t="s">
        <v>677</v>
      </c>
      <c r="Q13" s="771"/>
      <c r="R13" s="772"/>
      <c r="S13" s="766" t="s">
        <v>317</v>
      </c>
      <c r="T13" s="766"/>
      <c r="U13" s="770" t="s">
        <v>678</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867</v>
      </c>
      <c r="Q15" s="768"/>
      <c r="R15" s="768"/>
      <c r="S15" s="768"/>
      <c r="T15" s="768"/>
      <c r="U15" s="768"/>
      <c r="V15" s="768"/>
      <c r="W15" s="769"/>
    </row>
    <row r="16" spans="2:23" s="22" customFormat="1" ht="25.5" customHeight="1" x14ac:dyDescent="0.15">
      <c r="B16" s="754" t="s">
        <v>310</v>
      </c>
      <c r="C16" s="754" t="s">
        <v>311</v>
      </c>
      <c r="D16" s="754"/>
      <c r="E16" s="205" t="s">
        <v>674</v>
      </c>
      <c r="F16" s="748"/>
      <c r="G16" s="749"/>
      <c r="H16" s="749"/>
      <c r="I16" s="749"/>
      <c r="J16" s="749"/>
      <c r="K16" s="749"/>
      <c r="L16" s="750"/>
      <c r="M16" s="754" t="s">
        <v>310</v>
      </c>
      <c r="N16" s="754" t="s">
        <v>311</v>
      </c>
      <c r="O16" s="754"/>
      <c r="P16" s="205" t="s">
        <v>674</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5</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499</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679</v>
      </c>
      <c r="F24" s="757"/>
      <c r="G24" s="757"/>
      <c r="H24" s="766" t="s">
        <v>317</v>
      </c>
      <c r="I24" s="766"/>
      <c r="J24" s="757" t="s">
        <v>679</v>
      </c>
      <c r="K24" s="757"/>
      <c r="L24" s="757"/>
      <c r="M24" s="766" t="s">
        <v>316</v>
      </c>
      <c r="N24" s="766"/>
      <c r="O24" s="766"/>
      <c r="P24" s="757" t="s">
        <v>680</v>
      </c>
      <c r="Q24" s="757"/>
      <c r="R24" s="757"/>
      <c r="S24" s="766" t="s">
        <v>317</v>
      </c>
      <c r="T24" s="766"/>
      <c r="U24" s="757" t="s">
        <v>680</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C57E9768-FBFF-44C1-9F05-95D970575B95}"/>
    <dataValidation type="list" allowBlank="1" showInputMessage="1" showErrorMessage="1" sqref="E8 E19 P8 P19" xr:uid="{108C7651-01CB-4C47-8E5A-CDC589BAF5FC}">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5C1F98C-38A8-4382-B9D5-BBF03C7824B9}">
          <x14:formula1>
            <xm:f>'(参考)リスト'!$F$16:$F$21</xm:f>
          </x14:formula1>
          <xm:sqref>E11:E12 P22:P23 P11:P12 E22:E23</xm:sqref>
        </x14:dataValidation>
        <x14:dataValidation type="list" allowBlank="1" showInputMessage="1" showErrorMessage="1" xr:uid="{79AADEB2-7E38-45D8-9172-E5F2764CCD77}">
          <x14:formula1>
            <xm:f>'(参考)リスト'!$D$16:$D$18</xm:f>
          </x14:formula1>
          <xm:sqref>E10 E21 P10 P21</xm:sqref>
        </x14:dataValidation>
        <x14:dataValidation type="list" allowBlank="1" showInputMessage="1" showErrorMessage="1" xr:uid="{854CEB64-E6F3-463B-B098-E6A55A27AC2C}">
          <x14:formula1>
            <xm:f>'(参考)リスト'!$E$16:$E$27</xm:f>
          </x14:formula1>
          <xm:sqref>E9 E20 P9 P20</xm:sqref>
        </x14:dataValidation>
        <x14:dataValidation type="list" allowBlank="1" showInputMessage="1" showErrorMessage="1" xr:uid="{0B05CB98-1F73-4030-9C6E-849EDBEC7C9D}">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D80C1-401D-4062-AC19-E9088609ADEA}">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674</v>
      </c>
      <c r="F5" s="748"/>
      <c r="G5" s="749"/>
      <c r="H5" s="749"/>
      <c r="I5" s="749"/>
      <c r="J5" s="749"/>
      <c r="K5" s="749"/>
      <c r="L5" s="750"/>
      <c r="M5" s="741" t="s">
        <v>310</v>
      </c>
      <c r="N5" s="709" t="s">
        <v>311</v>
      </c>
      <c r="O5" s="710"/>
      <c r="P5" s="205" t="s">
        <v>681</v>
      </c>
      <c r="Q5" s="706"/>
      <c r="R5" s="707"/>
      <c r="S5" s="707"/>
      <c r="T5" s="707"/>
      <c r="U5" s="707"/>
      <c r="V5" s="707"/>
      <c r="W5" s="708"/>
    </row>
    <row r="6" spans="2:23" s="22" customFormat="1" ht="25.5" customHeight="1" x14ac:dyDescent="0.15">
      <c r="B6" s="743"/>
      <c r="C6" s="709" t="s">
        <v>312</v>
      </c>
      <c r="D6" s="710"/>
      <c r="E6" s="241">
        <v>6</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619</v>
      </c>
      <c r="F13" s="757"/>
      <c r="G13" s="757"/>
      <c r="H13" s="766" t="s">
        <v>317</v>
      </c>
      <c r="I13" s="766"/>
      <c r="J13" s="762" t="s">
        <v>585</v>
      </c>
      <c r="K13" s="763"/>
      <c r="L13" s="764"/>
      <c r="M13" s="766" t="s">
        <v>316</v>
      </c>
      <c r="N13" s="766"/>
      <c r="O13" s="766"/>
      <c r="P13" s="757" t="s">
        <v>682</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924</v>
      </c>
      <c r="F15" s="768"/>
      <c r="G15" s="768"/>
      <c r="H15" s="768"/>
      <c r="I15" s="768"/>
      <c r="J15" s="768"/>
      <c r="K15" s="768"/>
      <c r="L15" s="769"/>
      <c r="M15" s="746" t="s">
        <v>320</v>
      </c>
      <c r="N15" s="746"/>
      <c r="O15" s="746"/>
      <c r="P15" s="767" t="s">
        <v>868</v>
      </c>
      <c r="Q15" s="768"/>
      <c r="R15" s="768"/>
      <c r="S15" s="768"/>
      <c r="T15" s="768"/>
      <c r="U15" s="768"/>
      <c r="V15" s="768"/>
      <c r="W15" s="769"/>
    </row>
    <row r="16" spans="2:23" s="22" customFormat="1" ht="25.5" customHeight="1" x14ac:dyDescent="0.15">
      <c r="B16" s="754" t="s">
        <v>310</v>
      </c>
      <c r="C16" s="754" t="s">
        <v>311</v>
      </c>
      <c r="D16" s="754"/>
      <c r="E16" s="205" t="s">
        <v>681</v>
      </c>
      <c r="F16" s="748"/>
      <c r="G16" s="749"/>
      <c r="H16" s="749"/>
      <c r="I16" s="749"/>
      <c r="J16" s="749"/>
      <c r="K16" s="749"/>
      <c r="L16" s="750"/>
      <c r="M16" s="754" t="s">
        <v>310</v>
      </c>
      <c r="N16" s="754" t="s">
        <v>311</v>
      </c>
      <c r="O16" s="754"/>
      <c r="P16" s="205" t="s">
        <v>681</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683</v>
      </c>
      <c r="F24" s="757"/>
      <c r="G24" s="757"/>
      <c r="H24" s="766" t="s">
        <v>317</v>
      </c>
      <c r="I24" s="766"/>
      <c r="J24" s="757" t="s">
        <v>684</v>
      </c>
      <c r="K24" s="757"/>
      <c r="L24" s="757"/>
      <c r="M24" s="766" t="s">
        <v>316</v>
      </c>
      <c r="N24" s="766"/>
      <c r="O24" s="766"/>
      <c r="P24" s="757" t="s">
        <v>580</v>
      </c>
      <c r="Q24" s="757"/>
      <c r="R24" s="757"/>
      <c r="S24" s="766" t="s">
        <v>317</v>
      </c>
      <c r="T24" s="766"/>
      <c r="U24" s="757" t="s">
        <v>580</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3D546BA9-F7C2-413B-A985-01E7B8A0069E}">
      <formula1>INDIRECT(E7)</formula1>
    </dataValidation>
    <dataValidation allowBlank="1" showInputMessage="1" showErrorMessage="1" prompt="覆工スパン毎に連番を記入。_x000a_数値で入力する。" sqref="E6 E17 P17 P6" xr:uid="{816A3334-9AA9-4470-858F-E3AEBEF54A49}"/>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75F68D-B6E0-4470-9B49-37E9CF8C6249}">
          <x14:formula1>
            <xm:f>'(参考)リスト'!$B$16:$B$21</xm:f>
          </x14:formula1>
          <xm:sqref>E7 E18 P7 P18</xm:sqref>
        </x14:dataValidation>
        <x14:dataValidation type="list" allowBlank="1" showInputMessage="1" showErrorMessage="1" xr:uid="{CF23B16E-CDB2-481D-A6E1-DE43FD90EEE8}">
          <x14:formula1>
            <xm:f>'(参考)リスト'!$E$16:$E$27</xm:f>
          </x14:formula1>
          <xm:sqref>E9 E20 P9 P20</xm:sqref>
        </x14:dataValidation>
        <x14:dataValidation type="list" allowBlank="1" showInputMessage="1" showErrorMessage="1" xr:uid="{93BA8E20-641C-4836-8B98-27D3054B00F6}">
          <x14:formula1>
            <xm:f>'(参考)リスト'!$D$16:$D$18</xm:f>
          </x14:formula1>
          <xm:sqref>E10 E21 P10 P21</xm:sqref>
        </x14:dataValidation>
        <x14:dataValidation type="list" allowBlank="1" showInputMessage="1" showErrorMessage="1" xr:uid="{7F957351-007F-4FA1-A7E6-865E69044E56}">
          <x14:formula1>
            <xm:f>'(参考)リスト'!$F$16:$F$21</xm:f>
          </x14:formula1>
          <xm:sqref>E11:E12 P22:P23 P11:P12 E22:E23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7F2A6-7FAD-46AD-9176-683548B430F7}">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681</v>
      </c>
      <c r="F5" s="748"/>
      <c r="G5" s="749"/>
      <c r="H5" s="749"/>
      <c r="I5" s="749"/>
      <c r="J5" s="749"/>
      <c r="K5" s="749"/>
      <c r="L5" s="750"/>
      <c r="M5" s="741" t="s">
        <v>310</v>
      </c>
      <c r="N5" s="709" t="s">
        <v>311</v>
      </c>
      <c r="O5" s="710"/>
      <c r="P5" s="205" t="s">
        <v>681</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5</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647</v>
      </c>
      <c r="F13" s="757"/>
      <c r="G13" s="757"/>
      <c r="H13" s="766" t="s">
        <v>317</v>
      </c>
      <c r="I13" s="766"/>
      <c r="J13" s="762" t="s">
        <v>492</v>
      </c>
      <c r="K13" s="763"/>
      <c r="L13" s="764"/>
      <c r="M13" s="766" t="s">
        <v>316</v>
      </c>
      <c r="N13" s="766"/>
      <c r="O13" s="766"/>
      <c r="P13" s="770" t="s">
        <v>685</v>
      </c>
      <c r="Q13" s="771"/>
      <c r="R13" s="772"/>
      <c r="S13" s="766" t="s">
        <v>317</v>
      </c>
      <c r="T13" s="766"/>
      <c r="U13" s="770" t="s">
        <v>677</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918</v>
      </c>
      <c r="F15" s="768"/>
      <c r="G15" s="768"/>
      <c r="H15" s="768"/>
      <c r="I15" s="768"/>
      <c r="J15" s="768"/>
      <c r="K15" s="768"/>
      <c r="L15" s="769"/>
      <c r="M15" s="746" t="s">
        <v>320</v>
      </c>
      <c r="N15" s="746"/>
      <c r="O15" s="746"/>
      <c r="P15" s="767" t="s">
        <v>869</v>
      </c>
      <c r="Q15" s="768"/>
      <c r="R15" s="768"/>
      <c r="S15" s="768"/>
      <c r="T15" s="768"/>
      <c r="U15" s="768"/>
      <c r="V15" s="768"/>
      <c r="W15" s="769"/>
    </row>
    <row r="16" spans="2:23" s="22" customFormat="1" ht="25.5" customHeight="1" x14ac:dyDescent="0.15">
      <c r="B16" s="754" t="s">
        <v>310</v>
      </c>
      <c r="C16" s="754" t="s">
        <v>311</v>
      </c>
      <c r="D16" s="754"/>
      <c r="E16" s="205" t="s">
        <v>681</v>
      </c>
      <c r="F16" s="748"/>
      <c r="G16" s="749"/>
      <c r="H16" s="749"/>
      <c r="I16" s="749"/>
      <c r="J16" s="749"/>
      <c r="K16" s="749"/>
      <c r="L16" s="750"/>
      <c r="M16" s="754" t="s">
        <v>310</v>
      </c>
      <c r="N16" s="754" t="s">
        <v>311</v>
      </c>
      <c r="O16" s="754"/>
      <c r="P16" s="205" t="s">
        <v>687</v>
      </c>
      <c r="Q16" s="706"/>
      <c r="R16" s="707"/>
      <c r="S16" s="707"/>
      <c r="T16" s="707"/>
      <c r="U16" s="707"/>
      <c r="V16" s="707"/>
      <c r="W16" s="708"/>
    </row>
    <row r="17" spans="2:24" s="22" customFormat="1" ht="25.5" customHeight="1" x14ac:dyDescent="0.15">
      <c r="B17" s="754"/>
      <c r="C17" s="754" t="s">
        <v>312</v>
      </c>
      <c r="D17" s="754"/>
      <c r="E17" s="241">
        <v>6</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686</v>
      </c>
      <c r="F24" s="757"/>
      <c r="G24" s="757"/>
      <c r="H24" s="766" t="s">
        <v>317</v>
      </c>
      <c r="I24" s="766"/>
      <c r="J24" s="757" t="s">
        <v>686</v>
      </c>
      <c r="K24" s="757"/>
      <c r="L24" s="757"/>
      <c r="M24" s="766" t="s">
        <v>316</v>
      </c>
      <c r="N24" s="766"/>
      <c r="O24" s="766"/>
      <c r="P24" s="770" t="s">
        <v>688</v>
      </c>
      <c r="Q24" s="771"/>
      <c r="R24" s="772"/>
      <c r="S24" s="766" t="s">
        <v>317</v>
      </c>
      <c r="T24" s="766"/>
      <c r="U24" s="770" t="s">
        <v>688</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870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535CE4A0-1ACC-4A2E-9EFC-0FBE213BAF4E}"/>
    <dataValidation type="list" allowBlank="1" showInputMessage="1" showErrorMessage="1" sqref="E8 E19 P8 P19" xr:uid="{19B6EC43-9C44-456A-906A-AD5FD0286E80}">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FBCAC3-E34F-4CCF-9E0C-21266048232A}">
          <x14:formula1>
            <xm:f>'(参考)リスト'!$F$16:$F$21</xm:f>
          </x14:formula1>
          <xm:sqref>E22:E23 P22:P23 P11:P12 E11</xm:sqref>
        </x14:dataValidation>
        <x14:dataValidation type="list" allowBlank="1" showInputMessage="1" showErrorMessage="1" xr:uid="{30742930-808A-422F-B9FE-07F56DC11687}">
          <x14:formula1>
            <xm:f>'(参考)リスト'!$D$16:$D$18</xm:f>
          </x14:formula1>
          <xm:sqref>E10 E21 P10 P21</xm:sqref>
        </x14:dataValidation>
        <x14:dataValidation type="list" allowBlank="1" showInputMessage="1" showErrorMessage="1" xr:uid="{768218E9-1768-429A-9B7F-894430BECA87}">
          <x14:formula1>
            <xm:f>'(参考)リスト'!$E$16:$E$27</xm:f>
          </x14:formula1>
          <xm:sqref>E9 E20 P9 P20</xm:sqref>
        </x14:dataValidation>
        <x14:dataValidation type="list" allowBlank="1" showInputMessage="1" showErrorMessage="1" xr:uid="{70FC7A84-53CC-4233-949C-B0F147FB416F}">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98EE-0F26-499E-A03B-AFBB26F00F8C}">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687</v>
      </c>
      <c r="F5" s="748"/>
      <c r="G5" s="749"/>
      <c r="H5" s="749"/>
      <c r="I5" s="749"/>
      <c r="J5" s="749"/>
      <c r="K5" s="749"/>
      <c r="L5" s="750"/>
      <c r="M5" s="741" t="s">
        <v>310</v>
      </c>
      <c r="N5" s="709" t="s">
        <v>311</v>
      </c>
      <c r="O5" s="710"/>
      <c r="P5" s="205" t="s">
        <v>687</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499</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473</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689</v>
      </c>
      <c r="F13" s="757"/>
      <c r="G13" s="757"/>
      <c r="H13" s="766" t="s">
        <v>317</v>
      </c>
      <c r="I13" s="766"/>
      <c r="J13" s="762" t="s">
        <v>492</v>
      </c>
      <c r="K13" s="763"/>
      <c r="L13" s="764"/>
      <c r="M13" s="766" t="s">
        <v>316</v>
      </c>
      <c r="N13" s="766"/>
      <c r="O13" s="766"/>
      <c r="P13" s="757" t="s">
        <v>690</v>
      </c>
      <c r="Q13" s="757"/>
      <c r="R13" s="757"/>
      <c r="S13" s="766" t="s">
        <v>317</v>
      </c>
      <c r="T13" s="766"/>
      <c r="U13" s="757" t="s">
        <v>691</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919</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687</v>
      </c>
      <c r="F16" s="748"/>
      <c r="G16" s="749"/>
      <c r="H16" s="749"/>
      <c r="I16" s="749"/>
      <c r="J16" s="749"/>
      <c r="K16" s="749"/>
      <c r="L16" s="750"/>
      <c r="M16" s="754" t="s">
        <v>310</v>
      </c>
      <c r="N16" s="754" t="s">
        <v>311</v>
      </c>
      <c r="O16" s="754"/>
      <c r="P16" s="205" t="s">
        <v>694</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70" t="s">
        <v>693</v>
      </c>
      <c r="F24" s="771"/>
      <c r="G24" s="772"/>
      <c r="H24" s="766" t="s">
        <v>317</v>
      </c>
      <c r="I24" s="766"/>
      <c r="J24" s="770" t="s">
        <v>692</v>
      </c>
      <c r="K24" s="771"/>
      <c r="L24" s="772"/>
      <c r="M24" s="766" t="s">
        <v>316</v>
      </c>
      <c r="N24" s="766"/>
      <c r="O24" s="766"/>
      <c r="P24" s="757" t="s">
        <v>695</v>
      </c>
      <c r="Q24" s="757"/>
      <c r="R24" s="757"/>
      <c r="S24" s="766" t="s">
        <v>317</v>
      </c>
      <c r="T24" s="766"/>
      <c r="U24" s="757" t="s">
        <v>695</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871</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6B4F5EAB-CAC7-4EEF-92BB-4B8B08A7A20A}">
      <formula1>INDIRECT(E7)</formula1>
    </dataValidation>
    <dataValidation allowBlank="1" showInputMessage="1" showErrorMessage="1" prompt="覆工スパン毎に連番を記入。_x000a_数値で入力する。" sqref="E6 E17 P17 P6" xr:uid="{5F0CF5A6-19EB-4628-9D1C-59F8C9214101}"/>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A90132-6119-419F-A19F-55DE85186080}">
          <x14:formula1>
            <xm:f>'(参考)リスト'!$B$16:$B$21</xm:f>
          </x14:formula1>
          <xm:sqref>E7 E18 P7 P18</xm:sqref>
        </x14:dataValidation>
        <x14:dataValidation type="list" allowBlank="1" showInputMessage="1" showErrorMessage="1" xr:uid="{3D74932E-EC75-45A5-BD96-C9BFB4A15BC7}">
          <x14:formula1>
            <xm:f>'(参考)リスト'!$E$16:$E$27</xm:f>
          </x14:formula1>
          <xm:sqref>E9 E20 P9 P20</xm:sqref>
        </x14:dataValidation>
        <x14:dataValidation type="list" allowBlank="1" showInputMessage="1" showErrorMessage="1" xr:uid="{627E4817-2589-4D11-A90D-6AAD73BB9AD2}">
          <x14:formula1>
            <xm:f>'(参考)リスト'!$D$16:$D$18</xm:f>
          </x14:formula1>
          <xm:sqref>E10 E21 P10 P21</xm:sqref>
        </x14:dataValidation>
        <x14:dataValidation type="list" allowBlank="1" showInputMessage="1" showErrorMessage="1" xr:uid="{44315A80-9EFC-487F-AE5C-CBD6158E369D}">
          <x14:formula1>
            <xm:f>'(参考)リスト'!$F$16:$F$21</xm:f>
          </x14:formula1>
          <xm:sqref>E22:E23 P22:P23 P11:P12 E11</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D72F-5E2A-44CC-8F04-B1C3D251A4E9}">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694</v>
      </c>
      <c r="F5" s="748"/>
      <c r="G5" s="749"/>
      <c r="H5" s="749"/>
      <c r="I5" s="749"/>
      <c r="J5" s="749"/>
      <c r="K5" s="749"/>
      <c r="L5" s="750"/>
      <c r="M5" s="741" t="s">
        <v>310</v>
      </c>
      <c r="N5" s="709" t="s">
        <v>311</v>
      </c>
      <c r="O5" s="710"/>
      <c r="P5" s="205" t="s">
        <v>694</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696</v>
      </c>
      <c r="F13" s="757"/>
      <c r="G13" s="757"/>
      <c r="H13" s="766" t="s">
        <v>317</v>
      </c>
      <c r="I13" s="766"/>
      <c r="J13" s="762" t="s">
        <v>492</v>
      </c>
      <c r="K13" s="763"/>
      <c r="L13" s="764"/>
      <c r="M13" s="766" t="s">
        <v>316</v>
      </c>
      <c r="N13" s="766"/>
      <c r="O13" s="766"/>
      <c r="P13" s="770" t="s">
        <v>697</v>
      </c>
      <c r="Q13" s="771"/>
      <c r="R13" s="772"/>
      <c r="S13" s="766" t="s">
        <v>317</v>
      </c>
      <c r="T13" s="766"/>
      <c r="U13" s="770" t="s">
        <v>698</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872</v>
      </c>
      <c r="F15" s="768"/>
      <c r="G15" s="768"/>
      <c r="H15" s="768"/>
      <c r="I15" s="768"/>
      <c r="J15" s="768"/>
      <c r="K15" s="768"/>
      <c r="L15" s="769"/>
      <c r="M15" s="746" t="s">
        <v>320</v>
      </c>
      <c r="N15" s="746"/>
      <c r="O15" s="746"/>
      <c r="P15" s="767" t="s">
        <v>873</v>
      </c>
      <c r="Q15" s="768"/>
      <c r="R15" s="768"/>
      <c r="S15" s="768"/>
      <c r="T15" s="768"/>
      <c r="U15" s="768"/>
      <c r="V15" s="768"/>
      <c r="W15" s="769"/>
    </row>
    <row r="16" spans="2:23" s="22" customFormat="1" ht="25.5" customHeight="1" x14ac:dyDescent="0.15">
      <c r="B16" s="754" t="s">
        <v>310</v>
      </c>
      <c r="C16" s="754" t="s">
        <v>311</v>
      </c>
      <c r="D16" s="754"/>
      <c r="E16" s="205" t="s">
        <v>694</v>
      </c>
      <c r="F16" s="748"/>
      <c r="G16" s="749"/>
      <c r="H16" s="749"/>
      <c r="I16" s="749"/>
      <c r="J16" s="749"/>
      <c r="K16" s="749"/>
      <c r="L16" s="750"/>
      <c r="M16" s="754" t="s">
        <v>310</v>
      </c>
      <c r="N16" s="754" t="s">
        <v>311</v>
      </c>
      <c r="O16" s="754"/>
      <c r="P16" s="205" t="s">
        <v>694</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5</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499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506</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699</v>
      </c>
      <c r="F24" s="757"/>
      <c r="G24" s="757"/>
      <c r="H24" s="766" t="s">
        <v>317</v>
      </c>
      <c r="I24" s="766"/>
      <c r="J24" s="757" t="s">
        <v>699</v>
      </c>
      <c r="K24" s="757"/>
      <c r="L24" s="757"/>
      <c r="M24" s="766" t="s">
        <v>316</v>
      </c>
      <c r="N24" s="766"/>
      <c r="O24" s="766"/>
      <c r="P24" s="759" t="s">
        <v>492</v>
      </c>
      <c r="Q24" s="759"/>
      <c r="R24" s="759"/>
      <c r="S24" s="766" t="s">
        <v>317</v>
      </c>
      <c r="T24" s="766"/>
      <c r="U24" s="757" t="s">
        <v>673</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700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8800BDD5-E1CB-4A72-A19C-85C43DEB4A5A}"/>
    <dataValidation type="list" allowBlank="1" showInputMessage="1" showErrorMessage="1" sqref="E8 E19 P8 P19" xr:uid="{9269F376-36C5-4778-9BEC-F99F41556E8D}">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63BDFF-2A96-4654-8376-AAB5A04D1B2C}">
          <x14:formula1>
            <xm:f>'(参考)リスト'!$F$16:$F$21</xm:f>
          </x14:formula1>
          <xm:sqref>E11:E12 P22:P23 P11:P12 E22:E23</xm:sqref>
        </x14:dataValidation>
        <x14:dataValidation type="list" allowBlank="1" showInputMessage="1" showErrorMessage="1" xr:uid="{26EAF893-8428-4B6F-903B-0CF10B17B8C4}">
          <x14:formula1>
            <xm:f>'(参考)リスト'!$D$16:$D$18</xm:f>
          </x14:formula1>
          <xm:sqref>E10 E21 P10 P21</xm:sqref>
        </x14:dataValidation>
        <x14:dataValidation type="list" allowBlank="1" showInputMessage="1" showErrorMessage="1" xr:uid="{5B289A7A-8E65-4129-9D73-6CA71789EC99}">
          <x14:formula1>
            <xm:f>'(参考)リスト'!$E$16:$E$27</xm:f>
          </x14:formula1>
          <xm:sqref>E9 E20 P9 P20</xm:sqref>
        </x14:dataValidation>
        <x14:dataValidation type="list" allowBlank="1" showInputMessage="1" showErrorMessage="1" xr:uid="{BBA2B0A7-0177-4996-86E3-53431206CFB7}">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2ED2A-3499-44F3-B860-82FF9597D1F7}">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694</v>
      </c>
      <c r="F5" s="748"/>
      <c r="G5" s="749"/>
      <c r="H5" s="749"/>
      <c r="I5" s="749"/>
      <c r="J5" s="749"/>
      <c r="K5" s="749"/>
      <c r="L5" s="750"/>
      <c r="M5" s="741" t="s">
        <v>310</v>
      </c>
      <c r="N5" s="709" t="s">
        <v>311</v>
      </c>
      <c r="O5" s="710"/>
      <c r="P5" s="205" t="s">
        <v>694</v>
      </c>
      <c r="Q5" s="706"/>
      <c r="R5" s="707"/>
      <c r="S5" s="707"/>
      <c r="T5" s="707"/>
      <c r="U5" s="707"/>
      <c r="V5" s="707"/>
      <c r="W5" s="708"/>
    </row>
    <row r="6" spans="2:23" s="22" customFormat="1" ht="25.5" customHeight="1" x14ac:dyDescent="0.15">
      <c r="B6" s="743"/>
      <c r="C6" s="709" t="s">
        <v>312</v>
      </c>
      <c r="D6" s="710"/>
      <c r="E6" s="241">
        <v>6</v>
      </c>
      <c r="F6" s="706"/>
      <c r="G6" s="707"/>
      <c r="H6" s="707"/>
      <c r="I6" s="707"/>
      <c r="J6" s="707"/>
      <c r="K6" s="707"/>
      <c r="L6" s="708"/>
      <c r="M6" s="743"/>
      <c r="N6" s="709" t="s">
        <v>312</v>
      </c>
      <c r="O6" s="710"/>
      <c r="P6" s="241">
        <v>7</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499</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606</v>
      </c>
      <c r="F13" s="757"/>
      <c r="G13" s="757"/>
      <c r="H13" s="766" t="s">
        <v>317</v>
      </c>
      <c r="I13" s="766"/>
      <c r="J13" s="757" t="s">
        <v>701</v>
      </c>
      <c r="K13" s="757"/>
      <c r="L13" s="757"/>
      <c r="M13" s="766" t="s">
        <v>316</v>
      </c>
      <c r="N13" s="766"/>
      <c r="O13" s="766"/>
      <c r="P13" s="757" t="s">
        <v>702</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874</v>
      </c>
      <c r="Q15" s="768"/>
      <c r="R15" s="768"/>
      <c r="S15" s="768"/>
      <c r="T15" s="768"/>
      <c r="U15" s="768"/>
      <c r="V15" s="768"/>
      <c r="W15" s="769"/>
    </row>
    <row r="16" spans="2:23" s="22" customFormat="1" ht="25.5" customHeight="1" x14ac:dyDescent="0.15">
      <c r="B16" s="754" t="s">
        <v>310</v>
      </c>
      <c r="C16" s="754" t="s">
        <v>311</v>
      </c>
      <c r="D16" s="754"/>
      <c r="E16" s="205" t="s">
        <v>703</v>
      </c>
      <c r="F16" s="748"/>
      <c r="G16" s="749"/>
      <c r="H16" s="749"/>
      <c r="I16" s="749"/>
      <c r="J16" s="749"/>
      <c r="K16" s="749"/>
      <c r="L16" s="750"/>
      <c r="M16" s="754" t="s">
        <v>310</v>
      </c>
      <c r="N16" s="754" t="s">
        <v>311</v>
      </c>
      <c r="O16" s="754"/>
      <c r="P16" s="205" t="s">
        <v>703</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619</v>
      </c>
      <c r="F24" s="757"/>
      <c r="G24" s="757"/>
      <c r="H24" s="766" t="s">
        <v>317</v>
      </c>
      <c r="I24" s="766"/>
      <c r="J24" s="757" t="s">
        <v>619</v>
      </c>
      <c r="K24" s="757"/>
      <c r="L24" s="757"/>
      <c r="M24" s="766" t="s">
        <v>316</v>
      </c>
      <c r="N24" s="766"/>
      <c r="O24" s="766"/>
      <c r="P24" s="757" t="s">
        <v>704</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875</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5CFE51A2-F737-4C06-B269-DE70B8F2FE5A}">
      <formula1>INDIRECT(E7)</formula1>
    </dataValidation>
    <dataValidation allowBlank="1" showInputMessage="1" showErrorMessage="1" prompt="覆工スパン毎に連番を記入。_x000a_数値で入力する。" sqref="E6 E17 P17 P6" xr:uid="{79823FC4-C99A-4FFB-B4C6-A1AD64F693E0}"/>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B9A263B-2DBC-46DA-9C7B-28D36E208B4E}">
          <x14:formula1>
            <xm:f>'(参考)リスト'!$B$16:$B$21</xm:f>
          </x14:formula1>
          <xm:sqref>E7 E18 P7 P18</xm:sqref>
        </x14:dataValidation>
        <x14:dataValidation type="list" allowBlank="1" showInputMessage="1" showErrorMessage="1" xr:uid="{302BB1F5-2A23-4D5E-9C0B-E48C92E143E4}">
          <x14:formula1>
            <xm:f>'(参考)リスト'!$E$16:$E$27</xm:f>
          </x14:formula1>
          <xm:sqref>E9 E20 P9 P20</xm:sqref>
        </x14:dataValidation>
        <x14:dataValidation type="list" allowBlank="1" showInputMessage="1" showErrorMessage="1" xr:uid="{47BEA945-E5CE-4E8C-ACCA-BBC1CFF5143D}">
          <x14:formula1>
            <xm:f>'(参考)リスト'!$D$16:$D$18</xm:f>
          </x14:formula1>
          <xm:sqref>E10 E21 P10 P21</xm:sqref>
        </x14:dataValidation>
        <x14:dataValidation type="list" allowBlank="1" showInputMessage="1" showErrorMessage="1" xr:uid="{7A9D972F-ECD8-4586-8039-7183AAC02CB8}">
          <x14:formula1>
            <xm:f>'(参考)リスト'!$F$16:$F$21</xm:f>
          </x14:formula1>
          <xm:sqref>E11:E12 P22:P23 P11:P12 E22:E23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3CF12-7640-45BD-88C8-A8A96923B0D6}">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703</v>
      </c>
      <c r="F5" s="748"/>
      <c r="G5" s="749"/>
      <c r="H5" s="749"/>
      <c r="I5" s="749"/>
      <c r="J5" s="749"/>
      <c r="K5" s="749"/>
      <c r="L5" s="750"/>
      <c r="M5" s="741" t="s">
        <v>310</v>
      </c>
      <c r="N5" s="709" t="s">
        <v>311</v>
      </c>
      <c r="O5" s="710"/>
      <c r="P5" s="205" t="s">
        <v>703</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499</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70" t="s">
        <v>705</v>
      </c>
      <c r="F13" s="771"/>
      <c r="G13" s="772"/>
      <c r="H13" s="766" t="s">
        <v>317</v>
      </c>
      <c r="I13" s="766"/>
      <c r="J13" s="770" t="s">
        <v>705</v>
      </c>
      <c r="K13" s="771"/>
      <c r="L13" s="772"/>
      <c r="M13" s="766" t="s">
        <v>316</v>
      </c>
      <c r="N13" s="766"/>
      <c r="O13" s="766"/>
      <c r="P13" s="757" t="s">
        <v>706</v>
      </c>
      <c r="Q13" s="757"/>
      <c r="R13" s="757"/>
      <c r="S13" s="766" t="s">
        <v>317</v>
      </c>
      <c r="T13" s="766"/>
      <c r="U13" s="757" t="s">
        <v>706</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876</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703</v>
      </c>
      <c r="F16" s="748"/>
      <c r="G16" s="749"/>
      <c r="H16" s="749"/>
      <c r="I16" s="749"/>
      <c r="J16" s="749"/>
      <c r="K16" s="749"/>
      <c r="L16" s="750"/>
      <c r="M16" s="754" t="s">
        <v>310</v>
      </c>
      <c r="N16" s="754" t="s">
        <v>311</v>
      </c>
      <c r="O16" s="754"/>
      <c r="P16" s="205" t="s">
        <v>703</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707</v>
      </c>
      <c r="F24" s="757"/>
      <c r="G24" s="757"/>
      <c r="H24" s="766" t="s">
        <v>317</v>
      </c>
      <c r="I24" s="766"/>
      <c r="J24" s="757" t="s">
        <v>707</v>
      </c>
      <c r="K24" s="757"/>
      <c r="L24" s="757"/>
      <c r="M24" s="766" t="s">
        <v>316</v>
      </c>
      <c r="N24" s="766"/>
      <c r="O24" s="766"/>
      <c r="P24" s="757" t="s">
        <v>622</v>
      </c>
      <c r="Q24" s="757"/>
      <c r="R24" s="757"/>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7D6A9911-FBA2-49BE-898D-7A15216DF88B}"/>
    <dataValidation type="list" allowBlank="1" showInputMessage="1" showErrorMessage="1" sqref="E8 E19 P8 P19" xr:uid="{34987F6D-A380-4D97-8F93-EE232D431CFF}">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16996B-BA19-47AF-A00F-74FD620B7470}">
          <x14:formula1>
            <xm:f>'(参考)リスト'!$F$16:$F$21</xm:f>
          </x14:formula1>
          <xm:sqref>E11:E12 P22:P23 P11:P12 E22:E23</xm:sqref>
        </x14:dataValidation>
        <x14:dataValidation type="list" allowBlank="1" showInputMessage="1" showErrorMessage="1" xr:uid="{C92BDF34-5E94-4EC8-B21B-26D89E6A240D}">
          <x14:formula1>
            <xm:f>'(参考)リスト'!$D$16:$D$18</xm:f>
          </x14:formula1>
          <xm:sqref>E10 E21 P10 P21</xm:sqref>
        </x14:dataValidation>
        <x14:dataValidation type="list" allowBlank="1" showInputMessage="1" showErrorMessage="1" xr:uid="{32E71D30-CCFA-4B43-B895-DC3367E67162}">
          <x14:formula1>
            <xm:f>'(参考)リスト'!$E$16:$E$27</xm:f>
          </x14:formula1>
          <xm:sqref>E9 E20 P9 P20</xm:sqref>
        </x14:dataValidation>
        <x14:dataValidation type="list" allowBlank="1" showInputMessage="1" showErrorMessage="1" xr:uid="{53381DE0-5B0C-48A7-88A5-B57270643FAB}">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3A91B-171F-4D9D-80AD-F15CB518FB58}">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703</v>
      </c>
      <c r="F5" s="748"/>
      <c r="G5" s="749"/>
      <c r="H5" s="749"/>
      <c r="I5" s="749"/>
      <c r="J5" s="749"/>
      <c r="K5" s="749"/>
      <c r="L5" s="750"/>
      <c r="M5" s="741" t="s">
        <v>310</v>
      </c>
      <c r="N5" s="709" t="s">
        <v>311</v>
      </c>
      <c r="O5" s="710"/>
      <c r="P5" s="205" t="s">
        <v>703</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8</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499</v>
      </c>
      <c r="F8" s="706"/>
      <c r="G8" s="707"/>
      <c r="H8" s="707"/>
      <c r="I8" s="707"/>
      <c r="J8" s="707"/>
      <c r="K8" s="707"/>
      <c r="L8" s="708"/>
      <c r="M8" s="742"/>
      <c r="N8" s="709" t="s">
        <v>262</v>
      </c>
      <c r="O8" s="710"/>
      <c r="P8" s="205" t="s">
        <v>499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709</v>
      </c>
      <c r="F13" s="757"/>
      <c r="G13" s="757"/>
      <c r="H13" s="766" t="s">
        <v>317</v>
      </c>
      <c r="I13" s="766"/>
      <c r="J13" s="757" t="s">
        <v>709</v>
      </c>
      <c r="K13" s="757"/>
      <c r="L13" s="757"/>
      <c r="M13" s="766" t="s">
        <v>316</v>
      </c>
      <c r="N13" s="766"/>
      <c r="O13" s="766"/>
      <c r="P13" s="757" t="s">
        <v>708</v>
      </c>
      <c r="Q13" s="757"/>
      <c r="R13" s="757"/>
      <c r="S13" s="766" t="s">
        <v>317</v>
      </c>
      <c r="T13" s="766"/>
      <c r="U13" s="757" t="s">
        <v>708</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703</v>
      </c>
      <c r="F16" s="748"/>
      <c r="G16" s="749"/>
      <c r="H16" s="749"/>
      <c r="I16" s="749"/>
      <c r="J16" s="749"/>
      <c r="K16" s="749"/>
      <c r="L16" s="750"/>
      <c r="M16" s="754" t="s">
        <v>310</v>
      </c>
      <c r="N16" s="754" t="s">
        <v>311</v>
      </c>
      <c r="O16" s="754"/>
      <c r="P16" s="205" t="s">
        <v>703</v>
      </c>
      <c r="Q16" s="706"/>
      <c r="R16" s="707"/>
      <c r="S16" s="707"/>
      <c r="T16" s="707"/>
      <c r="U16" s="707"/>
      <c r="V16" s="707"/>
      <c r="W16" s="708"/>
    </row>
    <row r="17" spans="2:24" s="22" customFormat="1" ht="25.5" customHeight="1" x14ac:dyDescent="0.15">
      <c r="B17" s="754"/>
      <c r="C17" s="754" t="s">
        <v>312</v>
      </c>
      <c r="D17" s="754"/>
      <c r="E17" s="241">
        <v>9</v>
      </c>
      <c r="F17" s="706"/>
      <c r="G17" s="707"/>
      <c r="H17" s="707"/>
      <c r="I17" s="707"/>
      <c r="J17" s="707"/>
      <c r="K17" s="707"/>
      <c r="L17" s="708"/>
      <c r="M17" s="754"/>
      <c r="N17" s="754" t="s">
        <v>312</v>
      </c>
      <c r="O17" s="754"/>
      <c r="P17" s="241">
        <v>10</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710</v>
      </c>
      <c r="F24" s="757"/>
      <c r="G24" s="757"/>
      <c r="H24" s="766" t="s">
        <v>317</v>
      </c>
      <c r="I24" s="766"/>
      <c r="J24" s="762" t="s">
        <v>492</v>
      </c>
      <c r="K24" s="763"/>
      <c r="L24" s="764"/>
      <c r="M24" s="766" t="s">
        <v>316</v>
      </c>
      <c r="N24" s="766"/>
      <c r="O24" s="766"/>
      <c r="P24" s="757" t="s">
        <v>711</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877</v>
      </c>
      <c r="F26" s="768"/>
      <c r="G26" s="768"/>
      <c r="H26" s="768"/>
      <c r="I26" s="768"/>
      <c r="J26" s="768"/>
      <c r="K26" s="768"/>
      <c r="L26" s="769"/>
      <c r="M26" s="746" t="s">
        <v>320</v>
      </c>
      <c r="N26" s="746"/>
      <c r="O26" s="746"/>
      <c r="P26" s="767" t="s">
        <v>878</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DCAF4D4A-6B75-4169-B760-B4A1D8D33AA9}">
      <formula1>INDIRECT(E7)</formula1>
    </dataValidation>
    <dataValidation allowBlank="1" showInputMessage="1" showErrorMessage="1" prompt="覆工スパン毎に連番を記入。_x000a_数値で入力する。" sqref="E6 E17 P17 P6" xr:uid="{4E914E92-8AFF-4ECB-968F-8B6AFBAFCBE6}"/>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411C9F-4DF5-44DC-8136-12FB0D92161E}">
          <x14:formula1>
            <xm:f>'(参考)リスト'!$B$16:$B$21</xm:f>
          </x14:formula1>
          <xm:sqref>E7 P18 P7 E18</xm:sqref>
        </x14:dataValidation>
        <x14:dataValidation type="list" allowBlank="1" showInputMessage="1" showErrorMessage="1" xr:uid="{D7A3FA6D-7CC9-42FE-8CA9-7776DE1DF71A}">
          <x14:formula1>
            <xm:f>'(参考)リスト'!$E$16:$E$27</xm:f>
          </x14:formula1>
          <xm:sqref>E9 E20 P9 P20</xm:sqref>
        </x14:dataValidation>
        <x14:dataValidation type="list" allowBlank="1" showInputMessage="1" showErrorMessage="1" xr:uid="{B4B4B15A-A58E-4DD2-83DE-2B8151CC1FC3}">
          <x14:formula1>
            <xm:f>'(参考)リスト'!$D$16:$D$18</xm:f>
          </x14:formula1>
          <xm:sqref>E10 E21 P10 P21</xm:sqref>
        </x14:dataValidation>
        <x14:dataValidation type="list" allowBlank="1" showInputMessage="1" showErrorMessage="1" xr:uid="{0FB5479F-39E8-4C9F-82A7-47B07EAD0BB3}">
          <x14:formula1>
            <xm:f>'(参考)リスト'!$F$16:$F$21</xm:f>
          </x14:formula1>
          <xm:sqref>E11:E12 P22:P23 P11:P12 E22:E23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9B0C8-161B-4E1C-850D-D3806CD7CC03}">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712</v>
      </c>
      <c r="F5" s="748"/>
      <c r="G5" s="749"/>
      <c r="H5" s="749"/>
      <c r="I5" s="749"/>
      <c r="J5" s="749"/>
      <c r="K5" s="749"/>
      <c r="L5" s="750"/>
      <c r="M5" s="741" t="s">
        <v>310</v>
      </c>
      <c r="N5" s="709" t="s">
        <v>311</v>
      </c>
      <c r="O5" s="710"/>
      <c r="P5" s="205" t="s">
        <v>712</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0" t="s">
        <v>592</v>
      </c>
      <c r="F13" s="771"/>
      <c r="G13" s="772"/>
      <c r="H13" s="766" t="s">
        <v>317</v>
      </c>
      <c r="I13" s="766"/>
      <c r="J13" s="770" t="s">
        <v>713</v>
      </c>
      <c r="K13" s="771"/>
      <c r="L13" s="772"/>
      <c r="M13" s="766" t="s">
        <v>316</v>
      </c>
      <c r="N13" s="766"/>
      <c r="O13" s="766"/>
      <c r="P13" s="757" t="s">
        <v>714</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849</v>
      </c>
      <c r="F15" s="768"/>
      <c r="G15" s="768"/>
      <c r="H15" s="768"/>
      <c r="I15" s="768"/>
      <c r="J15" s="768"/>
      <c r="K15" s="768"/>
      <c r="L15" s="769"/>
      <c r="M15" s="746" t="s">
        <v>320</v>
      </c>
      <c r="N15" s="746"/>
      <c r="O15" s="746"/>
      <c r="P15" s="767" t="s">
        <v>879</v>
      </c>
      <c r="Q15" s="768"/>
      <c r="R15" s="768"/>
      <c r="S15" s="768"/>
      <c r="T15" s="768"/>
      <c r="U15" s="768"/>
      <c r="V15" s="768"/>
      <c r="W15" s="769"/>
    </row>
    <row r="16" spans="2:23" s="22" customFormat="1" ht="25.5" customHeight="1" x14ac:dyDescent="0.15">
      <c r="B16" s="754" t="s">
        <v>310</v>
      </c>
      <c r="C16" s="754" t="s">
        <v>311</v>
      </c>
      <c r="D16" s="754"/>
      <c r="E16" s="205" t="s">
        <v>712</v>
      </c>
      <c r="F16" s="748"/>
      <c r="G16" s="749"/>
      <c r="H16" s="749"/>
      <c r="I16" s="749"/>
      <c r="J16" s="749"/>
      <c r="K16" s="749"/>
      <c r="L16" s="750"/>
      <c r="M16" s="754" t="s">
        <v>310</v>
      </c>
      <c r="N16" s="754" t="s">
        <v>311</v>
      </c>
      <c r="O16" s="754"/>
      <c r="P16" s="205" t="s">
        <v>712</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495</v>
      </c>
      <c r="F19" s="706"/>
      <c r="G19" s="707"/>
      <c r="H19" s="707"/>
      <c r="I19" s="707"/>
      <c r="J19" s="707"/>
      <c r="K19" s="707"/>
      <c r="L19" s="708"/>
      <c r="M19" s="754"/>
      <c r="N19" s="754" t="s">
        <v>262</v>
      </c>
      <c r="O19" s="754"/>
      <c r="P19" s="205" t="s">
        <v>495</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506</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709</v>
      </c>
      <c r="F24" s="757"/>
      <c r="G24" s="757"/>
      <c r="H24" s="766" t="s">
        <v>317</v>
      </c>
      <c r="I24" s="766"/>
      <c r="J24" s="757" t="s">
        <v>709</v>
      </c>
      <c r="K24" s="757"/>
      <c r="L24" s="757"/>
      <c r="M24" s="766" t="s">
        <v>316</v>
      </c>
      <c r="N24" s="766"/>
      <c r="O24" s="766"/>
      <c r="P24" s="757" t="s">
        <v>611</v>
      </c>
      <c r="Q24" s="757"/>
      <c r="R24" s="757"/>
      <c r="S24" s="766" t="s">
        <v>317</v>
      </c>
      <c r="T24" s="766"/>
      <c r="U24" s="757" t="s">
        <v>611</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841</v>
      </c>
      <c r="F26" s="768"/>
      <c r="G26" s="768"/>
      <c r="H26" s="768"/>
      <c r="I26" s="768"/>
      <c r="J26" s="768"/>
      <c r="K26" s="768"/>
      <c r="L26" s="769"/>
      <c r="M26" s="746" t="s">
        <v>320</v>
      </c>
      <c r="N26" s="746"/>
      <c r="O26" s="746"/>
      <c r="P26" s="767" t="s">
        <v>715</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B957A4A-C62E-4B7A-A8BE-270EDB6A7DF9}"/>
    <dataValidation type="list" allowBlank="1" showInputMessage="1" showErrorMessage="1" sqref="E8 E19 P8 P19" xr:uid="{43AD573C-9C18-4331-9622-F45A3D6ED941}">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B4EE1A-5056-4D6B-8316-5DAA9766E516}">
          <x14:formula1>
            <xm:f>'(参考)リスト'!$F$16:$F$21</xm:f>
          </x14:formula1>
          <xm:sqref>E11:E12 P22:P23 P11:P12 E22:E23</xm:sqref>
        </x14:dataValidation>
        <x14:dataValidation type="list" allowBlank="1" showInputMessage="1" showErrorMessage="1" xr:uid="{0B7641D8-E752-4F43-9E7C-D66FB1B1D2F4}">
          <x14:formula1>
            <xm:f>'(参考)リスト'!$D$16:$D$18</xm:f>
          </x14:formula1>
          <xm:sqref>E10 E21 P10 P21</xm:sqref>
        </x14:dataValidation>
        <x14:dataValidation type="list" allowBlank="1" showInputMessage="1" showErrorMessage="1" xr:uid="{D23961E7-9DA9-49FA-A7F0-E454D4CE46C9}">
          <x14:formula1>
            <xm:f>'(参考)リスト'!$E$16:$E$27</xm:f>
          </x14:formula1>
          <xm:sqref>E9 E20 P9 P20</xm:sqref>
        </x14:dataValidation>
        <x14:dataValidation type="list" allowBlank="1" showInputMessage="1" showErrorMessage="1" xr:uid="{11554884-1AFD-4B3F-9B5A-02386FAC169A}">
          <x14:formula1>
            <xm:f>'(参考)リスト'!$B$16:$B$21</xm:f>
          </x14:formula1>
          <xm:sqref>E7 P18 P7 E18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C3207-D1D2-441C-BE56-CE770A6523F2}">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712</v>
      </c>
      <c r="F5" s="748"/>
      <c r="G5" s="749"/>
      <c r="H5" s="749"/>
      <c r="I5" s="749"/>
      <c r="J5" s="749"/>
      <c r="K5" s="749"/>
      <c r="L5" s="750"/>
      <c r="M5" s="741" t="s">
        <v>310</v>
      </c>
      <c r="N5" s="709" t="s">
        <v>311</v>
      </c>
      <c r="O5" s="710"/>
      <c r="P5" s="205" t="s">
        <v>712</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665</v>
      </c>
      <c r="Q12" s="706"/>
      <c r="R12" s="707"/>
      <c r="S12" s="707"/>
      <c r="T12" s="707"/>
      <c r="U12" s="707"/>
      <c r="V12" s="707"/>
      <c r="W12" s="708"/>
    </row>
    <row r="13" spans="2:23" s="22" customFormat="1" ht="25.5" customHeight="1" x14ac:dyDescent="0.15">
      <c r="B13" s="766" t="s">
        <v>316</v>
      </c>
      <c r="C13" s="766"/>
      <c r="D13" s="766"/>
      <c r="E13" s="757" t="s">
        <v>716</v>
      </c>
      <c r="F13" s="757"/>
      <c r="G13" s="757"/>
      <c r="H13" s="766" t="s">
        <v>317</v>
      </c>
      <c r="I13" s="766"/>
      <c r="J13" s="762" t="s">
        <v>585</v>
      </c>
      <c r="K13" s="763"/>
      <c r="L13" s="764"/>
      <c r="M13" s="766" t="s">
        <v>316</v>
      </c>
      <c r="N13" s="766"/>
      <c r="O13" s="766"/>
      <c r="P13" s="757" t="s">
        <v>622</v>
      </c>
      <c r="Q13" s="757"/>
      <c r="R13" s="757"/>
      <c r="S13" s="766" t="s">
        <v>317</v>
      </c>
      <c r="T13" s="766"/>
      <c r="U13" s="762" t="s">
        <v>585</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880</v>
      </c>
      <c r="F15" s="768"/>
      <c r="G15" s="768"/>
      <c r="H15" s="768"/>
      <c r="I15" s="768"/>
      <c r="J15" s="768"/>
      <c r="K15" s="768"/>
      <c r="L15" s="769"/>
      <c r="M15" s="746" t="s">
        <v>320</v>
      </c>
      <c r="N15" s="746"/>
      <c r="O15" s="746"/>
      <c r="P15" s="767" t="s">
        <v>923</v>
      </c>
      <c r="Q15" s="768"/>
      <c r="R15" s="768"/>
      <c r="S15" s="768"/>
      <c r="T15" s="768"/>
      <c r="U15" s="768"/>
      <c r="V15" s="768"/>
      <c r="W15" s="769"/>
    </row>
    <row r="16" spans="2:23" s="22" customFormat="1" ht="25.5" customHeight="1" x14ac:dyDescent="0.15">
      <c r="B16" s="754" t="s">
        <v>310</v>
      </c>
      <c r="C16" s="754" t="s">
        <v>311</v>
      </c>
      <c r="D16" s="754"/>
      <c r="E16" s="205" t="s">
        <v>717</v>
      </c>
      <c r="F16" s="748"/>
      <c r="G16" s="749"/>
      <c r="H16" s="749"/>
      <c r="I16" s="749"/>
      <c r="J16" s="749"/>
      <c r="K16" s="749"/>
      <c r="L16" s="750"/>
      <c r="M16" s="754" t="s">
        <v>310</v>
      </c>
      <c r="N16" s="754" t="s">
        <v>311</v>
      </c>
      <c r="O16" s="754"/>
      <c r="P16" s="205" t="s">
        <v>717</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718</v>
      </c>
      <c r="F24" s="757"/>
      <c r="G24" s="757"/>
      <c r="H24" s="766" t="s">
        <v>317</v>
      </c>
      <c r="I24" s="766"/>
      <c r="J24" s="762" t="s">
        <v>492</v>
      </c>
      <c r="K24" s="763"/>
      <c r="L24" s="764"/>
      <c r="M24" s="766" t="s">
        <v>316</v>
      </c>
      <c r="N24" s="766"/>
      <c r="O24" s="766"/>
      <c r="P24" s="770" t="s">
        <v>719</v>
      </c>
      <c r="Q24" s="771"/>
      <c r="R24" s="772"/>
      <c r="S24" s="766" t="s">
        <v>317</v>
      </c>
      <c r="T24" s="766"/>
      <c r="U24" s="770" t="s">
        <v>639</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881</v>
      </c>
      <c r="F26" s="768"/>
      <c r="G26" s="768"/>
      <c r="H26" s="768"/>
      <c r="I26" s="768"/>
      <c r="J26" s="768"/>
      <c r="K26" s="768"/>
      <c r="L26" s="769"/>
      <c r="M26" s="746" t="s">
        <v>320</v>
      </c>
      <c r="N26" s="746"/>
      <c r="O26" s="746"/>
      <c r="P26" s="767" t="s">
        <v>882</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P15:W15"/>
    <mergeCell ref="E15:L15"/>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 ref="B20:D20"/>
    <mergeCell ref="N19:O19"/>
    <mergeCell ref="B15:D15"/>
    <mergeCell ref="M15:O15"/>
    <mergeCell ref="B16:B17"/>
    <mergeCell ref="C16:D16"/>
    <mergeCell ref="F16:L23"/>
    <mergeCell ref="M16:M17"/>
    <mergeCell ref="N16:O16"/>
    <mergeCell ref="M20:O20"/>
    <mergeCell ref="B21:B23"/>
    <mergeCell ref="C21:D21"/>
    <mergeCell ref="M21:M23"/>
    <mergeCell ref="N21:O21"/>
    <mergeCell ref="C22:D22"/>
    <mergeCell ref="N22:O22"/>
    <mergeCell ref="C23:D23"/>
    <mergeCell ref="N23:O23"/>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63B0727E-2960-4710-80C3-EF2E434B8040}">
      <formula1>INDIRECT(E7)</formula1>
    </dataValidation>
    <dataValidation allowBlank="1" showInputMessage="1" showErrorMessage="1" prompt="覆工スパン毎に連番を記入。_x000a_数値で入力する。" sqref="E6 E17 P17 P6" xr:uid="{DD4729C3-E37B-4EEF-AA80-0BA195F7A242}"/>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CA6264-5893-447B-8076-BFCDBED502D1}">
          <x14:formula1>
            <xm:f>'(参考)リスト'!$B$16:$B$21</xm:f>
          </x14:formula1>
          <xm:sqref>E7 P18 P7 E18</xm:sqref>
        </x14:dataValidation>
        <x14:dataValidation type="list" allowBlank="1" showInputMessage="1" showErrorMessage="1" xr:uid="{47A6F4AB-B795-4126-8A1A-4CD8043F67EF}">
          <x14:formula1>
            <xm:f>'(参考)リスト'!$E$16:$E$27</xm:f>
          </x14:formula1>
          <xm:sqref>E9 E20 P9 P20</xm:sqref>
        </x14:dataValidation>
        <x14:dataValidation type="list" allowBlank="1" showInputMessage="1" showErrorMessage="1" xr:uid="{C45D8ED4-23C4-453D-B601-79B1441FD1F5}">
          <x14:formula1>
            <xm:f>'(参考)リスト'!$D$16:$D$18</xm:f>
          </x14:formula1>
          <xm:sqref>E10 E21 P10 P21</xm:sqref>
        </x14:dataValidation>
        <x14:dataValidation type="list" allowBlank="1" showInputMessage="1" showErrorMessage="1" xr:uid="{5E998DE6-2EB3-4262-ABE5-8D1358A9B091}">
          <x14:formula1>
            <xm:f>'(参考)リスト'!$F$16:$F$21</xm:f>
          </x14:formula1>
          <xm:sqref>E11:E12 P22:P23 P11:P12 E22:E23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11532-644B-4E86-8F5D-11139BC937B2}">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717</v>
      </c>
      <c r="F5" s="748"/>
      <c r="G5" s="749"/>
      <c r="H5" s="749"/>
      <c r="I5" s="749"/>
      <c r="J5" s="749"/>
      <c r="K5" s="749"/>
      <c r="L5" s="750"/>
      <c r="M5" s="741" t="s">
        <v>310</v>
      </c>
      <c r="N5" s="709" t="s">
        <v>311</v>
      </c>
      <c r="O5" s="710"/>
      <c r="P5" s="205" t="s">
        <v>717</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62" t="s">
        <v>492</v>
      </c>
      <c r="K13" s="763"/>
      <c r="L13" s="764"/>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631</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717</v>
      </c>
      <c r="F16" s="748"/>
      <c r="G16" s="749"/>
      <c r="H16" s="749"/>
      <c r="I16" s="749"/>
      <c r="J16" s="749"/>
      <c r="K16" s="749"/>
      <c r="L16" s="750"/>
      <c r="M16" s="754" t="s">
        <v>310</v>
      </c>
      <c r="N16" s="754" t="s">
        <v>311</v>
      </c>
      <c r="O16" s="754"/>
      <c r="P16" s="205" t="s">
        <v>717</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464</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62" t="s">
        <v>492</v>
      </c>
      <c r="K24" s="763"/>
      <c r="L24" s="764"/>
      <c r="M24" s="766" t="s">
        <v>316</v>
      </c>
      <c r="N24" s="766"/>
      <c r="O24" s="766"/>
      <c r="P24" s="759" t="s">
        <v>492</v>
      </c>
      <c r="Q24" s="759"/>
      <c r="R24" s="759"/>
      <c r="S24" s="766" t="s">
        <v>317</v>
      </c>
      <c r="T24" s="766"/>
      <c r="U24" s="770" t="s">
        <v>720</v>
      </c>
      <c r="V24" s="771"/>
      <c r="W24" s="772"/>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631</v>
      </c>
      <c r="F26" s="768"/>
      <c r="G26" s="768"/>
      <c r="H26" s="768"/>
      <c r="I26" s="768"/>
      <c r="J26" s="768"/>
      <c r="K26" s="768"/>
      <c r="L26" s="769"/>
      <c r="M26" s="746" t="s">
        <v>320</v>
      </c>
      <c r="N26" s="746"/>
      <c r="O26" s="746"/>
      <c r="P26" s="767" t="s">
        <v>653</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5E431A58-D398-4AC0-A8BF-258D4382FC0E}"/>
    <dataValidation type="list" allowBlank="1" showInputMessage="1" showErrorMessage="1" sqref="E8 E19 P8 P19" xr:uid="{1B6ED7B8-7D4B-4119-8764-69D2B5C31A3F}">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95A98F-060E-444E-A6B9-7EC070D09593}">
          <x14:formula1>
            <xm:f>'(参考)リスト'!$F$16:$F$21</xm:f>
          </x14:formula1>
          <xm:sqref>E11:E12 P22:P23 P11:P12 E22:E23</xm:sqref>
        </x14:dataValidation>
        <x14:dataValidation type="list" allowBlank="1" showInputMessage="1" showErrorMessage="1" xr:uid="{983FE7BC-F6A0-48A3-BE39-645070855CD4}">
          <x14:formula1>
            <xm:f>'(参考)リスト'!$D$16:$D$18</xm:f>
          </x14:formula1>
          <xm:sqref>E10 E21 P10 P21</xm:sqref>
        </x14:dataValidation>
        <x14:dataValidation type="list" allowBlank="1" showInputMessage="1" showErrorMessage="1" xr:uid="{837F3F22-30B3-4A23-B445-0FC23EDEE0A1}">
          <x14:formula1>
            <xm:f>'(参考)リスト'!$E$16:$E$27</xm:f>
          </x14:formula1>
          <xm:sqref>E9 E20 P9 P20</xm:sqref>
        </x14:dataValidation>
        <x14:dataValidation type="list" allowBlank="1" showInputMessage="1" showErrorMessage="1" xr:uid="{060E0D87-6727-4E45-9ECF-F82A4143678B}">
          <x14:formula1>
            <xm:f>'(参考)リスト'!$B$16:$B$21</xm:f>
          </x14:formula1>
          <xm:sqref>E7 P18 P7 E18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A7A6F-D161-486D-BF49-49C38BF3465A}">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721</v>
      </c>
      <c r="F5" s="748"/>
      <c r="G5" s="749"/>
      <c r="H5" s="749"/>
      <c r="I5" s="749"/>
      <c r="J5" s="749"/>
      <c r="K5" s="749"/>
      <c r="L5" s="750"/>
      <c r="M5" s="741" t="s">
        <v>310</v>
      </c>
      <c r="N5" s="709" t="s">
        <v>311</v>
      </c>
      <c r="O5" s="710"/>
      <c r="P5" s="205" t="s">
        <v>721</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70" t="s">
        <v>722</v>
      </c>
      <c r="K13" s="771"/>
      <c r="L13" s="772"/>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723</v>
      </c>
      <c r="F15" s="768"/>
      <c r="G15" s="768"/>
      <c r="H15" s="768"/>
      <c r="I15" s="768"/>
      <c r="J15" s="768"/>
      <c r="K15" s="768"/>
      <c r="L15" s="769"/>
      <c r="M15" s="746" t="s">
        <v>320</v>
      </c>
      <c r="N15" s="746"/>
      <c r="O15" s="746"/>
      <c r="P15" s="767" t="s">
        <v>724</v>
      </c>
      <c r="Q15" s="768"/>
      <c r="R15" s="768"/>
      <c r="S15" s="768"/>
      <c r="T15" s="768"/>
      <c r="U15" s="768"/>
      <c r="V15" s="768"/>
      <c r="W15" s="769"/>
    </row>
    <row r="16" spans="2:23" s="22" customFormat="1" ht="25.5" customHeight="1" x14ac:dyDescent="0.15">
      <c r="B16" s="754" t="s">
        <v>310</v>
      </c>
      <c r="C16" s="754" t="s">
        <v>311</v>
      </c>
      <c r="D16" s="754"/>
      <c r="E16" s="205" t="s">
        <v>721</v>
      </c>
      <c r="F16" s="748"/>
      <c r="G16" s="749"/>
      <c r="H16" s="749"/>
      <c r="I16" s="749"/>
      <c r="J16" s="749"/>
      <c r="K16" s="749"/>
      <c r="L16" s="750"/>
      <c r="M16" s="754" t="s">
        <v>310</v>
      </c>
      <c r="N16" s="754" t="s">
        <v>311</v>
      </c>
      <c r="O16" s="754"/>
      <c r="P16" s="205" t="s">
        <v>721</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57" t="s">
        <v>611</v>
      </c>
      <c r="K24" s="757"/>
      <c r="L24" s="757"/>
      <c r="M24" s="766" t="s">
        <v>316</v>
      </c>
      <c r="N24" s="766"/>
      <c r="O24" s="766"/>
      <c r="P24" s="759" t="s">
        <v>492</v>
      </c>
      <c r="Q24" s="759"/>
      <c r="R24" s="759"/>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668</v>
      </c>
      <c r="F26" s="768"/>
      <c r="G26" s="768"/>
      <c r="H26" s="768"/>
      <c r="I26" s="768"/>
      <c r="J26" s="768"/>
      <c r="K26" s="768"/>
      <c r="L26" s="769"/>
      <c r="M26" s="746" t="s">
        <v>320</v>
      </c>
      <c r="N26" s="746"/>
      <c r="O26" s="746"/>
      <c r="P26" s="767" t="s">
        <v>724</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xWindow="273" yWindow="456" count="2">
    <dataValidation type="list" allowBlank="1" showInputMessage="1" showErrorMessage="1" sqref="E8 E19 P8 P19" xr:uid="{280B12FE-31D6-404F-9840-254BA69360D5}">
      <formula1>INDIRECT(E7)</formula1>
    </dataValidation>
    <dataValidation allowBlank="1" showInputMessage="1" showErrorMessage="1" prompt="覆工スパン毎に連番を記入。_x000a_数値で入力する。" sqref="E6 E17 P17 P6" xr:uid="{2C96B915-D9EE-4390-8943-B06B61A58218}"/>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xWindow="273" yWindow="456" count="4">
        <x14:dataValidation type="list" allowBlank="1" showInputMessage="1" showErrorMessage="1" xr:uid="{1DDA86FE-74DD-4BA9-94A3-475900742121}">
          <x14:formula1>
            <xm:f>'(参考)リスト'!$B$16:$B$21</xm:f>
          </x14:formula1>
          <xm:sqref>E7 P18 P7 E18</xm:sqref>
        </x14:dataValidation>
        <x14:dataValidation type="list" allowBlank="1" showInputMessage="1" showErrorMessage="1" xr:uid="{7105B28E-C8AC-4B63-BA69-D4021C7A3496}">
          <x14:formula1>
            <xm:f>'(参考)リスト'!$E$16:$E$27</xm:f>
          </x14:formula1>
          <xm:sqref>E9 E20 P9 P20</xm:sqref>
        </x14:dataValidation>
        <x14:dataValidation type="list" allowBlank="1" showInputMessage="1" showErrorMessage="1" xr:uid="{066F8F5E-29FB-42CE-8E20-9E25A2374A22}">
          <x14:formula1>
            <xm:f>'(参考)リスト'!$D$16:$D$18</xm:f>
          </x14:formula1>
          <xm:sqref>E10 E21 P10 P21</xm:sqref>
        </x14:dataValidation>
        <x14:dataValidation type="list" allowBlank="1" showInputMessage="1" showErrorMessage="1" xr:uid="{A41921BB-03A7-4DF9-A8ED-7F972C19FF07}">
          <x14:formula1>
            <xm:f>'(参考)リスト'!$F$16:$F$21</xm:f>
          </x14:formula1>
          <xm:sqref>E11:E12 P22:P23 P11:P12 E22:E23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7FAF-4F8A-4A05-92D7-C2EA182459DA}">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721</v>
      </c>
      <c r="F5" s="748"/>
      <c r="G5" s="749"/>
      <c r="H5" s="749"/>
      <c r="I5" s="749"/>
      <c r="J5" s="749"/>
      <c r="K5" s="749"/>
      <c r="L5" s="750"/>
      <c r="M5" s="741" t="s">
        <v>310</v>
      </c>
      <c r="N5" s="709" t="s">
        <v>311</v>
      </c>
      <c r="O5" s="710"/>
      <c r="P5" s="205" t="s">
        <v>721</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481</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57" t="s">
        <v>725</v>
      </c>
      <c r="K13" s="757"/>
      <c r="L13" s="757"/>
      <c r="M13" s="766" t="s">
        <v>316</v>
      </c>
      <c r="N13" s="766"/>
      <c r="O13" s="766"/>
      <c r="P13" s="759" t="s">
        <v>492</v>
      </c>
      <c r="Q13" s="759"/>
      <c r="R13" s="759"/>
      <c r="S13" s="766" t="s">
        <v>317</v>
      </c>
      <c r="T13" s="766"/>
      <c r="U13" s="770" t="s">
        <v>727</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726</v>
      </c>
      <c r="F15" s="768"/>
      <c r="G15" s="768"/>
      <c r="H15" s="768"/>
      <c r="I15" s="768"/>
      <c r="J15" s="768"/>
      <c r="K15" s="768"/>
      <c r="L15" s="769"/>
      <c r="M15" s="746" t="s">
        <v>320</v>
      </c>
      <c r="N15" s="746"/>
      <c r="O15" s="746"/>
      <c r="P15" s="767" t="s">
        <v>670</v>
      </c>
      <c r="Q15" s="768"/>
      <c r="R15" s="768"/>
      <c r="S15" s="768"/>
      <c r="T15" s="768"/>
      <c r="U15" s="768"/>
      <c r="V15" s="768"/>
      <c r="W15" s="769"/>
    </row>
    <row r="16" spans="2:23" s="22" customFormat="1" ht="25.5" customHeight="1" x14ac:dyDescent="0.15">
      <c r="B16" s="754" t="s">
        <v>310</v>
      </c>
      <c r="C16" s="754" t="s">
        <v>311</v>
      </c>
      <c r="D16" s="754"/>
      <c r="E16" s="205" t="s">
        <v>728</v>
      </c>
      <c r="F16" s="748"/>
      <c r="G16" s="749"/>
      <c r="H16" s="749"/>
      <c r="I16" s="749"/>
      <c r="J16" s="749"/>
      <c r="K16" s="749"/>
      <c r="L16" s="750"/>
      <c r="M16" s="754" t="s">
        <v>310</v>
      </c>
      <c r="N16" s="754" t="s">
        <v>311</v>
      </c>
      <c r="O16" s="754"/>
      <c r="P16" s="205" t="s">
        <v>728</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9" t="s">
        <v>492</v>
      </c>
      <c r="F24" s="759"/>
      <c r="G24" s="759"/>
      <c r="H24" s="766" t="s">
        <v>317</v>
      </c>
      <c r="I24" s="766"/>
      <c r="J24" s="770" t="s">
        <v>729</v>
      </c>
      <c r="K24" s="771"/>
      <c r="L24" s="772"/>
      <c r="M24" s="766" t="s">
        <v>316</v>
      </c>
      <c r="N24" s="766"/>
      <c r="O24" s="766"/>
      <c r="P24" s="759" t="s">
        <v>492</v>
      </c>
      <c r="Q24" s="759"/>
      <c r="R24" s="759"/>
      <c r="S24" s="766" t="s">
        <v>317</v>
      </c>
      <c r="T24" s="766"/>
      <c r="U24" s="757" t="s">
        <v>730</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842</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91836F7C-1283-46BA-9663-26E16B57ECC1}"/>
    <dataValidation type="list" allowBlank="1" showInputMessage="1" showErrorMessage="1" sqref="E8 E19 P8 P19" xr:uid="{93FC5B75-6986-4259-B83E-256987416DCB}">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ED608F4-B4FF-423D-823E-E254328D99AC}">
          <x14:formula1>
            <xm:f>'(参考)リスト'!$F$16:$F$21</xm:f>
          </x14:formula1>
          <xm:sqref>E11:E12 P22:P23 P11:P12 E22:E23</xm:sqref>
        </x14:dataValidation>
        <x14:dataValidation type="list" allowBlank="1" showInputMessage="1" showErrorMessage="1" xr:uid="{97804484-36AE-42C3-8C4A-C216273D3B48}">
          <x14:formula1>
            <xm:f>'(参考)リスト'!$D$16:$D$18</xm:f>
          </x14:formula1>
          <xm:sqref>E10 E21 P10 P21</xm:sqref>
        </x14:dataValidation>
        <x14:dataValidation type="list" allowBlank="1" showInputMessage="1" showErrorMessage="1" xr:uid="{DB6C8267-A0AA-4016-9028-0CB84D746012}">
          <x14:formula1>
            <xm:f>'(参考)リスト'!$E$16:$E$27</xm:f>
          </x14:formula1>
          <xm:sqref>E9 E20 P9 P20</xm:sqref>
        </x14:dataValidation>
        <x14:dataValidation type="list" allowBlank="1" showInputMessage="1" showErrorMessage="1" xr:uid="{5E1286D7-1932-4305-831D-2DA2ADD0EA7D}">
          <x14:formula1>
            <xm:f>'(参考)リスト'!$B$16:$B$21</xm:f>
          </x14:formula1>
          <xm:sqref>E7 P18 P7 E18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9AE85-A3E0-470F-8400-D794AB98541A}">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728</v>
      </c>
      <c r="F5" s="748"/>
      <c r="G5" s="749"/>
      <c r="H5" s="749"/>
      <c r="I5" s="749"/>
      <c r="J5" s="749"/>
      <c r="K5" s="749"/>
      <c r="L5" s="750"/>
      <c r="M5" s="741" t="s">
        <v>310</v>
      </c>
      <c r="N5" s="709" t="s">
        <v>311</v>
      </c>
      <c r="O5" s="710"/>
      <c r="P5" s="205" t="s">
        <v>728</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57" t="s">
        <v>622</v>
      </c>
      <c r="K13" s="757"/>
      <c r="L13" s="757"/>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728</v>
      </c>
      <c r="F16" s="748"/>
      <c r="G16" s="749"/>
      <c r="H16" s="749"/>
      <c r="I16" s="749"/>
      <c r="J16" s="749"/>
      <c r="K16" s="749"/>
      <c r="L16" s="750"/>
      <c r="M16" s="754" t="s">
        <v>310</v>
      </c>
      <c r="N16" s="754" t="s">
        <v>311</v>
      </c>
      <c r="O16" s="754"/>
      <c r="P16" s="205" t="s">
        <v>728</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498</v>
      </c>
      <c r="F20" s="706"/>
      <c r="G20" s="707"/>
      <c r="H20" s="707"/>
      <c r="I20" s="707"/>
      <c r="J20" s="707"/>
      <c r="K20" s="707"/>
      <c r="L20" s="708"/>
      <c r="M20" s="746" t="s">
        <v>264</v>
      </c>
      <c r="N20" s="746"/>
      <c r="O20" s="746"/>
      <c r="P20" s="240" t="s">
        <v>506</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611</v>
      </c>
      <c r="F24" s="757"/>
      <c r="G24" s="757"/>
      <c r="H24" s="766" t="s">
        <v>317</v>
      </c>
      <c r="I24" s="766"/>
      <c r="J24" s="757" t="s">
        <v>611</v>
      </c>
      <c r="K24" s="757"/>
      <c r="L24" s="757"/>
      <c r="M24" s="766" t="s">
        <v>316</v>
      </c>
      <c r="N24" s="766"/>
      <c r="O24" s="766"/>
      <c r="P24" s="757" t="s">
        <v>673</v>
      </c>
      <c r="Q24" s="757"/>
      <c r="R24" s="757"/>
      <c r="S24" s="766" t="s">
        <v>317</v>
      </c>
      <c r="T24" s="766"/>
      <c r="U24" s="757" t="s">
        <v>673</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731</v>
      </c>
      <c r="F26" s="768"/>
      <c r="G26" s="768"/>
      <c r="H26" s="768"/>
      <c r="I26" s="768"/>
      <c r="J26" s="768"/>
      <c r="K26" s="768"/>
      <c r="L26" s="769"/>
      <c r="M26" s="746" t="s">
        <v>320</v>
      </c>
      <c r="N26" s="746"/>
      <c r="O26" s="746"/>
      <c r="P26" s="767" t="s">
        <v>883</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196A622-0AF3-48A8-9831-453320641DF5}">
      <formula1>INDIRECT(E7)</formula1>
    </dataValidation>
    <dataValidation allowBlank="1" showInputMessage="1" showErrorMessage="1" prompt="覆工スパン毎に連番を記入。_x000a_数値で入力する。" sqref="E6 E17 P17 P6" xr:uid="{15B582A1-B989-49A9-9D4B-05B7A844054A}"/>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43AA43-FC04-40BB-9AC8-1638306BA366}">
          <x14:formula1>
            <xm:f>'(参考)リスト'!$B$16:$B$21</xm:f>
          </x14:formula1>
          <xm:sqref>E7 P18 P7 E18</xm:sqref>
        </x14:dataValidation>
        <x14:dataValidation type="list" allowBlank="1" showInputMessage="1" showErrorMessage="1" xr:uid="{275C25FB-DADE-455A-A6EA-FDD28DD5BFCD}">
          <x14:formula1>
            <xm:f>'(参考)リスト'!$E$16:$E$27</xm:f>
          </x14:formula1>
          <xm:sqref>E9 E20 P9 P20</xm:sqref>
        </x14:dataValidation>
        <x14:dataValidation type="list" allowBlank="1" showInputMessage="1" showErrorMessage="1" xr:uid="{F9FFEBCE-D302-4E9D-855C-B545932A15E6}">
          <x14:formula1>
            <xm:f>'(参考)リスト'!$D$16:$D$18</xm:f>
          </x14:formula1>
          <xm:sqref>E10 E21 P10 P21</xm:sqref>
        </x14:dataValidation>
        <x14:dataValidation type="list" allowBlank="1" showInputMessage="1" showErrorMessage="1" xr:uid="{51DDA5CF-722D-40ED-8E6C-DA219EF84E25}">
          <x14:formula1>
            <xm:f>'(参考)リスト'!$F$16:$F$21</xm:f>
          </x14:formula1>
          <xm:sqref>E11:E12 P22:P23 P11:P12 E22:E23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A341D-12AD-4CDA-9AC4-6F49E58A20C7}">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728</v>
      </c>
      <c r="F5" s="748"/>
      <c r="G5" s="749"/>
      <c r="H5" s="749"/>
      <c r="I5" s="749"/>
      <c r="J5" s="749"/>
      <c r="K5" s="749"/>
      <c r="L5" s="750"/>
      <c r="M5" s="741" t="s">
        <v>310</v>
      </c>
      <c r="N5" s="709" t="s">
        <v>311</v>
      </c>
      <c r="O5" s="710"/>
      <c r="P5" s="205" t="s">
        <v>733</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70" t="s">
        <v>732</v>
      </c>
      <c r="K13" s="771"/>
      <c r="L13" s="772"/>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653</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733</v>
      </c>
      <c r="F16" s="748"/>
      <c r="G16" s="749"/>
      <c r="H16" s="749"/>
      <c r="I16" s="749"/>
      <c r="J16" s="749"/>
      <c r="K16" s="749"/>
      <c r="L16" s="750"/>
      <c r="M16" s="754" t="s">
        <v>310</v>
      </c>
      <c r="N16" s="754" t="s">
        <v>311</v>
      </c>
      <c r="O16" s="754"/>
      <c r="P16" s="205" t="s">
        <v>733</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70" t="s">
        <v>734</v>
      </c>
      <c r="F24" s="771"/>
      <c r="G24" s="772"/>
      <c r="H24" s="766" t="s">
        <v>317</v>
      </c>
      <c r="I24" s="766"/>
      <c r="J24" s="770" t="s">
        <v>735</v>
      </c>
      <c r="K24" s="771"/>
      <c r="L24" s="772"/>
      <c r="M24" s="766" t="s">
        <v>316</v>
      </c>
      <c r="N24" s="766"/>
      <c r="O24" s="766"/>
      <c r="P24" s="757" t="s">
        <v>736</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884</v>
      </c>
      <c r="F26" s="768"/>
      <c r="G26" s="768"/>
      <c r="H26" s="768"/>
      <c r="I26" s="768"/>
      <c r="J26" s="768"/>
      <c r="K26" s="768"/>
      <c r="L26" s="769"/>
      <c r="M26" s="746" t="s">
        <v>320</v>
      </c>
      <c r="N26" s="746"/>
      <c r="O26" s="746"/>
      <c r="P26" s="767" t="s">
        <v>885</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EDAB2307-76E0-49BE-AE18-C498278CD4D4}"/>
    <dataValidation type="list" allowBlank="1" showInputMessage="1" showErrorMessage="1" sqref="E8 E19 P8 P19" xr:uid="{14029916-EBFA-44DC-843E-0CA5A4656621}">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AD69D1-C565-498A-BFDF-563F86580752}">
          <x14:formula1>
            <xm:f>'(参考)リスト'!$F$16:$F$21</xm:f>
          </x14:formula1>
          <xm:sqref>E11:E12 P22:P23 P11:P12 E22:E23</xm:sqref>
        </x14:dataValidation>
        <x14:dataValidation type="list" allowBlank="1" showInputMessage="1" showErrorMessage="1" xr:uid="{1476AC38-0D6F-4009-BBEB-F0FAC8ADAF60}">
          <x14:formula1>
            <xm:f>'(参考)リスト'!$D$16:$D$18</xm:f>
          </x14:formula1>
          <xm:sqref>E10 E21 P10 P21</xm:sqref>
        </x14:dataValidation>
        <x14:dataValidation type="list" allowBlank="1" showInputMessage="1" showErrorMessage="1" xr:uid="{04FD5A5B-6C3F-4BA3-A2E2-4C2B64838708}">
          <x14:formula1>
            <xm:f>'(参考)リスト'!$E$16:$E$27</xm:f>
          </x14:formula1>
          <xm:sqref>E9 E20 P9 P20</xm:sqref>
        </x14:dataValidation>
        <x14:dataValidation type="list" allowBlank="1" showInputMessage="1" showErrorMessage="1" xr:uid="{E798F3EF-AD22-43F7-95D4-0B40F926B25E}">
          <x14:formula1>
            <xm:f>'(参考)リスト'!$B$16:$B$21</xm:f>
          </x14:formula1>
          <xm:sqref>E7 P18 P7 E18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FF80-F117-4BE5-9328-518111AEFE64}">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739</v>
      </c>
      <c r="F5" s="748"/>
      <c r="G5" s="749"/>
      <c r="H5" s="749"/>
      <c r="I5" s="749"/>
      <c r="J5" s="749"/>
      <c r="K5" s="749"/>
      <c r="L5" s="750"/>
      <c r="M5" s="741" t="s">
        <v>310</v>
      </c>
      <c r="N5" s="709" t="s">
        <v>311</v>
      </c>
      <c r="O5" s="710"/>
      <c r="P5" s="205" t="s">
        <v>739</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740</v>
      </c>
      <c r="F13" s="757"/>
      <c r="G13" s="757"/>
      <c r="H13" s="766" t="s">
        <v>317</v>
      </c>
      <c r="I13" s="766"/>
      <c r="J13" s="757" t="s">
        <v>611</v>
      </c>
      <c r="K13" s="757"/>
      <c r="L13" s="757"/>
      <c r="M13" s="766" t="s">
        <v>316</v>
      </c>
      <c r="N13" s="766"/>
      <c r="O13" s="766"/>
      <c r="P13" s="770" t="s">
        <v>741</v>
      </c>
      <c r="Q13" s="771"/>
      <c r="R13" s="772"/>
      <c r="S13" s="766" t="s">
        <v>317</v>
      </c>
      <c r="T13" s="766"/>
      <c r="U13" s="770" t="s">
        <v>742</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925</v>
      </c>
      <c r="F15" s="768"/>
      <c r="G15" s="768"/>
      <c r="H15" s="768"/>
      <c r="I15" s="768"/>
      <c r="J15" s="768"/>
      <c r="K15" s="768"/>
      <c r="L15" s="769"/>
      <c r="M15" s="746" t="s">
        <v>320</v>
      </c>
      <c r="N15" s="746"/>
      <c r="O15" s="746"/>
      <c r="P15" s="767" t="s">
        <v>886</v>
      </c>
      <c r="Q15" s="768"/>
      <c r="R15" s="768"/>
      <c r="S15" s="768"/>
      <c r="T15" s="768"/>
      <c r="U15" s="768"/>
      <c r="V15" s="768"/>
      <c r="W15" s="769"/>
    </row>
    <row r="16" spans="2:23" s="22" customFormat="1" ht="25.5" customHeight="1" x14ac:dyDescent="0.15">
      <c r="B16" s="754" t="s">
        <v>310</v>
      </c>
      <c r="C16" s="754" t="s">
        <v>311</v>
      </c>
      <c r="D16" s="754"/>
      <c r="E16" s="205" t="s">
        <v>739</v>
      </c>
      <c r="F16" s="748"/>
      <c r="G16" s="749"/>
      <c r="H16" s="749"/>
      <c r="I16" s="749"/>
      <c r="J16" s="749"/>
      <c r="K16" s="749"/>
      <c r="L16" s="750"/>
      <c r="M16" s="754" t="s">
        <v>310</v>
      </c>
      <c r="N16" s="754" t="s">
        <v>311</v>
      </c>
      <c r="O16" s="754"/>
      <c r="P16" s="205" t="s">
        <v>743</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622</v>
      </c>
      <c r="F24" s="757"/>
      <c r="G24" s="757"/>
      <c r="H24" s="766" t="s">
        <v>317</v>
      </c>
      <c r="I24" s="766"/>
      <c r="J24" s="757" t="s">
        <v>622</v>
      </c>
      <c r="K24" s="757"/>
      <c r="L24" s="757"/>
      <c r="M24" s="766" t="s">
        <v>316</v>
      </c>
      <c r="N24" s="766"/>
      <c r="O24" s="766"/>
      <c r="P24" s="757" t="s">
        <v>744</v>
      </c>
      <c r="Q24" s="757"/>
      <c r="R24" s="757"/>
      <c r="S24" s="766" t="s">
        <v>317</v>
      </c>
      <c r="T24" s="766"/>
      <c r="U24" s="757" t="s">
        <v>744</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9DEC8F61-73A4-4A88-B6AD-CA16CED9B5FB}">
      <formula1>INDIRECT(E7)</formula1>
    </dataValidation>
    <dataValidation allowBlank="1" showInputMessage="1" showErrorMessage="1" prompt="覆工スパン毎に連番を記入。_x000a_数値で入力する。" sqref="E6 E17 P17 P6" xr:uid="{6736999D-D271-4CFA-BE5E-994EC0B0D521}"/>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235D24-5B46-49C4-BA11-3EC782B865DE}">
          <x14:formula1>
            <xm:f>'(参考)リスト'!$B$16:$B$21</xm:f>
          </x14:formula1>
          <xm:sqref>E7 P18 P7 E18</xm:sqref>
        </x14:dataValidation>
        <x14:dataValidation type="list" allowBlank="1" showInputMessage="1" showErrorMessage="1" xr:uid="{666C66A0-EC80-46F9-9046-2667EA12AE9D}">
          <x14:formula1>
            <xm:f>'(参考)リスト'!$E$16:$E$27</xm:f>
          </x14:formula1>
          <xm:sqref>E9 E20 P9 P20</xm:sqref>
        </x14:dataValidation>
        <x14:dataValidation type="list" allowBlank="1" showInputMessage="1" showErrorMessage="1" xr:uid="{B3EB4F1F-4945-42EF-917B-895CA4A18192}">
          <x14:formula1>
            <xm:f>'(参考)リスト'!$D$16:$D$18</xm:f>
          </x14:formula1>
          <xm:sqref>E10 E21 P10 P21</xm:sqref>
        </x14:dataValidation>
        <x14:dataValidation type="list" allowBlank="1" showInputMessage="1" showErrorMessage="1" xr:uid="{A09879AD-85C2-4806-899F-C4D725B6E42F}">
          <x14:formula1>
            <xm:f>'(参考)リスト'!$F$16:$F$21</xm:f>
          </x14:formula1>
          <xm:sqref>E11:E12 P22:P23 P11:P12 E22:E23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29136-D311-44A0-84C8-E4E2CA4646A2}">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743</v>
      </c>
      <c r="F5" s="748"/>
      <c r="G5" s="749"/>
      <c r="H5" s="749"/>
      <c r="I5" s="749"/>
      <c r="J5" s="749"/>
      <c r="K5" s="749"/>
      <c r="L5" s="750"/>
      <c r="M5" s="741" t="s">
        <v>310</v>
      </c>
      <c r="N5" s="709" t="s">
        <v>311</v>
      </c>
      <c r="O5" s="710"/>
      <c r="P5" s="205" t="s">
        <v>743</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622</v>
      </c>
      <c r="F13" s="757"/>
      <c r="G13" s="757"/>
      <c r="H13" s="766" t="s">
        <v>317</v>
      </c>
      <c r="I13" s="766"/>
      <c r="J13" s="757" t="s">
        <v>622</v>
      </c>
      <c r="K13" s="757"/>
      <c r="L13" s="757"/>
      <c r="M13" s="766" t="s">
        <v>316</v>
      </c>
      <c r="N13" s="766"/>
      <c r="O13" s="766"/>
      <c r="P13" s="757" t="s">
        <v>745</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887</v>
      </c>
      <c r="Q15" s="768"/>
      <c r="R15" s="768"/>
      <c r="S15" s="768"/>
      <c r="T15" s="768"/>
      <c r="U15" s="768"/>
      <c r="V15" s="768"/>
      <c r="W15" s="769"/>
    </row>
    <row r="16" spans="2:23" s="22" customFormat="1" ht="25.5" customHeight="1" x14ac:dyDescent="0.15">
      <c r="B16" s="754" t="s">
        <v>310</v>
      </c>
      <c r="C16" s="754" t="s">
        <v>311</v>
      </c>
      <c r="D16" s="754"/>
      <c r="E16" s="205" t="s">
        <v>743</v>
      </c>
      <c r="F16" s="748"/>
      <c r="G16" s="749"/>
      <c r="H16" s="749"/>
      <c r="I16" s="749"/>
      <c r="J16" s="749"/>
      <c r="K16" s="749"/>
      <c r="L16" s="750"/>
      <c r="M16" s="754" t="s">
        <v>310</v>
      </c>
      <c r="N16" s="754" t="s">
        <v>311</v>
      </c>
      <c r="O16" s="754"/>
      <c r="P16" s="205" t="s">
        <v>746</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495</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682</v>
      </c>
      <c r="F24" s="757"/>
      <c r="G24" s="757"/>
      <c r="H24" s="766" t="s">
        <v>317</v>
      </c>
      <c r="I24" s="766"/>
      <c r="J24" s="762"/>
      <c r="K24" s="763"/>
      <c r="L24" s="764"/>
      <c r="M24" s="766" t="s">
        <v>316</v>
      </c>
      <c r="N24" s="766"/>
      <c r="O24" s="766"/>
      <c r="P24" s="757" t="s">
        <v>622</v>
      </c>
      <c r="Q24" s="757"/>
      <c r="R24" s="757"/>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868</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80C30E3F-3501-4E24-A4E8-E1047C7BF653}"/>
    <dataValidation type="list" allowBlank="1" showInputMessage="1" showErrorMessage="1" sqref="E8 E19 P8 P19" xr:uid="{26CB3194-4984-4963-8139-2F74637C78BC}">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749099-5FD1-49F7-8020-6A4EC850B5B3}">
          <x14:formula1>
            <xm:f>'(参考)リスト'!$F$16:$F$21</xm:f>
          </x14:formula1>
          <xm:sqref>E11:E12 P22:P23 P11:P12 E22:E23</xm:sqref>
        </x14:dataValidation>
        <x14:dataValidation type="list" allowBlank="1" showInputMessage="1" showErrorMessage="1" xr:uid="{05880657-5EC3-4160-A1D2-D5CB35EC89A0}">
          <x14:formula1>
            <xm:f>'(参考)リスト'!$D$16:$D$18</xm:f>
          </x14:formula1>
          <xm:sqref>E10 E21 P10 P21</xm:sqref>
        </x14:dataValidation>
        <x14:dataValidation type="list" allowBlank="1" showInputMessage="1" showErrorMessage="1" xr:uid="{86E48098-2366-40D4-8035-548E6C55913B}">
          <x14:formula1>
            <xm:f>'(参考)リスト'!$E$16:$E$27</xm:f>
          </x14:formula1>
          <xm:sqref>E9 E20 P9 P20</xm:sqref>
        </x14:dataValidation>
        <x14:dataValidation type="list" allowBlank="1" showInputMessage="1" showErrorMessage="1" xr:uid="{B764F5D9-D7F2-4A45-A480-8A16CA943D58}">
          <x14:formula1>
            <xm:f>'(参考)リスト'!$B$16:$B$21</xm:f>
          </x14:formula1>
          <xm:sqref>E7 P18 P7 E18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C086B-EF8F-445E-8175-BC91B7E59A03}">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746</v>
      </c>
      <c r="F5" s="748"/>
      <c r="G5" s="749"/>
      <c r="H5" s="749"/>
      <c r="I5" s="749"/>
      <c r="J5" s="749"/>
      <c r="K5" s="749"/>
      <c r="L5" s="750"/>
      <c r="M5" s="741" t="s">
        <v>310</v>
      </c>
      <c r="N5" s="709" t="s">
        <v>311</v>
      </c>
      <c r="O5" s="710"/>
      <c r="P5" s="205" t="s">
        <v>746</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499</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622</v>
      </c>
      <c r="F13" s="757"/>
      <c r="G13" s="757"/>
      <c r="H13" s="766" t="s">
        <v>317</v>
      </c>
      <c r="I13" s="766"/>
      <c r="J13" s="757" t="s">
        <v>622</v>
      </c>
      <c r="K13" s="757"/>
      <c r="L13" s="757"/>
      <c r="M13" s="766" t="s">
        <v>316</v>
      </c>
      <c r="N13" s="766"/>
      <c r="O13" s="766"/>
      <c r="P13" s="770" t="s">
        <v>747</v>
      </c>
      <c r="Q13" s="771"/>
      <c r="R13" s="772"/>
      <c r="S13" s="766" t="s">
        <v>317</v>
      </c>
      <c r="T13" s="766"/>
      <c r="U13" s="770" t="s">
        <v>748</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888</v>
      </c>
      <c r="Q15" s="768"/>
      <c r="R15" s="768"/>
      <c r="S15" s="768"/>
      <c r="T15" s="768"/>
      <c r="U15" s="768"/>
      <c r="V15" s="768"/>
      <c r="W15" s="769"/>
    </row>
    <row r="16" spans="2:23" s="22" customFormat="1" ht="25.5" customHeight="1" x14ac:dyDescent="0.15">
      <c r="B16" s="754" t="s">
        <v>310</v>
      </c>
      <c r="C16" s="754" t="s">
        <v>311</v>
      </c>
      <c r="D16" s="754"/>
      <c r="E16" s="205" t="s">
        <v>746</v>
      </c>
      <c r="F16" s="748"/>
      <c r="G16" s="749"/>
      <c r="H16" s="749"/>
      <c r="I16" s="749"/>
      <c r="J16" s="749"/>
      <c r="K16" s="749"/>
      <c r="L16" s="750"/>
      <c r="M16" s="754" t="s">
        <v>310</v>
      </c>
      <c r="N16" s="754" t="s">
        <v>311</v>
      </c>
      <c r="O16" s="754"/>
      <c r="P16" s="205" t="s">
        <v>746</v>
      </c>
      <c r="Q16" s="706"/>
      <c r="R16" s="707"/>
      <c r="S16" s="707"/>
      <c r="T16" s="707"/>
      <c r="U16" s="707"/>
      <c r="V16" s="707"/>
      <c r="W16" s="708"/>
    </row>
    <row r="17" spans="2:24" s="22" customFormat="1" ht="25.5" customHeight="1" x14ac:dyDescent="0.15">
      <c r="B17" s="754"/>
      <c r="C17" s="754" t="s">
        <v>312</v>
      </c>
      <c r="D17" s="754"/>
      <c r="E17" s="241">
        <v>4</v>
      </c>
      <c r="F17" s="706"/>
      <c r="G17" s="707"/>
      <c r="H17" s="707"/>
      <c r="I17" s="707"/>
      <c r="J17" s="707"/>
      <c r="K17" s="707"/>
      <c r="L17" s="708"/>
      <c r="M17" s="754"/>
      <c r="N17" s="754" t="s">
        <v>312</v>
      </c>
      <c r="O17" s="754"/>
      <c r="P17" s="241">
        <v>5</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749</v>
      </c>
      <c r="F24" s="757"/>
      <c r="G24" s="757"/>
      <c r="H24" s="766" t="s">
        <v>317</v>
      </c>
      <c r="I24" s="766"/>
      <c r="J24" s="762" t="s">
        <v>585</v>
      </c>
      <c r="K24" s="763"/>
      <c r="L24" s="764"/>
      <c r="M24" s="766" t="s">
        <v>316</v>
      </c>
      <c r="N24" s="766"/>
      <c r="O24" s="766"/>
      <c r="P24" s="757" t="s">
        <v>750</v>
      </c>
      <c r="Q24" s="757"/>
      <c r="R24" s="757"/>
      <c r="S24" s="766" t="s">
        <v>317</v>
      </c>
      <c r="T24" s="766"/>
      <c r="U24" s="762" t="s">
        <v>585</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889</v>
      </c>
      <c r="F26" s="768"/>
      <c r="G26" s="768"/>
      <c r="H26" s="768"/>
      <c r="I26" s="768"/>
      <c r="J26" s="768"/>
      <c r="K26" s="768"/>
      <c r="L26" s="769"/>
      <c r="M26" s="746" t="s">
        <v>320</v>
      </c>
      <c r="N26" s="746"/>
      <c r="O26" s="746"/>
      <c r="P26" s="767" t="s">
        <v>926</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BF1DF09-2302-4ED0-BCD3-E4910A80C4ED}">
      <formula1>INDIRECT(E7)</formula1>
    </dataValidation>
    <dataValidation allowBlank="1" showInputMessage="1" showErrorMessage="1" prompt="覆工スパン毎に連番を記入。_x000a_数値で入力する。" sqref="E6 E17 P17 P6" xr:uid="{43D4DD56-D666-477F-AF25-50EB6A9685FA}"/>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175954-C435-44C8-A2B3-9786886BBE81}">
          <x14:formula1>
            <xm:f>'(参考)リスト'!$B$16:$B$21</xm:f>
          </x14:formula1>
          <xm:sqref>E7 P18 P7 E18</xm:sqref>
        </x14:dataValidation>
        <x14:dataValidation type="list" allowBlank="1" showInputMessage="1" showErrorMessage="1" xr:uid="{DD11CB6A-1661-42A3-8595-6C443F5CAF15}">
          <x14:formula1>
            <xm:f>'(参考)リスト'!$E$16:$E$27</xm:f>
          </x14:formula1>
          <xm:sqref>E9 E20 P9 P20</xm:sqref>
        </x14:dataValidation>
        <x14:dataValidation type="list" allowBlank="1" showInputMessage="1" showErrorMessage="1" xr:uid="{FD1768B9-D8B1-41D1-AA7B-2B5AC54E4104}">
          <x14:formula1>
            <xm:f>'(参考)リスト'!$D$16:$D$18</xm:f>
          </x14:formula1>
          <xm:sqref>E10 E21 P10 P21</xm:sqref>
        </x14:dataValidation>
        <x14:dataValidation type="list" allowBlank="1" showInputMessage="1" showErrorMessage="1" xr:uid="{23A81B3F-E452-498C-AE57-CD2A0CC7766F}">
          <x14:formula1>
            <xm:f>'(参考)リスト'!$F$16:$F$21</xm:f>
          </x14:formula1>
          <xm:sqref>E11:E12 P22:P23 P11:P12 E22:E23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1AA3-B03D-4FA4-A305-79915CBE226F}">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751</v>
      </c>
      <c r="F5" s="748"/>
      <c r="G5" s="749"/>
      <c r="H5" s="749"/>
      <c r="I5" s="749"/>
      <c r="J5" s="749"/>
      <c r="K5" s="749"/>
      <c r="L5" s="750"/>
      <c r="M5" s="741" t="s">
        <v>310</v>
      </c>
      <c r="N5" s="709" t="s">
        <v>311</v>
      </c>
      <c r="O5" s="710"/>
      <c r="P5" s="205" t="s">
        <v>751</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497</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752</v>
      </c>
      <c r="F13" s="757"/>
      <c r="G13" s="757"/>
      <c r="H13" s="766" t="s">
        <v>317</v>
      </c>
      <c r="I13" s="766"/>
      <c r="J13" s="762" t="s">
        <v>492</v>
      </c>
      <c r="K13" s="763"/>
      <c r="L13" s="764"/>
      <c r="M13" s="766" t="s">
        <v>316</v>
      </c>
      <c r="N13" s="766"/>
      <c r="O13" s="766"/>
      <c r="P13" s="770" t="s">
        <v>753</v>
      </c>
      <c r="Q13" s="771"/>
      <c r="R13" s="772"/>
      <c r="S13" s="766" t="s">
        <v>317</v>
      </c>
      <c r="T13" s="766"/>
      <c r="U13" s="770" t="s">
        <v>693</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890</v>
      </c>
      <c r="F15" s="768"/>
      <c r="G15" s="768"/>
      <c r="H15" s="768"/>
      <c r="I15" s="768"/>
      <c r="J15" s="768"/>
      <c r="K15" s="768"/>
      <c r="L15" s="769"/>
      <c r="M15" s="746" t="s">
        <v>320</v>
      </c>
      <c r="N15" s="746"/>
      <c r="O15" s="746"/>
      <c r="P15" s="767" t="s">
        <v>891</v>
      </c>
      <c r="Q15" s="768"/>
      <c r="R15" s="768"/>
      <c r="S15" s="768"/>
      <c r="T15" s="768"/>
      <c r="U15" s="768"/>
      <c r="V15" s="768"/>
      <c r="W15" s="769"/>
    </row>
    <row r="16" spans="2:23" s="22" customFormat="1" ht="25.5" customHeight="1" x14ac:dyDescent="0.15">
      <c r="B16" s="754" t="s">
        <v>310</v>
      </c>
      <c r="C16" s="754" t="s">
        <v>311</v>
      </c>
      <c r="D16" s="754"/>
      <c r="E16" s="205" t="s">
        <v>751</v>
      </c>
      <c r="F16" s="748"/>
      <c r="G16" s="749"/>
      <c r="H16" s="749"/>
      <c r="I16" s="749"/>
      <c r="J16" s="749"/>
      <c r="K16" s="749"/>
      <c r="L16" s="750"/>
      <c r="M16" s="754" t="s">
        <v>310</v>
      </c>
      <c r="N16" s="754" t="s">
        <v>311</v>
      </c>
      <c r="O16" s="754"/>
      <c r="P16" s="205" t="s">
        <v>751</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499</v>
      </c>
      <c r="F19" s="706"/>
      <c r="G19" s="707"/>
      <c r="H19" s="707"/>
      <c r="I19" s="707"/>
      <c r="J19" s="707"/>
      <c r="K19" s="707"/>
      <c r="L19" s="708"/>
      <c r="M19" s="754"/>
      <c r="N19" s="754" t="s">
        <v>262</v>
      </c>
      <c r="O19" s="754"/>
      <c r="P19" s="205" t="s">
        <v>495</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754</v>
      </c>
      <c r="F24" s="757"/>
      <c r="G24" s="757"/>
      <c r="H24" s="766" t="s">
        <v>317</v>
      </c>
      <c r="I24" s="766"/>
      <c r="J24" s="757" t="s">
        <v>632</v>
      </c>
      <c r="K24" s="757"/>
      <c r="L24" s="757"/>
      <c r="M24" s="766" t="s">
        <v>316</v>
      </c>
      <c r="N24" s="766"/>
      <c r="O24" s="766"/>
      <c r="P24" s="759" t="s">
        <v>492</v>
      </c>
      <c r="Q24" s="759"/>
      <c r="R24" s="759"/>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631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92A92E96-F383-4A21-BBAF-17915E43726A}"/>
    <dataValidation type="list" allowBlank="1" showInputMessage="1" showErrorMessage="1" sqref="E8 E19 P8 P19" xr:uid="{583A2F87-6A7B-4942-BB8D-527601289D20}">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11F199E-AFD2-463C-9862-14F88DA210BE}">
          <x14:formula1>
            <xm:f>'(参考)リスト'!$F$16:$F$21</xm:f>
          </x14:formula1>
          <xm:sqref>E11:E12 P22:P23 P11:P12 E22:E23</xm:sqref>
        </x14:dataValidation>
        <x14:dataValidation type="list" allowBlank="1" showInputMessage="1" showErrorMessage="1" xr:uid="{31F54CFF-39A5-4FBA-82BC-0AAC24CA3080}">
          <x14:formula1>
            <xm:f>'(参考)リスト'!$D$16:$D$18</xm:f>
          </x14:formula1>
          <xm:sqref>E10 E21 P10 P21</xm:sqref>
        </x14:dataValidation>
        <x14:dataValidation type="list" allowBlank="1" showInputMessage="1" showErrorMessage="1" xr:uid="{E3B9A52D-D4CF-42D9-882A-76B15C570262}">
          <x14:formula1>
            <xm:f>'(参考)リスト'!$E$16:$E$27</xm:f>
          </x14:formula1>
          <xm:sqref>E9 E20 P9 P20</xm:sqref>
        </x14:dataValidation>
        <x14:dataValidation type="list" allowBlank="1" showInputMessage="1" showErrorMessage="1" xr:uid="{7B0279A4-1065-4C32-AB25-4C80C0DFA2A8}">
          <x14:formula1>
            <xm:f>'(参考)リスト'!$B$16:$B$21</xm:f>
          </x14:formula1>
          <xm:sqref>E7 E18 P7 P18</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AB663-EE99-4077-8445-F11B685D3658}">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751</v>
      </c>
      <c r="F5" s="748"/>
      <c r="G5" s="749"/>
      <c r="H5" s="749"/>
      <c r="I5" s="749"/>
      <c r="J5" s="749"/>
      <c r="K5" s="749"/>
      <c r="L5" s="750"/>
      <c r="M5" s="741" t="s">
        <v>310</v>
      </c>
      <c r="N5" s="709" t="s">
        <v>311</v>
      </c>
      <c r="O5" s="710"/>
      <c r="P5" s="205" t="s">
        <v>751</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489</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512</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506</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c r="Q12" s="706"/>
      <c r="R12" s="707"/>
      <c r="S12" s="707"/>
      <c r="T12" s="707"/>
      <c r="U12" s="707"/>
      <c r="V12" s="707"/>
      <c r="W12" s="708"/>
    </row>
    <row r="13" spans="2:23" s="22" customFormat="1" ht="25.5" customHeight="1" x14ac:dyDescent="0.15">
      <c r="B13" s="766" t="s">
        <v>316</v>
      </c>
      <c r="C13" s="766"/>
      <c r="D13" s="766"/>
      <c r="E13" s="757" t="s">
        <v>755</v>
      </c>
      <c r="F13" s="757"/>
      <c r="G13" s="757"/>
      <c r="H13" s="766" t="s">
        <v>317</v>
      </c>
      <c r="I13" s="766"/>
      <c r="J13" s="762" t="s">
        <v>492</v>
      </c>
      <c r="K13" s="763"/>
      <c r="L13" s="764"/>
      <c r="M13" s="766" t="s">
        <v>316</v>
      </c>
      <c r="N13" s="766"/>
      <c r="O13" s="766"/>
      <c r="P13" s="757" t="s">
        <v>762</v>
      </c>
      <c r="Q13" s="757"/>
      <c r="R13" s="757"/>
      <c r="S13" s="766" t="s">
        <v>317</v>
      </c>
      <c r="T13" s="766"/>
      <c r="U13" s="762" t="s">
        <v>585</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892</v>
      </c>
      <c r="F15" s="768"/>
      <c r="G15" s="768"/>
      <c r="H15" s="768"/>
      <c r="I15" s="768"/>
      <c r="J15" s="768"/>
      <c r="K15" s="768"/>
      <c r="L15" s="769"/>
      <c r="M15" s="746" t="s">
        <v>320</v>
      </c>
      <c r="N15" s="746"/>
      <c r="O15" s="746"/>
      <c r="P15" s="767" t="s">
        <v>939</v>
      </c>
      <c r="Q15" s="768"/>
      <c r="R15" s="768"/>
      <c r="S15" s="768"/>
      <c r="T15" s="768"/>
      <c r="U15" s="768"/>
      <c r="V15" s="768"/>
      <c r="W15" s="769"/>
    </row>
    <row r="16" spans="2:23" s="22" customFormat="1" ht="25.5" customHeight="1" x14ac:dyDescent="0.15">
      <c r="B16" s="754" t="s">
        <v>310</v>
      </c>
      <c r="C16" s="754" t="s">
        <v>311</v>
      </c>
      <c r="D16" s="754"/>
      <c r="E16" s="205" t="s">
        <v>756</v>
      </c>
      <c r="F16" s="748"/>
      <c r="G16" s="749"/>
      <c r="H16" s="749"/>
      <c r="I16" s="749"/>
      <c r="J16" s="749"/>
      <c r="K16" s="749"/>
      <c r="L16" s="750"/>
      <c r="M16" s="754" t="s">
        <v>310</v>
      </c>
      <c r="N16" s="754" t="s">
        <v>311</v>
      </c>
      <c r="O16" s="754"/>
      <c r="P16" s="205" t="s">
        <v>756</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757</v>
      </c>
      <c r="F24" s="757"/>
      <c r="G24" s="757"/>
      <c r="H24" s="766" t="s">
        <v>317</v>
      </c>
      <c r="I24" s="766"/>
      <c r="J24" s="757" t="s">
        <v>757</v>
      </c>
      <c r="K24" s="757"/>
      <c r="L24" s="757"/>
      <c r="M24" s="766" t="s">
        <v>316</v>
      </c>
      <c r="N24" s="766"/>
      <c r="O24" s="766"/>
      <c r="P24" s="757" t="s">
        <v>622</v>
      </c>
      <c r="Q24" s="757"/>
      <c r="R24" s="757"/>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C62C694F-398E-451B-810A-BCCA07FD0352}">
      <formula1>INDIRECT(E7)</formula1>
    </dataValidation>
    <dataValidation allowBlank="1" showInputMessage="1" showErrorMessage="1" prompt="覆工スパン毎に連番を記入。_x000a_数値で入力する。" sqref="E6 E17 P17 P6" xr:uid="{AD9672BD-E2B6-48F2-A7AD-A2BDF6874413}"/>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C99C9A-9338-4154-83F6-3C6714AD9A6A}">
          <x14:formula1>
            <xm:f>'(参考)リスト'!$B$16:$B$21</xm:f>
          </x14:formula1>
          <xm:sqref>E7 P18 P7 E18</xm:sqref>
        </x14:dataValidation>
        <x14:dataValidation type="list" allowBlank="1" showInputMessage="1" showErrorMessage="1" xr:uid="{3FCC1EE8-B3AA-4ABF-8E29-FC02BB285497}">
          <x14:formula1>
            <xm:f>'(参考)リスト'!$E$16:$E$27</xm:f>
          </x14:formula1>
          <xm:sqref>E9 E20 P9 P20</xm:sqref>
        </x14:dataValidation>
        <x14:dataValidation type="list" allowBlank="1" showInputMessage="1" showErrorMessage="1" xr:uid="{AD930947-57BD-4B77-AC19-F69D530F501C}">
          <x14:formula1>
            <xm:f>'(参考)リスト'!$D$16:$D$18</xm:f>
          </x14:formula1>
          <xm:sqref>E10 E21 P10 P21</xm:sqref>
        </x14:dataValidation>
        <x14:dataValidation type="list" allowBlank="1" showInputMessage="1" showErrorMessage="1" xr:uid="{10E70034-0AA9-461C-A09F-CC7A47C78BB9}">
          <x14:formula1>
            <xm:f>'(参考)リスト'!$F$16:$F$21</xm:f>
          </x14:formula1>
          <xm:sqref>E11:E12 P22:P23 P11:P12 E22:E23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7639-592D-455F-9D37-21B4DDC025DA}">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756</v>
      </c>
      <c r="F5" s="748"/>
      <c r="G5" s="749"/>
      <c r="H5" s="749"/>
      <c r="I5" s="749"/>
      <c r="J5" s="749"/>
      <c r="K5" s="749"/>
      <c r="L5" s="750"/>
      <c r="M5" s="741" t="s">
        <v>310</v>
      </c>
      <c r="N5" s="709" t="s">
        <v>311</v>
      </c>
      <c r="O5" s="710"/>
      <c r="P5" s="205" t="s">
        <v>756</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758</v>
      </c>
      <c r="F13" s="757"/>
      <c r="G13" s="757"/>
      <c r="H13" s="766" t="s">
        <v>317</v>
      </c>
      <c r="I13" s="766"/>
      <c r="J13" s="762" t="s">
        <v>492</v>
      </c>
      <c r="K13" s="763"/>
      <c r="L13" s="764"/>
      <c r="M13" s="766" t="s">
        <v>316</v>
      </c>
      <c r="N13" s="766"/>
      <c r="O13" s="766"/>
      <c r="P13" s="757" t="s">
        <v>759</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894</v>
      </c>
      <c r="F15" s="768"/>
      <c r="G15" s="768"/>
      <c r="H15" s="768"/>
      <c r="I15" s="768"/>
      <c r="J15" s="768"/>
      <c r="K15" s="768"/>
      <c r="L15" s="769"/>
      <c r="M15" s="746" t="s">
        <v>320</v>
      </c>
      <c r="N15" s="746"/>
      <c r="O15" s="746"/>
      <c r="P15" s="767" t="s">
        <v>893</v>
      </c>
      <c r="Q15" s="768"/>
      <c r="R15" s="768"/>
      <c r="S15" s="768"/>
      <c r="T15" s="768"/>
      <c r="U15" s="768"/>
      <c r="V15" s="768"/>
      <c r="W15" s="769"/>
    </row>
    <row r="16" spans="2:23" s="22" customFormat="1" ht="25.5" customHeight="1" x14ac:dyDescent="0.15">
      <c r="B16" s="754" t="s">
        <v>310</v>
      </c>
      <c r="C16" s="754" t="s">
        <v>311</v>
      </c>
      <c r="D16" s="754"/>
      <c r="E16" s="205" t="s">
        <v>756</v>
      </c>
      <c r="F16" s="748"/>
      <c r="G16" s="749"/>
      <c r="H16" s="749"/>
      <c r="I16" s="749"/>
      <c r="J16" s="749"/>
      <c r="K16" s="749"/>
      <c r="L16" s="750"/>
      <c r="M16" s="754" t="s">
        <v>310</v>
      </c>
      <c r="N16" s="754" t="s">
        <v>311</v>
      </c>
      <c r="O16" s="754"/>
      <c r="P16" s="205" t="s">
        <v>756</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499</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757</v>
      </c>
      <c r="F24" s="757"/>
      <c r="G24" s="757"/>
      <c r="H24" s="766" t="s">
        <v>317</v>
      </c>
      <c r="I24" s="766"/>
      <c r="J24" s="757" t="s">
        <v>757</v>
      </c>
      <c r="K24" s="757"/>
      <c r="L24" s="757"/>
      <c r="M24" s="766" t="s">
        <v>316</v>
      </c>
      <c r="N24" s="766"/>
      <c r="O24" s="766"/>
      <c r="P24" s="759" t="s">
        <v>492</v>
      </c>
      <c r="Q24" s="759"/>
      <c r="R24" s="759"/>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631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A828A4AD-263A-4FDF-AEBE-8AD640A00CD7}"/>
    <dataValidation type="list" allowBlank="1" showInputMessage="1" showErrorMessage="1" sqref="E8 E19 P19 P8" xr:uid="{B3EDF9DB-F8E7-4C0F-BA9A-FD51528C976E}">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BD050E-873B-4699-9E62-57779FE62C9B}">
          <x14:formula1>
            <xm:f>'(参考)リスト'!$F$16:$F$21</xm:f>
          </x14:formula1>
          <xm:sqref>E11:E12 P22:P23 P11:P12 E22:E23</xm:sqref>
        </x14:dataValidation>
        <x14:dataValidation type="list" allowBlank="1" showInputMessage="1" showErrorMessage="1" xr:uid="{410EF5BC-5BCB-4D68-B58E-66A1EBEDC381}">
          <x14:formula1>
            <xm:f>'(参考)リスト'!$D$16:$D$18</xm:f>
          </x14:formula1>
          <xm:sqref>E10 E21 P21 P10</xm:sqref>
        </x14:dataValidation>
        <x14:dataValidation type="list" allowBlank="1" showInputMessage="1" showErrorMessage="1" xr:uid="{23EFAF9A-485F-4017-A025-A0AFAB0FD6AD}">
          <x14:formula1>
            <xm:f>'(参考)リスト'!$E$16:$E$27</xm:f>
          </x14:formula1>
          <xm:sqref>E9 E20 P20 P9</xm:sqref>
        </x14:dataValidation>
        <x14:dataValidation type="list" allowBlank="1" showInputMessage="1" showErrorMessage="1" xr:uid="{9DEE7511-B857-4814-939D-D1550D7034D0}">
          <x14:formula1>
            <xm:f>'(参考)リスト'!$B$16:$B$21</xm:f>
          </x14:formula1>
          <xm:sqref>E7 P18 P7 E18</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DB5A9-09A6-496F-A92C-D6386A4BA662}">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756</v>
      </c>
      <c r="F5" s="748"/>
      <c r="G5" s="749"/>
      <c r="H5" s="749"/>
      <c r="I5" s="749"/>
      <c r="J5" s="749"/>
      <c r="K5" s="749"/>
      <c r="L5" s="750"/>
      <c r="M5" s="741" t="s">
        <v>310</v>
      </c>
      <c r="N5" s="709" t="s">
        <v>311</v>
      </c>
      <c r="O5" s="710"/>
      <c r="P5" s="205" t="s">
        <v>756</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8</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9" t="s">
        <v>492</v>
      </c>
      <c r="F13" s="759"/>
      <c r="G13" s="759"/>
      <c r="H13" s="766" t="s">
        <v>317</v>
      </c>
      <c r="I13" s="766"/>
      <c r="J13" s="762" t="s">
        <v>492</v>
      </c>
      <c r="K13" s="763"/>
      <c r="L13" s="764"/>
      <c r="M13" s="766" t="s">
        <v>316</v>
      </c>
      <c r="N13" s="766"/>
      <c r="O13" s="766"/>
      <c r="P13" s="759" t="s">
        <v>492</v>
      </c>
      <c r="Q13" s="759"/>
      <c r="R13" s="759"/>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631</v>
      </c>
      <c r="F15" s="768"/>
      <c r="G15" s="768"/>
      <c r="H15" s="768"/>
      <c r="I15" s="768"/>
      <c r="J15" s="768"/>
      <c r="K15" s="768"/>
      <c r="L15" s="769"/>
      <c r="M15" s="746" t="s">
        <v>320</v>
      </c>
      <c r="N15" s="746"/>
      <c r="O15" s="746"/>
      <c r="P15" s="767" t="s">
        <v>631</v>
      </c>
      <c r="Q15" s="768"/>
      <c r="R15" s="768"/>
      <c r="S15" s="768"/>
      <c r="T15" s="768"/>
      <c r="U15" s="768"/>
      <c r="V15" s="768"/>
      <c r="W15" s="769"/>
    </row>
    <row r="16" spans="2:23" s="22" customFormat="1" ht="25.5" customHeight="1" x14ac:dyDescent="0.15">
      <c r="B16" s="754" t="s">
        <v>310</v>
      </c>
      <c r="C16" s="754" t="s">
        <v>311</v>
      </c>
      <c r="D16" s="754"/>
      <c r="E16" s="205" t="s">
        <v>756</v>
      </c>
      <c r="F16" s="748"/>
      <c r="G16" s="749"/>
      <c r="H16" s="749"/>
      <c r="I16" s="749"/>
      <c r="J16" s="749"/>
      <c r="K16" s="749"/>
      <c r="L16" s="750"/>
      <c r="M16" s="754" t="s">
        <v>310</v>
      </c>
      <c r="N16" s="754" t="s">
        <v>311</v>
      </c>
      <c r="O16" s="754"/>
      <c r="P16" s="205" t="s">
        <v>756</v>
      </c>
      <c r="Q16" s="706"/>
      <c r="R16" s="707"/>
      <c r="S16" s="707"/>
      <c r="T16" s="707"/>
      <c r="U16" s="707"/>
      <c r="V16" s="707"/>
      <c r="W16" s="708"/>
    </row>
    <row r="17" spans="2:24" s="22" customFormat="1" ht="25.5" customHeight="1" x14ac:dyDescent="0.15">
      <c r="B17" s="754"/>
      <c r="C17" s="754" t="s">
        <v>312</v>
      </c>
      <c r="D17" s="754"/>
      <c r="E17" s="241">
        <v>9</v>
      </c>
      <c r="F17" s="706"/>
      <c r="G17" s="707"/>
      <c r="H17" s="707"/>
      <c r="I17" s="707"/>
      <c r="J17" s="707"/>
      <c r="K17" s="707"/>
      <c r="L17" s="708"/>
      <c r="M17" s="754"/>
      <c r="N17" s="754" t="s">
        <v>312</v>
      </c>
      <c r="O17" s="754"/>
      <c r="P17" s="241">
        <v>10</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622</v>
      </c>
      <c r="F24" s="757"/>
      <c r="G24" s="757"/>
      <c r="H24" s="766" t="s">
        <v>317</v>
      </c>
      <c r="I24" s="766"/>
      <c r="J24" s="757" t="s">
        <v>622</v>
      </c>
      <c r="K24" s="757"/>
      <c r="L24" s="757"/>
      <c r="M24" s="766" t="s">
        <v>316</v>
      </c>
      <c r="N24" s="766"/>
      <c r="O24" s="766"/>
      <c r="P24" s="757" t="s">
        <v>760</v>
      </c>
      <c r="Q24" s="757"/>
      <c r="R24" s="757"/>
      <c r="S24" s="766" t="s">
        <v>317</v>
      </c>
      <c r="T24" s="766"/>
      <c r="U24" s="762" t="s">
        <v>585</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895</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19 P8" xr:uid="{D75FE5C5-2C86-450F-B375-2B138513FE1F}">
      <formula1>INDIRECT(E7)</formula1>
    </dataValidation>
    <dataValidation allowBlank="1" showInputMessage="1" showErrorMessage="1" prompt="覆工スパン毎に連番を記入。_x000a_数値で入力する。" sqref="E6 E17 P17 P6" xr:uid="{2F162E0C-D139-4D88-BB60-31619ABC677A}"/>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0DA2A2-180F-458E-9405-95FDF69F6503}">
          <x14:formula1>
            <xm:f>'(参考)リスト'!$B$16:$B$21</xm:f>
          </x14:formula1>
          <xm:sqref>E7 P18 P7 E18</xm:sqref>
        </x14:dataValidation>
        <x14:dataValidation type="list" allowBlank="1" showInputMessage="1" showErrorMessage="1" xr:uid="{E262223B-2962-47AE-B475-DC1D9397AACA}">
          <x14:formula1>
            <xm:f>'(参考)リスト'!$E$16:$E$27</xm:f>
          </x14:formula1>
          <xm:sqref>E9 E20 P20 P9</xm:sqref>
        </x14:dataValidation>
        <x14:dataValidation type="list" allowBlank="1" showInputMessage="1" showErrorMessage="1" xr:uid="{C0FD470D-F975-4F84-9605-1F0C00D71E9D}">
          <x14:formula1>
            <xm:f>'(参考)リスト'!$D$16:$D$18</xm:f>
          </x14:formula1>
          <xm:sqref>E10 E21 P21 P10</xm:sqref>
        </x14:dataValidation>
        <x14:dataValidation type="list" allowBlank="1" showInputMessage="1" showErrorMessage="1" xr:uid="{C5F5674B-A6BA-4B45-AB84-D90C95D4B0D6}">
          <x14:formula1>
            <xm:f>'(参考)リスト'!$F$16:$F$21</xm:f>
          </x14:formula1>
          <xm:sqref>E11:E12 P22:P23 P11:P12 E22:E23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AAFA9-741C-4684-B8D7-01002B151BB0}">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756</v>
      </c>
      <c r="F5" s="748"/>
      <c r="G5" s="749"/>
      <c r="H5" s="749"/>
      <c r="I5" s="749"/>
      <c r="J5" s="749"/>
      <c r="K5" s="749"/>
      <c r="L5" s="750"/>
      <c r="M5" s="741" t="s">
        <v>310</v>
      </c>
      <c r="N5" s="709" t="s">
        <v>311</v>
      </c>
      <c r="O5" s="710"/>
      <c r="P5" s="205" t="s">
        <v>763</v>
      </c>
      <c r="Q5" s="706"/>
      <c r="R5" s="707"/>
      <c r="S5" s="707"/>
      <c r="T5" s="707"/>
      <c r="U5" s="707"/>
      <c r="V5" s="707"/>
      <c r="W5" s="708"/>
    </row>
    <row r="6" spans="2:23" s="22" customFormat="1" ht="25.5" customHeight="1" x14ac:dyDescent="0.15">
      <c r="B6" s="743"/>
      <c r="C6" s="709" t="s">
        <v>312</v>
      </c>
      <c r="D6" s="710"/>
      <c r="E6" s="241">
        <v>11</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489</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512</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506</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761</v>
      </c>
      <c r="F13" s="757"/>
      <c r="G13" s="757"/>
      <c r="H13" s="766" t="s">
        <v>317</v>
      </c>
      <c r="I13" s="766"/>
      <c r="J13" s="762" t="s">
        <v>585</v>
      </c>
      <c r="K13" s="763"/>
      <c r="L13" s="764"/>
      <c r="M13" s="766" t="s">
        <v>316</v>
      </c>
      <c r="N13" s="766"/>
      <c r="O13" s="766"/>
      <c r="P13" s="757" t="s">
        <v>764</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940</v>
      </c>
      <c r="F15" s="768"/>
      <c r="G15" s="768"/>
      <c r="H15" s="768"/>
      <c r="I15" s="768"/>
      <c r="J15" s="768"/>
      <c r="K15" s="768"/>
      <c r="L15" s="769"/>
      <c r="M15" s="746" t="s">
        <v>320</v>
      </c>
      <c r="N15" s="746"/>
      <c r="O15" s="746"/>
      <c r="P15" s="767" t="s">
        <v>896</v>
      </c>
      <c r="Q15" s="768"/>
      <c r="R15" s="768"/>
      <c r="S15" s="768"/>
      <c r="T15" s="768"/>
      <c r="U15" s="768"/>
      <c r="V15" s="768"/>
      <c r="W15" s="769"/>
    </row>
    <row r="16" spans="2:23" s="22" customFormat="1" ht="25.5" customHeight="1" x14ac:dyDescent="0.15">
      <c r="B16" s="754" t="s">
        <v>310</v>
      </c>
      <c r="C16" s="754" t="s">
        <v>311</v>
      </c>
      <c r="D16" s="754"/>
      <c r="E16" s="205" t="s">
        <v>763</v>
      </c>
      <c r="F16" s="748"/>
      <c r="G16" s="749"/>
      <c r="H16" s="749"/>
      <c r="I16" s="749"/>
      <c r="J16" s="749"/>
      <c r="K16" s="749"/>
      <c r="L16" s="750"/>
      <c r="M16" s="754" t="s">
        <v>310</v>
      </c>
      <c r="N16" s="754" t="s">
        <v>311</v>
      </c>
      <c r="O16" s="754"/>
      <c r="P16" s="205" t="s">
        <v>763</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462</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57" t="s">
        <v>765</v>
      </c>
      <c r="F24" s="757"/>
      <c r="G24" s="757"/>
      <c r="H24" s="766" t="s">
        <v>317</v>
      </c>
      <c r="I24" s="766"/>
      <c r="J24" s="762" t="s">
        <v>492</v>
      </c>
      <c r="K24" s="763"/>
      <c r="L24" s="764"/>
      <c r="M24" s="766" t="s">
        <v>316</v>
      </c>
      <c r="N24" s="766"/>
      <c r="O24" s="766"/>
      <c r="P24" s="757" t="s">
        <v>708</v>
      </c>
      <c r="Q24" s="757"/>
      <c r="R24" s="757"/>
      <c r="S24" s="766" t="s">
        <v>317</v>
      </c>
      <c r="T24" s="766"/>
      <c r="U24" s="757" t="s">
        <v>709</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897</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F56BD285-C977-48D0-91D3-2E03554BDFDB}"/>
    <dataValidation type="list" allowBlank="1" showInputMessage="1" showErrorMessage="1" sqref="E8 E19 P8 P19" xr:uid="{A3BC4B15-B35C-49E2-B90B-DBA47A6366A4}">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BF3A2CA-FD20-48AF-9461-7245A53630C6}">
          <x14:formula1>
            <xm:f>'(参考)リスト'!$F$16:$F$21</xm:f>
          </x14:formula1>
          <xm:sqref>E11:E12 P22:P23 P11:P12 E22:E23</xm:sqref>
        </x14:dataValidation>
        <x14:dataValidation type="list" allowBlank="1" showInputMessage="1" showErrorMessage="1" xr:uid="{ACAB1792-EDBD-4F08-8D51-B8383D2FB1FC}">
          <x14:formula1>
            <xm:f>'(参考)リスト'!$D$16:$D$18</xm:f>
          </x14:formula1>
          <xm:sqref>E10 E21 P10 P21</xm:sqref>
        </x14:dataValidation>
        <x14:dataValidation type="list" allowBlank="1" showInputMessage="1" showErrorMessage="1" xr:uid="{9B96DCD0-55E2-40C6-BFEE-CF3ACF2B8D8F}">
          <x14:formula1>
            <xm:f>'(参考)リスト'!$E$16:$E$27</xm:f>
          </x14:formula1>
          <xm:sqref>E9 E20 P9 P20</xm:sqref>
        </x14:dataValidation>
        <x14:dataValidation type="list" allowBlank="1" showInputMessage="1" showErrorMessage="1" xr:uid="{DCA118FC-3AEF-4ED0-87CF-F449A3A6DF33}">
          <x14:formula1>
            <xm:f>'(参考)リスト'!$B$16:$B$21</xm:f>
          </x14:formula1>
          <xm:sqref>E7 P18 P7 E18</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189C8-ACB5-4E41-B04B-90A95DD3417E}">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763</v>
      </c>
      <c r="F5" s="748"/>
      <c r="G5" s="749"/>
      <c r="H5" s="749"/>
      <c r="I5" s="749"/>
      <c r="J5" s="749"/>
      <c r="K5" s="749"/>
      <c r="L5" s="750"/>
      <c r="M5" s="741" t="s">
        <v>310</v>
      </c>
      <c r="N5" s="709" t="s">
        <v>311</v>
      </c>
      <c r="O5" s="710"/>
      <c r="P5" s="205" t="s">
        <v>766</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1</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470</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622</v>
      </c>
      <c r="F13" s="757"/>
      <c r="G13" s="757"/>
      <c r="H13" s="766" t="s">
        <v>317</v>
      </c>
      <c r="I13" s="766"/>
      <c r="J13" s="757" t="s">
        <v>622</v>
      </c>
      <c r="K13" s="757"/>
      <c r="L13" s="757"/>
      <c r="M13" s="766" t="s">
        <v>316</v>
      </c>
      <c r="N13" s="766"/>
      <c r="O13" s="766"/>
      <c r="P13" s="757" t="s">
        <v>622</v>
      </c>
      <c r="Q13" s="757"/>
      <c r="R13" s="757"/>
      <c r="S13" s="766" t="s">
        <v>317</v>
      </c>
      <c r="T13" s="766"/>
      <c r="U13" s="757" t="s">
        <v>622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766</v>
      </c>
      <c r="F16" s="748"/>
      <c r="G16" s="749"/>
      <c r="H16" s="749"/>
      <c r="I16" s="749"/>
      <c r="J16" s="749"/>
      <c r="K16" s="749"/>
      <c r="L16" s="750"/>
      <c r="M16" s="754" t="s">
        <v>310</v>
      </c>
      <c r="N16" s="754" t="s">
        <v>311</v>
      </c>
      <c r="O16" s="754"/>
      <c r="P16" s="205" t="s">
        <v>766</v>
      </c>
      <c r="Q16" s="706"/>
      <c r="R16" s="707"/>
      <c r="S16" s="707"/>
      <c r="T16" s="707"/>
      <c r="U16" s="707"/>
      <c r="V16" s="707"/>
      <c r="W16" s="708"/>
    </row>
    <row r="17" spans="2:24" s="22" customFormat="1" ht="25.5" customHeight="1" x14ac:dyDescent="0.15">
      <c r="B17" s="754"/>
      <c r="C17" s="754" t="s">
        <v>312</v>
      </c>
      <c r="D17" s="754"/>
      <c r="E17" s="241">
        <v>2</v>
      </c>
      <c r="F17" s="706"/>
      <c r="G17" s="707"/>
      <c r="H17" s="707"/>
      <c r="I17" s="707"/>
      <c r="J17" s="707"/>
      <c r="K17" s="707"/>
      <c r="L17" s="708"/>
      <c r="M17" s="754"/>
      <c r="N17" s="754" t="s">
        <v>312</v>
      </c>
      <c r="O17" s="754"/>
      <c r="P17" s="241">
        <v>3</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635</v>
      </c>
      <c r="F24" s="757"/>
      <c r="G24" s="757"/>
      <c r="H24" s="766" t="s">
        <v>317</v>
      </c>
      <c r="I24" s="766"/>
      <c r="J24" s="762" t="s">
        <v>492</v>
      </c>
      <c r="K24" s="763"/>
      <c r="L24" s="764"/>
      <c r="M24" s="766" t="s">
        <v>316</v>
      </c>
      <c r="N24" s="766"/>
      <c r="O24" s="766"/>
      <c r="P24" s="757" t="s">
        <v>647</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857</v>
      </c>
      <c r="F26" s="768"/>
      <c r="G26" s="768"/>
      <c r="H26" s="768"/>
      <c r="I26" s="768"/>
      <c r="J26" s="768"/>
      <c r="K26" s="768"/>
      <c r="L26" s="769"/>
      <c r="M26" s="746" t="s">
        <v>320</v>
      </c>
      <c r="N26" s="746"/>
      <c r="O26" s="746"/>
      <c r="P26" s="767" t="s">
        <v>898</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876CAAA5-167B-4538-9F53-1A5AAEC5BF24}">
      <formula1>INDIRECT(E7)</formula1>
    </dataValidation>
    <dataValidation allowBlank="1" showInputMessage="1" showErrorMessage="1" prompt="覆工スパン毎に連番を記入。_x000a_数値で入力する。" sqref="E6 E17 P17 P6" xr:uid="{BCDF2A58-D330-4651-B652-C2A05C9D9B77}"/>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BBDD53-BB09-4880-8E3C-FE8BFB75C8AE}">
          <x14:formula1>
            <xm:f>'(参考)リスト'!$B$16:$B$21</xm:f>
          </x14:formula1>
          <xm:sqref>E7 P18 P7 E18</xm:sqref>
        </x14:dataValidation>
        <x14:dataValidation type="list" allowBlank="1" showInputMessage="1" showErrorMessage="1" xr:uid="{EF63E339-E846-4636-B448-20D531452BEE}">
          <x14:formula1>
            <xm:f>'(参考)リスト'!$E$16:$E$27</xm:f>
          </x14:formula1>
          <xm:sqref>E9 E20 P9 P20</xm:sqref>
        </x14:dataValidation>
        <x14:dataValidation type="list" allowBlank="1" showInputMessage="1" showErrorMessage="1" xr:uid="{D7EABC10-A00C-417E-91F0-D6F6F3EA093E}">
          <x14:formula1>
            <xm:f>'(参考)リスト'!$D$16:$D$18</xm:f>
          </x14:formula1>
          <xm:sqref>E10 E21 P10 P21</xm:sqref>
        </x14:dataValidation>
        <x14:dataValidation type="list" allowBlank="1" showInputMessage="1" showErrorMessage="1" xr:uid="{268CDFDB-15EF-4EB5-B759-0E9898AE1EEC}">
          <x14:formula1>
            <xm:f>'(参考)リスト'!$F$16:$F$21</xm:f>
          </x14:formula1>
          <xm:sqref>E11:E12 P22:P23 P11:P12 E22:E23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F621D-421A-406E-B40A-4403A1232D04}">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766</v>
      </c>
      <c r="F5" s="748"/>
      <c r="G5" s="749"/>
      <c r="H5" s="749"/>
      <c r="I5" s="749"/>
      <c r="J5" s="749"/>
      <c r="K5" s="749"/>
      <c r="L5" s="750"/>
      <c r="M5" s="741" t="s">
        <v>310</v>
      </c>
      <c r="N5" s="709" t="s">
        <v>311</v>
      </c>
      <c r="O5" s="710"/>
      <c r="P5" s="205" t="s">
        <v>766</v>
      </c>
      <c r="Q5" s="706"/>
      <c r="R5" s="707"/>
      <c r="S5" s="707"/>
      <c r="T5" s="707"/>
      <c r="U5" s="707"/>
      <c r="V5" s="707"/>
      <c r="W5" s="708"/>
    </row>
    <row r="6" spans="2:23" s="22" customFormat="1" ht="25.5" customHeight="1" x14ac:dyDescent="0.15">
      <c r="B6" s="743"/>
      <c r="C6" s="709" t="s">
        <v>312</v>
      </c>
      <c r="D6" s="710"/>
      <c r="E6" s="241">
        <v>4</v>
      </c>
      <c r="F6" s="706"/>
      <c r="G6" s="707"/>
      <c r="H6" s="707"/>
      <c r="I6" s="707"/>
      <c r="J6" s="707"/>
      <c r="K6" s="707"/>
      <c r="L6" s="708"/>
      <c r="M6" s="743"/>
      <c r="N6" s="709" t="s">
        <v>312</v>
      </c>
      <c r="O6" s="710"/>
      <c r="P6" s="241">
        <v>5</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707</v>
      </c>
      <c r="F13" s="757"/>
      <c r="G13" s="757"/>
      <c r="H13" s="766" t="s">
        <v>317</v>
      </c>
      <c r="I13" s="766"/>
      <c r="J13" s="757" t="s">
        <v>707</v>
      </c>
      <c r="K13" s="757"/>
      <c r="L13" s="757"/>
      <c r="M13" s="766" t="s">
        <v>316</v>
      </c>
      <c r="N13" s="766"/>
      <c r="O13" s="766"/>
      <c r="P13" s="757" t="s">
        <v>622</v>
      </c>
      <c r="Q13" s="757"/>
      <c r="R13" s="757"/>
      <c r="S13" s="766" t="s">
        <v>317</v>
      </c>
      <c r="T13" s="766"/>
      <c r="U13" s="757" t="s">
        <v>622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927</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766</v>
      </c>
      <c r="F16" s="748"/>
      <c r="G16" s="749"/>
      <c r="H16" s="749"/>
      <c r="I16" s="749"/>
      <c r="J16" s="749"/>
      <c r="K16" s="749"/>
      <c r="L16" s="750"/>
      <c r="M16" s="754" t="s">
        <v>310</v>
      </c>
      <c r="N16" s="754" t="s">
        <v>311</v>
      </c>
      <c r="O16" s="754"/>
      <c r="P16" s="205" t="s">
        <v>768</v>
      </c>
      <c r="Q16" s="706"/>
      <c r="R16" s="707"/>
      <c r="S16" s="707"/>
      <c r="T16" s="707"/>
      <c r="U16" s="707"/>
      <c r="V16" s="707"/>
      <c r="W16" s="708"/>
    </row>
    <row r="17" spans="2:24" s="22" customFormat="1" ht="25.5" customHeight="1" x14ac:dyDescent="0.15">
      <c r="B17" s="754"/>
      <c r="C17" s="754" t="s">
        <v>312</v>
      </c>
      <c r="D17" s="754"/>
      <c r="E17" s="241">
        <v>6</v>
      </c>
      <c r="F17" s="706"/>
      <c r="G17" s="707"/>
      <c r="H17" s="707"/>
      <c r="I17" s="707"/>
      <c r="J17" s="707"/>
      <c r="K17" s="707"/>
      <c r="L17" s="708"/>
      <c r="M17" s="754"/>
      <c r="N17" s="754" t="s">
        <v>312</v>
      </c>
      <c r="O17" s="754"/>
      <c r="P17" s="241">
        <v>1</v>
      </c>
      <c r="Q17" s="706"/>
      <c r="R17" s="707"/>
      <c r="S17" s="707"/>
      <c r="T17" s="707"/>
      <c r="U17" s="707"/>
      <c r="V17" s="707"/>
      <c r="W17" s="708"/>
    </row>
    <row r="18" spans="2:24" s="22" customFormat="1" ht="25.5" customHeight="1" x14ac:dyDescent="0.15">
      <c r="B18" s="754" t="s">
        <v>313</v>
      </c>
      <c r="C18" s="754" t="s">
        <v>261</v>
      </c>
      <c r="D18" s="754"/>
      <c r="E18" s="206" t="s">
        <v>489</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512</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506</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767</v>
      </c>
      <c r="F24" s="757"/>
      <c r="G24" s="757"/>
      <c r="H24" s="766" t="s">
        <v>317</v>
      </c>
      <c r="I24" s="766"/>
      <c r="J24" s="762" t="s">
        <v>585</v>
      </c>
      <c r="K24" s="763"/>
      <c r="L24" s="764"/>
      <c r="M24" s="766" t="s">
        <v>316</v>
      </c>
      <c r="N24" s="766"/>
      <c r="O24" s="766"/>
      <c r="P24" s="757" t="s">
        <v>620</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941</v>
      </c>
      <c r="F26" s="768"/>
      <c r="G26" s="768"/>
      <c r="H26" s="768"/>
      <c r="I26" s="768"/>
      <c r="J26" s="768"/>
      <c r="K26" s="768"/>
      <c r="L26" s="769"/>
      <c r="M26" s="746" t="s">
        <v>320</v>
      </c>
      <c r="N26" s="746"/>
      <c r="O26" s="746"/>
      <c r="P26" s="767" t="s">
        <v>899</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C6D6909B-F43A-4F73-B642-CE15A3FE230F}"/>
    <dataValidation type="list" allowBlank="1" showInputMessage="1" showErrorMessage="1" sqref="E8 E19 P19 P8" xr:uid="{926DFF31-4F64-4CF0-A692-85C8498E6E47}">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3070FB-0F0A-44BB-8B44-3CDC483190C9}">
          <x14:formula1>
            <xm:f>'(参考)リスト'!$F$16:$F$21</xm:f>
          </x14:formula1>
          <xm:sqref>E11:E12 P22:P23 P11:P12 E22:E23</xm:sqref>
        </x14:dataValidation>
        <x14:dataValidation type="list" allowBlank="1" showInputMessage="1" showErrorMessage="1" xr:uid="{11AD2940-93E0-4244-A9F0-C91C39F6C6F1}">
          <x14:formula1>
            <xm:f>'(参考)リスト'!$D$16:$D$18</xm:f>
          </x14:formula1>
          <xm:sqref>E10 E21 P21 P10</xm:sqref>
        </x14:dataValidation>
        <x14:dataValidation type="list" allowBlank="1" showInputMessage="1" showErrorMessage="1" xr:uid="{FDDF5DF2-3571-4D42-A175-B6ED83611E8A}">
          <x14:formula1>
            <xm:f>'(参考)リスト'!$E$16:$E$27</xm:f>
          </x14:formula1>
          <xm:sqref>E9 E20 P20 P9</xm:sqref>
        </x14:dataValidation>
        <x14:dataValidation type="list" allowBlank="1" showInputMessage="1" showErrorMessage="1" xr:uid="{9CAEAF0A-4136-4529-8FFB-7055D08B4103}">
          <x14:formula1>
            <xm:f>'(参考)リスト'!$B$16:$B$21</xm:f>
          </x14:formula1>
          <xm:sqref>E7 P18 P7 E18</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B3AFE-A7E1-4749-A7B3-7675B4CAE7A5}">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768</v>
      </c>
      <c r="F5" s="748"/>
      <c r="G5" s="749"/>
      <c r="H5" s="749"/>
      <c r="I5" s="749"/>
      <c r="J5" s="749"/>
      <c r="K5" s="749"/>
      <c r="L5" s="750"/>
      <c r="M5" s="741" t="s">
        <v>310</v>
      </c>
      <c r="N5" s="709" t="s">
        <v>311</v>
      </c>
      <c r="O5" s="710"/>
      <c r="P5" s="205" t="s">
        <v>768</v>
      </c>
      <c r="Q5" s="706"/>
      <c r="R5" s="707"/>
      <c r="S5" s="707"/>
      <c r="T5" s="707"/>
      <c r="U5" s="707"/>
      <c r="V5" s="707"/>
      <c r="W5" s="708"/>
    </row>
    <row r="6" spans="2:23" s="22" customFormat="1" ht="25.5" customHeight="1" x14ac:dyDescent="0.15">
      <c r="B6" s="743"/>
      <c r="C6" s="709" t="s">
        <v>312</v>
      </c>
      <c r="D6" s="710"/>
      <c r="E6" s="241">
        <v>2</v>
      </c>
      <c r="F6" s="706"/>
      <c r="G6" s="707"/>
      <c r="H6" s="707"/>
      <c r="I6" s="707"/>
      <c r="J6" s="707"/>
      <c r="K6" s="707"/>
      <c r="L6" s="708"/>
      <c r="M6" s="743"/>
      <c r="N6" s="709" t="s">
        <v>312</v>
      </c>
      <c r="O6" s="710"/>
      <c r="P6" s="241">
        <v>3</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479</v>
      </c>
      <c r="F8" s="706"/>
      <c r="G8" s="707"/>
      <c r="H8" s="707"/>
      <c r="I8" s="707"/>
      <c r="J8" s="707"/>
      <c r="K8" s="707"/>
      <c r="L8" s="708"/>
      <c r="M8" s="742"/>
      <c r="N8" s="709" t="s">
        <v>262</v>
      </c>
      <c r="O8" s="710"/>
      <c r="P8" s="205" t="s">
        <v>497</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57" t="s">
        <v>769</v>
      </c>
      <c r="F13" s="757"/>
      <c r="G13" s="757"/>
      <c r="H13" s="766" t="s">
        <v>317</v>
      </c>
      <c r="I13" s="766"/>
      <c r="J13" s="757" t="s">
        <v>769</v>
      </c>
      <c r="K13" s="757"/>
      <c r="L13" s="757"/>
      <c r="M13" s="766" t="s">
        <v>316</v>
      </c>
      <c r="N13" s="766"/>
      <c r="O13" s="766"/>
      <c r="P13" s="757" t="s">
        <v>770</v>
      </c>
      <c r="Q13" s="757"/>
      <c r="R13" s="757"/>
      <c r="S13" s="766" t="s">
        <v>317</v>
      </c>
      <c r="T13" s="766"/>
      <c r="U13" s="762" t="s">
        <v>585</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900</v>
      </c>
      <c r="Q15" s="768"/>
      <c r="R15" s="768"/>
      <c r="S15" s="768"/>
      <c r="T15" s="768"/>
      <c r="U15" s="768"/>
      <c r="V15" s="768"/>
      <c r="W15" s="769"/>
    </row>
    <row r="16" spans="2:23" s="22" customFormat="1" ht="25.5" customHeight="1" x14ac:dyDescent="0.15">
      <c r="B16" s="754" t="s">
        <v>310</v>
      </c>
      <c r="C16" s="754" t="s">
        <v>311</v>
      </c>
      <c r="D16" s="754"/>
      <c r="E16" s="205" t="s">
        <v>771</v>
      </c>
      <c r="F16" s="748"/>
      <c r="G16" s="749"/>
      <c r="H16" s="749"/>
      <c r="I16" s="749"/>
      <c r="J16" s="749"/>
      <c r="K16" s="749"/>
      <c r="L16" s="750"/>
      <c r="M16" s="754" t="s">
        <v>310</v>
      </c>
      <c r="N16" s="754" t="s">
        <v>311</v>
      </c>
      <c r="O16" s="754"/>
      <c r="P16" s="205" t="s">
        <v>771</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498</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70" t="s">
        <v>772</v>
      </c>
      <c r="F24" s="771"/>
      <c r="G24" s="772"/>
      <c r="H24" s="766" t="s">
        <v>317</v>
      </c>
      <c r="I24" s="766"/>
      <c r="J24" s="770" t="s">
        <v>773</v>
      </c>
      <c r="K24" s="771"/>
      <c r="L24" s="772"/>
      <c r="M24" s="766" t="s">
        <v>316</v>
      </c>
      <c r="N24" s="766"/>
      <c r="O24" s="766"/>
      <c r="P24" s="757" t="s">
        <v>774</v>
      </c>
      <c r="Q24" s="757"/>
      <c r="R24" s="757"/>
      <c r="S24" s="766" t="s">
        <v>317</v>
      </c>
      <c r="T24" s="766"/>
      <c r="U24" s="762" t="s">
        <v>585</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920</v>
      </c>
      <c r="F26" s="768"/>
      <c r="G26" s="768"/>
      <c r="H26" s="768"/>
      <c r="I26" s="768"/>
      <c r="J26" s="768"/>
      <c r="K26" s="768"/>
      <c r="L26" s="769"/>
      <c r="M26" s="746" t="s">
        <v>320</v>
      </c>
      <c r="N26" s="746"/>
      <c r="O26" s="746"/>
      <c r="P26" s="767" t="s">
        <v>901</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6502623E-F2E7-4062-8C43-4E9C4AB803E0}">
      <formula1>INDIRECT(E7)</formula1>
    </dataValidation>
    <dataValidation allowBlank="1" showInputMessage="1" showErrorMessage="1" prompt="覆工スパン毎に連番を記入。_x000a_数値で入力する。" sqref="E6 E17 P17 P6" xr:uid="{F90DAE02-EA3B-4728-9D75-AEDCD3C0D52A}"/>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7236EC-1D5A-42CF-94CA-DDE0BC3ED2FA}">
          <x14:formula1>
            <xm:f>'(参考)リスト'!$B$16:$B$21</xm:f>
          </x14:formula1>
          <xm:sqref>E7 P18 P7 E18</xm:sqref>
        </x14:dataValidation>
        <x14:dataValidation type="list" allowBlank="1" showInputMessage="1" showErrorMessage="1" xr:uid="{2DD2C73A-86EC-4A2E-A94B-4A7DAF4F3A3F}">
          <x14:formula1>
            <xm:f>'(参考)リスト'!$E$16:$E$27</xm:f>
          </x14:formula1>
          <xm:sqref>E9 E20 P9 P20</xm:sqref>
        </x14:dataValidation>
        <x14:dataValidation type="list" allowBlank="1" showInputMessage="1" showErrorMessage="1" xr:uid="{E2B43EA7-4319-415B-977F-88DFED07B143}">
          <x14:formula1>
            <xm:f>'(参考)リスト'!$D$16:$D$18</xm:f>
          </x14:formula1>
          <xm:sqref>E10 E21 P10 P21</xm:sqref>
        </x14:dataValidation>
        <x14:dataValidation type="list" allowBlank="1" showInputMessage="1" showErrorMessage="1" xr:uid="{AF14C0F5-BE14-4C57-82E7-5E51137A23DC}">
          <x14:formula1>
            <xm:f>'(参考)リスト'!$F$16:$F$21</xm:f>
          </x14:formula1>
          <xm:sqref>E11:E12 P22:P23 P11:P12 E22</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67E5-0546-4393-9AE7-8F6C40E696F6}">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775</v>
      </c>
      <c r="F5" s="748"/>
      <c r="G5" s="749"/>
      <c r="H5" s="749"/>
      <c r="I5" s="749"/>
      <c r="J5" s="749"/>
      <c r="K5" s="749"/>
      <c r="L5" s="750"/>
      <c r="M5" s="741" t="s">
        <v>310</v>
      </c>
      <c r="N5" s="709" t="s">
        <v>311</v>
      </c>
      <c r="O5" s="710"/>
      <c r="P5" s="205" t="s">
        <v>775</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497</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0" t="s">
        <v>777</v>
      </c>
      <c r="F13" s="771"/>
      <c r="G13" s="772"/>
      <c r="H13" s="766" t="s">
        <v>317</v>
      </c>
      <c r="I13" s="766"/>
      <c r="J13" s="770" t="s">
        <v>776</v>
      </c>
      <c r="K13" s="771"/>
      <c r="L13" s="772"/>
      <c r="M13" s="766" t="s">
        <v>316</v>
      </c>
      <c r="N13" s="766"/>
      <c r="O13" s="766"/>
      <c r="P13" s="757" t="s">
        <v>778</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902</v>
      </c>
      <c r="F15" s="768"/>
      <c r="G15" s="768"/>
      <c r="H15" s="768"/>
      <c r="I15" s="768"/>
      <c r="J15" s="768"/>
      <c r="K15" s="768"/>
      <c r="L15" s="769"/>
      <c r="M15" s="746" t="s">
        <v>320</v>
      </c>
      <c r="N15" s="746"/>
      <c r="O15" s="746"/>
      <c r="P15" s="767" t="s">
        <v>903</v>
      </c>
      <c r="Q15" s="768"/>
      <c r="R15" s="768"/>
      <c r="S15" s="768"/>
      <c r="T15" s="768"/>
      <c r="U15" s="768"/>
      <c r="V15" s="768"/>
      <c r="W15" s="769"/>
    </row>
    <row r="16" spans="2:23" s="22" customFormat="1" ht="25.5" customHeight="1" x14ac:dyDescent="0.15">
      <c r="B16" s="754" t="s">
        <v>310</v>
      </c>
      <c r="C16" s="754" t="s">
        <v>311</v>
      </c>
      <c r="D16" s="754"/>
      <c r="E16" s="205" t="s">
        <v>775</v>
      </c>
      <c r="F16" s="748"/>
      <c r="G16" s="749"/>
      <c r="H16" s="749"/>
      <c r="I16" s="749"/>
      <c r="J16" s="749"/>
      <c r="K16" s="749"/>
      <c r="L16" s="750"/>
      <c r="M16" s="754" t="s">
        <v>310</v>
      </c>
      <c r="N16" s="754" t="s">
        <v>311</v>
      </c>
      <c r="O16" s="754"/>
      <c r="P16" s="205" t="s">
        <v>775</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495</v>
      </c>
      <c r="F19" s="706"/>
      <c r="G19" s="707"/>
      <c r="H19" s="707"/>
      <c r="I19" s="707"/>
      <c r="J19" s="707"/>
      <c r="K19" s="707"/>
      <c r="L19" s="708"/>
      <c r="M19" s="754"/>
      <c r="N19" s="754" t="s">
        <v>262</v>
      </c>
      <c r="O19" s="754"/>
      <c r="P19" s="205" t="s">
        <v>470</v>
      </c>
      <c r="Q19" s="706"/>
      <c r="R19" s="707"/>
      <c r="S19" s="707"/>
      <c r="T19" s="707"/>
      <c r="U19" s="707"/>
      <c r="V19" s="707"/>
      <c r="W19" s="708"/>
    </row>
    <row r="20" spans="2:24" s="22" customFormat="1" ht="25.5" customHeight="1" x14ac:dyDescent="0.15">
      <c r="B20" s="746" t="s">
        <v>264</v>
      </c>
      <c r="C20" s="746"/>
      <c r="D20" s="746"/>
      <c r="E20" s="240" t="s">
        <v>500</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752</v>
      </c>
      <c r="F24" s="757"/>
      <c r="G24" s="757"/>
      <c r="H24" s="766" t="s">
        <v>317</v>
      </c>
      <c r="I24" s="766"/>
      <c r="J24" s="762" t="s">
        <v>492</v>
      </c>
      <c r="K24" s="763"/>
      <c r="L24" s="764"/>
      <c r="M24" s="766" t="s">
        <v>316</v>
      </c>
      <c r="N24" s="766"/>
      <c r="O24" s="766"/>
      <c r="P24" s="757" t="s">
        <v>770</v>
      </c>
      <c r="Q24" s="757"/>
      <c r="R24" s="757"/>
      <c r="S24" s="766" t="s">
        <v>317</v>
      </c>
      <c r="T24" s="766"/>
      <c r="U24" s="762" t="s">
        <v>585</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904</v>
      </c>
      <c r="F26" s="768"/>
      <c r="G26" s="768"/>
      <c r="H26" s="768"/>
      <c r="I26" s="768"/>
      <c r="J26" s="768"/>
      <c r="K26" s="768"/>
      <c r="L26" s="769"/>
      <c r="M26" s="746" t="s">
        <v>320</v>
      </c>
      <c r="N26" s="746"/>
      <c r="O26" s="746"/>
      <c r="P26" s="767" t="s">
        <v>900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0260F26A-F27F-42BC-9C36-FF50922C99B1}"/>
    <dataValidation type="list" allowBlank="1" showInputMessage="1" showErrorMessage="1" sqref="E8 E19 P8 P19" xr:uid="{830CA9BF-B7A3-4C21-BCAB-F53B06F5F49A}">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A9382A-7D8D-43D1-96DA-448895D4282F}">
          <x14:formula1>
            <xm:f>'(参考)リスト'!$F$16:$F$21</xm:f>
          </x14:formula1>
          <xm:sqref>E11:E12 P22:P23 P11:P12 E22:E23</xm:sqref>
        </x14:dataValidation>
        <x14:dataValidation type="list" allowBlank="1" showInputMessage="1" showErrorMessage="1" xr:uid="{381E5CAE-4066-4206-91C8-7B628B0B69BE}">
          <x14:formula1>
            <xm:f>'(参考)リスト'!$D$16:$D$18</xm:f>
          </x14:formula1>
          <xm:sqref>E10 E21 P10 P21</xm:sqref>
        </x14:dataValidation>
        <x14:dataValidation type="list" allowBlank="1" showInputMessage="1" showErrorMessage="1" xr:uid="{D8E1170C-DD30-47AD-86DF-5B3F764D2633}">
          <x14:formula1>
            <xm:f>'(参考)リスト'!$E$16:$E$27</xm:f>
          </x14:formula1>
          <xm:sqref>E9 E20 P9 P20</xm:sqref>
        </x14:dataValidation>
        <x14:dataValidation type="list" allowBlank="1" showInputMessage="1" showErrorMessage="1" xr:uid="{67472CCC-8E82-453F-8FC6-1D9333EF7793}">
          <x14:formula1>
            <xm:f>'(参考)リスト'!$B$16:$B$21</xm:f>
          </x14:formula1>
          <xm:sqref>E7 P18 P7 E18</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12D53-9783-4E70-AAD7-B047645C7F85}">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779</v>
      </c>
      <c r="F5" s="748"/>
      <c r="G5" s="749"/>
      <c r="H5" s="749"/>
      <c r="I5" s="749"/>
      <c r="J5" s="749"/>
      <c r="K5" s="749"/>
      <c r="L5" s="750"/>
      <c r="M5" s="741" t="s">
        <v>310</v>
      </c>
      <c r="N5" s="709" t="s">
        <v>311</v>
      </c>
      <c r="O5" s="710"/>
      <c r="P5" s="205" t="s">
        <v>779</v>
      </c>
      <c r="Q5" s="706"/>
      <c r="R5" s="707"/>
      <c r="S5" s="707"/>
      <c r="T5" s="707"/>
      <c r="U5" s="707"/>
      <c r="V5" s="707"/>
      <c r="W5" s="708"/>
    </row>
    <row r="6" spans="2:23" s="22" customFormat="1" ht="25.5" customHeight="1" x14ac:dyDescent="0.15">
      <c r="B6" s="743"/>
      <c r="C6" s="709" t="s">
        <v>312</v>
      </c>
      <c r="D6" s="710"/>
      <c r="E6" s="241">
        <v>1</v>
      </c>
      <c r="F6" s="706"/>
      <c r="G6" s="707"/>
      <c r="H6" s="707"/>
      <c r="I6" s="707"/>
      <c r="J6" s="707"/>
      <c r="K6" s="707"/>
      <c r="L6" s="708"/>
      <c r="M6" s="743"/>
      <c r="N6" s="709" t="s">
        <v>312</v>
      </c>
      <c r="O6" s="710"/>
      <c r="P6" s="241">
        <v>2</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470</v>
      </c>
      <c r="F8" s="706"/>
      <c r="G8" s="707"/>
      <c r="H8" s="707"/>
      <c r="I8" s="707"/>
      <c r="J8" s="707"/>
      <c r="K8" s="707"/>
      <c r="L8" s="708"/>
      <c r="M8" s="742"/>
      <c r="N8" s="709" t="s">
        <v>262</v>
      </c>
      <c r="O8" s="710"/>
      <c r="P8" s="205" t="s">
        <v>479</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70" t="s">
        <v>781</v>
      </c>
      <c r="F13" s="771"/>
      <c r="G13" s="772"/>
      <c r="H13" s="766" t="s">
        <v>317</v>
      </c>
      <c r="I13" s="766"/>
      <c r="J13" s="770" t="s">
        <v>780</v>
      </c>
      <c r="K13" s="771"/>
      <c r="L13" s="772"/>
      <c r="M13" s="766" t="s">
        <v>316</v>
      </c>
      <c r="N13" s="766"/>
      <c r="O13" s="766"/>
      <c r="P13" s="757" t="s">
        <v>782</v>
      </c>
      <c r="Q13" s="757"/>
      <c r="R13" s="757"/>
      <c r="S13" s="766" t="s">
        <v>317</v>
      </c>
      <c r="T13" s="766"/>
      <c r="U13" s="757" t="s">
        <v>782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905</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779</v>
      </c>
      <c r="F16" s="748"/>
      <c r="G16" s="749"/>
      <c r="H16" s="749"/>
      <c r="I16" s="749"/>
      <c r="J16" s="749"/>
      <c r="K16" s="749"/>
      <c r="L16" s="750"/>
      <c r="M16" s="754" t="s">
        <v>310</v>
      </c>
      <c r="N16" s="754" t="s">
        <v>311</v>
      </c>
      <c r="O16" s="754"/>
      <c r="P16" s="205" t="s">
        <v>779</v>
      </c>
      <c r="Q16" s="706"/>
      <c r="R16" s="707"/>
      <c r="S16" s="707"/>
      <c r="T16" s="707"/>
      <c r="U16" s="707"/>
      <c r="V16" s="707"/>
      <c r="W16" s="708"/>
    </row>
    <row r="17" spans="2:24" s="22" customFormat="1" ht="25.5" customHeight="1" x14ac:dyDescent="0.15">
      <c r="B17" s="754"/>
      <c r="C17" s="754" t="s">
        <v>312</v>
      </c>
      <c r="D17" s="754"/>
      <c r="E17" s="241">
        <v>3</v>
      </c>
      <c r="F17" s="706"/>
      <c r="G17" s="707"/>
      <c r="H17" s="707"/>
      <c r="I17" s="707"/>
      <c r="J17" s="707"/>
      <c r="K17" s="707"/>
      <c r="L17" s="708"/>
      <c r="M17" s="754"/>
      <c r="N17" s="754" t="s">
        <v>312</v>
      </c>
      <c r="O17" s="754"/>
      <c r="P17" s="241">
        <v>4</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495</v>
      </c>
      <c r="F19" s="706"/>
      <c r="G19" s="707"/>
      <c r="H19" s="707"/>
      <c r="I19" s="707"/>
      <c r="J19" s="707"/>
      <c r="K19" s="707"/>
      <c r="L19" s="708"/>
      <c r="M19" s="754"/>
      <c r="N19" s="754" t="s">
        <v>262</v>
      </c>
      <c r="O19" s="754"/>
      <c r="P19" s="205" t="s">
        <v>462</v>
      </c>
      <c r="Q19" s="706"/>
      <c r="R19" s="707"/>
      <c r="S19" s="707"/>
      <c r="T19" s="707"/>
      <c r="U19" s="707"/>
      <c r="V19" s="707"/>
      <c r="W19" s="708"/>
    </row>
    <row r="20" spans="2:24" s="22" customFormat="1" ht="25.5" customHeight="1" x14ac:dyDescent="0.15">
      <c r="B20" s="746" t="s">
        <v>264</v>
      </c>
      <c r="C20" s="746"/>
      <c r="D20" s="746"/>
      <c r="E20" s="240" t="s">
        <v>498</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70" t="s">
        <v>783</v>
      </c>
      <c r="F24" s="771"/>
      <c r="G24" s="772"/>
      <c r="H24" s="766" t="s">
        <v>317</v>
      </c>
      <c r="I24" s="766"/>
      <c r="J24" s="770" t="s">
        <v>784</v>
      </c>
      <c r="K24" s="771"/>
      <c r="L24" s="772"/>
      <c r="M24" s="766" t="s">
        <v>316</v>
      </c>
      <c r="N24" s="766"/>
      <c r="O24" s="766"/>
      <c r="P24" s="757" t="s">
        <v>622</v>
      </c>
      <c r="Q24" s="757"/>
      <c r="R24" s="757"/>
      <c r="S24" s="766" t="s">
        <v>317</v>
      </c>
      <c r="T24" s="766"/>
      <c r="U24" s="757" t="s">
        <v>622</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921</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7BDFFEF2-4A5B-47A1-9008-ACC95736AFA1}">
      <formula1>INDIRECT(E7)</formula1>
    </dataValidation>
    <dataValidation allowBlank="1" showInputMessage="1" showErrorMessage="1" prompt="覆工スパン毎に連番を記入。_x000a_数値で入力する。" sqref="E6 E17 P17 P6" xr:uid="{96157BB8-CCA2-4AA4-8299-7A546292BE88}"/>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A9456A-5B61-4BCD-B78E-6C656EFAAC6E}">
          <x14:formula1>
            <xm:f>'(参考)リスト'!$B$16:$B$21</xm:f>
          </x14:formula1>
          <xm:sqref>E7 P18 P7 E18</xm:sqref>
        </x14:dataValidation>
        <x14:dataValidation type="list" allowBlank="1" showInputMessage="1" showErrorMessage="1" xr:uid="{A6F5511B-A81D-4708-AAC8-2454AE432B12}">
          <x14:formula1>
            <xm:f>'(参考)リスト'!$E$16:$E$27</xm:f>
          </x14:formula1>
          <xm:sqref>E9 E20 P9 P20</xm:sqref>
        </x14:dataValidation>
        <x14:dataValidation type="list" allowBlank="1" showInputMessage="1" showErrorMessage="1" xr:uid="{A07C93EE-2D1D-4AE4-97DD-982F6AADA120}">
          <x14:formula1>
            <xm:f>'(参考)リスト'!$D$16:$D$18</xm:f>
          </x14:formula1>
          <xm:sqref>E10 E21 P10 P21</xm:sqref>
        </x14:dataValidation>
        <x14:dataValidation type="list" allowBlank="1" showInputMessage="1" showErrorMessage="1" xr:uid="{E769C936-99AF-4A48-B784-2B155AF59CDE}">
          <x14:formula1>
            <xm:f>'(参考)リスト'!$F$16:$F$21</xm:f>
          </x14:formula1>
          <xm:sqref>E11:E12 P22:P23 P11:P12 E22</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7E24-B79D-496B-B645-0D14BC6DC8F5}">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779</v>
      </c>
      <c r="F5" s="748"/>
      <c r="G5" s="749"/>
      <c r="H5" s="749"/>
      <c r="I5" s="749"/>
      <c r="J5" s="749"/>
      <c r="K5" s="749"/>
      <c r="L5" s="750"/>
      <c r="M5" s="741" t="s">
        <v>310</v>
      </c>
      <c r="N5" s="709" t="s">
        <v>311</v>
      </c>
      <c r="O5" s="710"/>
      <c r="P5" s="205" t="s">
        <v>779</v>
      </c>
      <c r="Q5" s="706"/>
      <c r="R5" s="707"/>
      <c r="S5" s="707"/>
      <c r="T5" s="707"/>
      <c r="U5" s="707"/>
      <c r="V5" s="707"/>
      <c r="W5" s="708"/>
    </row>
    <row r="6" spans="2:23" s="22" customFormat="1" ht="25.5" customHeight="1" x14ac:dyDescent="0.15">
      <c r="B6" s="743"/>
      <c r="C6" s="709" t="s">
        <v>312</v>
      </c>
      <c r="D6" s="710"/>
      <c r="E6" s="241">
        <v>5</v>
      </c>
      <c r="F6" s="706"/>
      <c r="G6" s="707"/>
      <c r="H6" s="707"/>
      <c r="I6" s="707"/>
      <c r="J6" s="707"/>
      <c r="K6" s="707"/>
      <c r="L6" s="708"/>
      <c r="M6" s="743"/>
      <c r="N6" s="709" t="s">
        <v>312</v>
      </c>
      <c r="O6" s="710"/>
      <c r="P6" s="241">
        <v>6</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495</v>
      </c>
      <c r="F8" s="706"/>
      <c r="G8" s="707"/>
      <c r="H8" s="707"/>
      <c r="I8" s="707"/>
      <c r="J8" s="707"/>
      <c r="K8" s="707"/>
      <c r="L8" s="708"/>
      <c r="M8" s="742"/>
      <c r="N8" s="709" t="s">
        <v>262</v>
      </c>
      <c r="O8" s="710"/>
      <c r="P8" s="205" t="s">
        <v>495</v>
      </c>
      <c r="Q8" s="706"/>
      <c r="R8" s="707"/>
      <c r="S8" s="707"/>
      <c r="T8" s="707"/>
      <c r="U8" s="707"/>
      <c r="V8" s="707"/>
      <c r="W8" s="708"/>
    </row>
    <row r="9" spans="2:23" s="22" customFormat="1" ht="25.5" customHeight="1" x14ac:dyDescent="0.15">
      <c r="B9" s="744" t="s">
        <v>264</v>
      </c>
      <c r="C9" s="747"/>
      <c r="D9" s="745"/>
      <c r="E9" s="240" t="s">
        <v>498</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6" t="s">
        <v>785</v>
      </c>
      <c r="F13" s="777"/>
      <c r="G13" s="778"/>
      <c r="H13" s="766" t="s">
        <v>317</v>
      </c>
      <c r="I13" s="766"/>
      <c r="J13" s="776" t="s">
        <v>785</v>
      </c>
      <c r="K13" s="777"/>
      <c r="L13" s="778"/>
      <c r="M13" s="766" t="s">
        <v>316</v>
      </c>
      <c r="N13" s="766"/>
      <c r="O13" s="766"/>
      <c r="P13" s="757" t="s">
        <v>635</v>
      </c>
      <c r="Q13" s="757"/>
      <c r="R13" s="757"/>
      <c r="S13" s="766" t="s">
        <v>317</v>
      </c>
      <c r="T13" s="766"/>
      <c r="U13" s="762" t="s">
        <v>585</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731</v>
      </c>
      <c r="F15" s="768"/>
      <c r="G15" s="768"/>
      <c r="H15" s="768"/>
      <c r="I15" s="768"/>
      <c r="J15" s="768"/>
      <c r="K15" s="768"/>
      <c r="L15" s="769"/>
      <c r="M15" s="746" t="s">
        <v>320</v>
      </c>
      <c r="N15" s="746"/>
      <c r="O15" s="746"/>
      <c r="P15" s="767" t="s">
        <v>857</v>
      </c>
      <c r="Q15" s="768"/>
      <c r="R15" s="768"/>
      <c r="S15" s="768"/>
      <c r="T15" s="768"/>
      <c r="U15" s="768"/>
      <c r="V15" s="768"/>
      <c r="W15" s="769"/>
    </row>
    <row r="16" spans="2:23" s="22" customFormat="1" ht="25.5" customHeight="1" x14ac:dyDescent="0.15">
      <c r="B16" s="754" t="s">
        <v>310</v>
      </c>
      <c r="C16" s="754" t="s">
        <v>311</v>
      </c>
      <c r="D16" s="754"/>
      <c r="E16" s="205" t="s">
        <v>786</v>
      </c>
      <c r="F16" s="748"/>
      <c r="G16" s="749"/>
      <c r="H16" s="749"/>
      <c r="I16" s="749"/>
      <c r="J16" s="749"/>
      <c r="K16" s="749"/>
      <c r="L16" s="750"/>
      <c r="M16" s="754" t="s">
        <v>310</v>
      </c>
      <c r="N16" s="754" t="s">
        <v>311</v>
      </c>
      <c r="O16" s="754"/>
      <c r="P16" s="205" t="s">
        <v>786</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497</v>
      </c>
      <c r="F19" s="706"/>
      <c r="G19" s="707"/>
      <c r="H19" s="707"/>
      <c r="I19" s="707"/>
      <c r="J19" s="707"/>
      <c r="K19" s="707"/>
      <c r="L19" s="708"/>
      <c r="M19" s="754"/>
      <c r="N19" s="754" t="s">
        <v>262</v>
      </c>
      <c r="O19" s="754"/>
      <c r="P19" s="205" t="s">
        <v>497</v>
      </c>
      <c r="Q19" s="706"/>
      <c r="R19" s="707"/>
      <c r="S19" s="707"/>
      <c r="T19" s="707"/>
      <c r="U19" s="707"/>
      <c r="V19" s="707"/>
      <c r="W19" s="708"/>
    </row>
    <row r="20" spans="2:24" s="22" customFormat="1" ht="25.5" customHeight="1" x14ac:dyDescent="0.15">
      <c r="B20" s="746" t="s">
        <v>264</v>
      </c>
      <c r="C20" s="746"/>
      <c r="D20" s="746"/>
      <c r="E20" s="240" t="s">
        <v>498</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480</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787</v>
      </c>
      <c r="F24" s="757"/>
      <c r="G24" s="757"/>
      <c r="H24" s="766" t="s">
        <v>317</v>
      </c>
      <c r="I24" s="766"/>
      <c r="J24" s="757" t="s">
        <v>788</v>
      </c>
      <c r="K24" s="757"/>
      <c r="L24" s="757"/>
      <c r="M24" s="766" t="s">
        <v>316</v>
      </c>
      <c r="N24" s="766"/>
      <c r="O24" s="766"/>
      <c r="P24" s="757" t="s">
        <v>789</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906</v>
      </c>
      <c r="F26" s="768"/>
      <c r="G26" s="768"/>
      <c r="H26" s="768"/>
      <c r="I26" s="768"/>
      <c r="J26" s="768"/>
      <c r="K26" s="768"/>
      <c r="L26" s="769"/>
      <c r="M26" s="746" t="s">
        <v>320</v>
      </c>
      <c r="N26" s="746"/>
      <c r="O26" s="746"/>
      <c r="P26" s="767" t="s">
        <v>907</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08FDE863-705E-40BD-A8FF-22A313FF9B52}"/>
    <dataValidation type="list" allowBlank="1" showInputMessage="1" showErrorMessage="1" sqref="E8 E19 P8 P19" xr:uid="{EE892160-FBED-4A2A-98AF-8122C1C72F87}">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9B9080-5701-4236-937A-421B3B0C11CA}">
          <x14:formula1>
            <xm:f>'(参考)リスト'!$F$16:$F$21</xm:f>
          </x14:formula1>
          <xm:sqref>E11:E12 P22:P23 P11:P12 E22:E23</xm:sqref>
        </x14:dataValidation>
        <x14:dataValidation type="list" allowBlank="1" showInputMessage="1" showErrorMessage="1" xr:uid="{83B86B06-9E01-4C7E-95AC-E633A8C6F94D}">
          <x14:formula1>
            <xm:f>'(参考)リスト'!$D$16:$D$18</xm:f>
          </x14:formula1>
          <xm:sqref>E10 E21 P10 P21</xm:sqref>
        </x14:dataValidation>
        <x14:dataValidation type="list" allowBlank="1" showInputMessage="1" showErrorMessage="1" xr:uid="{E76166E9-79B0-47E8-8D45-5F8B75BDB5EC}">
          <x14:formula1>
            <xm:f>'(参考)リスト'!$E$16:$E$27</xm:f>
          </x14:formula1>
          <xm:sqref>E9 E20 P9 P20</xm:sqref>
        </x14:dataValidation>
        <x14:dataValidation type="list" allowBlank="1" showInputMessage="1" showErrorMessage="1" xr:uid="{40B4547A-65C2-4433-839D-D79022A67366}">
          <x14:formula1>
            <xm:f>'(参考)リスト'!$B$16:$B$21</xm:f>
          </x14:formula1>
          <xm:sqref>E7 P18 P7 E18</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5A0EE-B717-4628-9A75-AB43674B4FE0}">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786</v>
      </c>
      <c r="F5" s="748"/>
      <c r="G5" s="749"/>
      <c r="H5" s="749"/>
      <c r="I5" s="749"/>
      <c r="J5" s="749"/>
      <c r="K5" s="749"/>
      <c r="L5" s="750"/>
      <c r="M5" s="741" t="s">
        <v>310</v>
      </c>
      <c r="N5" s="709" t="s">
        <v>311</v>
      </c>
      <c r="O5" s="710"/>
      <c r="P5" s="205" t="s">
        <v>786</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499</v>
      </c>
      <c r="F8" s="706"/>
      <c r="G8" s="707"/>
      <c r="H8" s="707"/>
      <c r="I8" s="707"/>
      <c r="J8" s="707"/>
      <c r="K8" s="707"/>
      <c r="L8" s="708"/>
      <c r="M8" s="742"/>
      <c r="N8" s="709" t="s">
        <v>262</v>
      </c>
      <c r="O8" s="710"/>
      <c r="P8" s="205" t="s">
        <v>499</v>
      </c>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t="s">
        <v>500</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480</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581</v>
      </c>
      <c r="F12" s="751"/>
      <c r="G12" s="752"/>
      <c r="H12" s="752"/>
      <c r="I12" s="752"/>
      <c r="J12" s="752"/>
      <c r="K12" s="752"/>
      <c r="L12" s="753"/>
      <c r="M12" s="743"/>
      <c r="N12" s="746" t="s">
        <v>274</v>
      </c>
      <c r="O12" s="746"/>
      <c r="P12" s="218" t="s">
        <v>665</v>
      </c>
      <c r="Q12" s="706"/>
      <c r="R12" s="707"/>
      <c r="S12" s="707"/>
      <c r="T12" s="707"/>
      <c r="U12" s="707"/>
      <c r="V12" s="707"/>
      <c r="W12" s="708"/>
    </row>
    <row r="13" spans="2:23" s="22" customFormat="1" ht="25.5" customHeight="1" x14ac:dyDescent="0.15">
      <c r="B13" s="766" t="s">
        <v>316</v>
      </c>
      <c r="C13" s="766"/>
      <c r="D13" s="766"/>
      <c r="E13" s="757" t="s">
        <v>790</v>
      </c>
      <c r="F13" s="757"/>
      <c r="G13" s="757"/>
      <c r="H13" s="766" t="s">
        <v>317</v>
      </c>
      <c r="I13" s="766"/>
      <c r="J13" s="757" t="s">
        <v>790</v>
      </c>
      <c r="K13" s="757"/>
      <c r="L13" s="757"/>
      <c r="M13" s="766" t="s">
        <v>316</v>
      </c>
      <c r="N13" s="766"/>
      <c r="O13" s="766"/>
      <c r="P13" s="757" t="s">
        <v>908</v>
      </c>
      <c r="Q13" s="757"/>
      <c r="R13" s="757"/>
      <c r="S13" s="766" t="s">
        <v>317</v>
      </c>
      <c r="T13" s="766"/>
      <c r="U13" s="762" t="s">
        <v>492</v>
      </c>
      <c r="V13" s="763"/>
      <c r="W13" s="764"/>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590</v>
      </c>
      <c r="F15" s="768"/>
      <c r="G15" s="768"/>
      <c r="H15" s="768"/>
      <c r="I15" s="768"/>
      <c r="J15" s="768"/>
      <c r="K15" s="768"/>
      <c r="L15" s="769"/>
      <c r="M15" s="746" t="s">
        <v>320</v>
      </c>
      <c r="N15" s="746"/>
      <c r="O15" s="746"/>
      <c r="P15" s="767" t="s">
        <v>909</v>
      </c>
      <c r="Q15" s="768"/>
      <c r="R15" s="768"/>
      <c r="S15" s="768"/>
      <c r="T15" s="768"/>
      <c r="U15" s="768"/>
      <c r="V15" s="768"/>
      <c r="W15" s="769"/>
    </row>
    <row r="16" spans="2:23" s="22" customFormat="1" ht="25.5" customHeight="1" x14ac:dyDescent="0.15">
      <c r="B16" s="754" t="s">
        <v>310</v>
      </c>
      <c r="C16" s="754" t="s">
        <v>311</v>
      </c>
      <c r="D16" s="754"/>
      <c r="E16" s="205" t="s">
        <v>786</v>
      </c>
      <c r="F16" s="748"/>
      <c r="G16" s="749"/>
      <c r="H16" s="749"/>
      <c r="I16" s="749"/>
      <c r="J16" s="749"/>
      <c r="K16" s="749"/>
      <c r="L16" s="750"/>
      <c r="M16" s="754" t="s">
        <v>310</v>
      </c>
      <c r="N16" s="754" t="s">
        <v>311</v>
      </c>
      <c r="O16" s="754"/>
      <c r="P16" s="205" t="s">
        <v>786</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479</v>
      </c>
      <c r="F19" s="706"/>
      <c r="G19" s="707"/>
      <c r="H19" s="707"/>
      <c r="I19" s="707"/>
      <c r="J19" s="707"/>
      <c r="K19" s="707"/>
      <c r="L19" s="708"/>
      <c r="M19" s="754"/>
      <c r="N19" s="754" t="s">
        <v>262</v>
      </c>
      <c r="O19" s="754"/>
      <c r="P19" s="205" t="s">
        <v>495</v>
      </c>
      <c r="Q19" s="706"/>
      <c r="R19" s="707"/>
      <c r="S19" s="707"/>
      <c r="T19" s="707"/>
      <c r="U19" s="707"/>
      <c r="V19" s="707"/>
      <c r="W19" s="708"/>
    </row>
    <row r="20" spans="2:24" s="22" customFormat="1" ht="25.5" customHeight="1" x14ac:dyDescent="0.15">
      <c r="B20" s="746" t="s">
        <v>264</v>
      </c>
      <c r="C20" s="746"/>
      <c r="D20" s="746"/>
      <c r="E20" s="240" t="s">
        <v>472</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581</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791</v>
      </c>
      <c r="F24" s="757"/>
      <c r="G24" s="757"/>
      <c r="H24" s="766" t="s">
        <v>317</v>
      </c>
      <c r="I24" s="766"/>
      <c r="J24" s="757" t="s">
        <v>791</v>
      </c>
      <c r="K24" s="757"/>
      <c r="L24" s="757"/>
      <c r="M24" s="766" t="s">
        <v>316</v>
      </c>
      <c r="N24" s="766"/>
      <c r="O24" s="766"/>
      <c r="P24" s="757" t="s">
        <v>625</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590</v>
      </c>
      <c r="F26" s="768"/>
      <c r="G26" s="768"/>
      <c r="H26" s="768"/>
      <c r="I26" s="768"/>
      <c r="J26" s="768"/>
      <c r="K26" s="768"/>
      <c r="L26" s="769"/>
      <c r="M26" s="746" t="s">
        <v>320</v>
      </c>
      <c r="N26" s="746"/>
      <c r="O26" s="746"/>
      <c r="P26" s="767" t="s">
        <v>910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59A6BCCD-A8AE-497B-AF60-6E7AA47097A9}">
      <formula1>INDIRECT(E7)</formula1>
    </dataValidation>
    <dataValidation allowBlank="1" showInputMessage="1" showErrorMessage="1" prompt="覆工スパン毎に連番を記入。_x000a_数値で入力する。" sqref="E6 E17 P17 P6" xr:uid="{6F752768-2548-4A98-9C6F-1BF3DE981793}"/>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E4B724F-08B7-47D6-A078-7B9CBE2D9332}">
          <x14:formula1>
            <xm:f>'(参考)リスト'!$B$16:$B$21</xm:f>
          </x14:formula1>
          <xm:sqref>E7 P18 P7 E18</xm:sqref>
        </x14:dataValidation>
        <x14:dataValidation type="list" allowBlank="1" showInputMessage="1" showErrorMessage="1" xr:uid="{77CDC488-3F42-487E-BF67-C4161CC52022}">
          <x14:formula1>
            <xm:f>'(参考)リスト'!$E$16:$E$27</xm:f>
          </x14:formula1>
          <xm:sqref>E9 E20 P9 P20</xm:sqref>
        </x14:dataValidation>
        <x14:dataValidation type="list" allowBlank="1" showInputMessage="1" showErrorMessage="1" xr:uid="{6CB66CFE-8CB0-4DD7-9FA5-BCF366755BF7}">
          <x14:formula1>
            <xm:f>'(参考)リスト'!$D$16:$D$18</xm:f>
          </x14:formula1>
          <xm:sqref>E10 E21 P10 P21</xm:sqref>
        </x14:dataValidation>
        <x14:dataValidation type="list" allowBlank="1" showInputMessage="1" showErrorMessage="1" xr:uid="{C6DD8D80-E4DB-459C-A32D-E659406810DA}">
          <x14:formula1>
            <xm:f>'(参考)リスト'!$F$16:$F$21</xm:f>
          </x14:formula1>
          <xm:sqref>E11:E12 P22:P23 P11:P12 E22:E23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964B-EAE2-48FF-9DCF-668468A56BE8}">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786</v>
      </c>
      <c r="F5" s="748"/>
      <c r="G5" s="749"/>
      <c r="H5" s="749"/>
      <c r="I5" s="749"/>
      <c r="J5" s="749"/>
      <c r="K5" s="749"/>
      <c r="L5" s="750"/>
      <c r="M5" s="741" t="s">
        <v>310</v>
      </c>
      <c r="N5" s="709" t="s">
        <v>311</v>
      </c>
      <c r="O5" s="710"/>
      <c r="P5" s="205" t="s">
        <v>786</v>
      </c>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v>8</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t="s">
        <v>495</v>
      </c>
      <c r="F8" s="706"/>
      <c r="G8" s="707"/>
      <c r="H8" s="707"/>
      <c r="I8" s="707"/>
      <c r="J8" s="707"/>
      <c r="K8" s="707"/>
      <c r="L8" s="708"/>
      <c r="M8" s="742"/>
      <c r="N8" s="709" t="s">
        <v>262</v>
      </c>
      <c r="O8" s="710"/>
      <c r="P8" s="205" t="s">
        <v>462</v>
      </c>
      <c r="Q8" s="706"/>
      <c r="R8" s="707"/>
      <c r="S8" s="707"/>
      <c r="T8" s="707"/>
      <c r="U8" s="707"/>
      <c r="V8" s="707"/>
      <c r="W8" s="708"/>
    </row>
    <row r="9" spans="2:23" s="22" customFormat="1" ht="25.5" customHeight="1" x14ac:dyDescent="0.15">
      <c r="B9" s="744" t="s">
        <v>264</v>
      </c>
      <c r="C9" s="747"/>
      <c r="D9" s="745"/>
      <c r="E9" s="240" t="s">
        <v>500</v>
      </c>
      <c r="F9" s="706"/>
      <c r="G9" s="707"/>
      <c r="H9" s="707"/>
      <c r="I9" s="707"/>
      <c r="J9" s="707"/>
      <c r="K9" s="707"/>
      <c r="L9" s="708"/>
      <c r="M9" s="744" t="s">
        <v>264</v>
      </c>
      <c r="N9" s="747"/>
      <c r="O9" s="745"/>
      <c r="P9" s="240" t="s">
        <v>472</v>
      </c>
      <c r="Q9" s="706"/>
      <c r="R9" s="707"/>
      <c r="S9" s="707"/>
      <c r="T9" s="707"/>
      <c r="U9" s="707"/>
      <c r="V9" s="707"/>
      <c r="W9" s="708"/>
    </row>
    <row r="10" spans="2:23" s="22" customFormat="1" ht="25.5" customHeight="1" x14ac:dyDescent="0.15">
      <c r="B10" s="741" t="s">
        <v>314</v>
      </c>
      <c r="C10" s="744" t="s">
        <v>315</v>
      </c>
      <c r="D10" s="745"/>
      <c r="E10" s="241" t="s">
        <v>480</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581</v>
      </c>
      <c r="Q12" s="706"/>
      <c r="R12" s="707"/>
      <c r="S12" s="707"/>
      <c r="T12" s="707"/>
      <c r="U12" s="707"/>
      <c r="V12" s="707"/>
      <c r="W12" s="708"/>
    </row>
    <row r="13" spans="2:23" s="22" customFormat="1" ht="25.5" customHeight="1" x14ac:dyDescent="0.15">
      <c r="B13" s="766" t="s">
        <v>316</v>
      </c>
      <c r="C13" s="766"/>
      <c r="D13" s="766"/>
      <c r="E13" s="757" t="s">
        <v>792</v>
      </c>
      <c r="F13" s="757"/>
      <c r="G13" s="757"/>
      <c r="H13" s="766" t="s">
        <v>317</v>
      </c>
      <c r="I13" s="766"/>
      <c r="J13" s="762" t="s">
        <v>492</v>
      </c>
      <c r="K13" s="763"/>
      <c r="L13" s="764"/>
      <c r="M13" s="766" t="s">
        <v>316</v>
      </c>
      <c r="N13" s="766"/>
      <c r="O13" s="766"/>
      <c r="P13" s="757" t="s">
        <v>622</v>
      </c>
      <c r="Q13" s="757"/>
      <c r="R13" s="757"/>
      <c r="S13" s="766" t="s">
        <v>317</v>
      </c>
      <c r="T13" s="766"/>
      <c r="U13" s="757" t="s">
        <v>622</v>
      </c>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911</v>
      </c>
      <c r="F15" s="768"/>
      <c r="G15" s="768"/>
      <c r="H15" s="768"/>
      <c r="I15" s="768"/>
      <c r="J15" s="768"/>
      <c r="K15" s="768"/>
      <c r="L15" s="769"/>
      <c r="M15" s="746" t="s">
        <v>320</v>
      </c>
      <c r="N15" s="746"/>
      <c r="O15" s="746"/>
      <c r="P15" s="767" t="s">
        <v>590</v>
      </c>
      <c r="Q15" s="768"/>
      <c r="R15" s="768"/>
      <c r="S15" s="768"/>
      <c r="T15" s="768"/>
      <c r="U15" s="768"/>
      <c r="V15" s="768"/>
      <c r="W15" s="769"/>
    </row>
    <row r="16" spans="2:23" s="22" customFormat="1" ht="25.5" customHeight="1" x14ac:dyDescent="0.15">
      <c r="B16" s="754" t="s">
        <v>310</v>
      </c>
      <c r="C16" s="754" t="s">
        <v>311</v>
      </c>
      <c r="D16" s="754"/>
      <c r="E16" s="205" t="s">
        <v>793</v>
      </c>
      <c r="F16" s="748"/>
      <c r="G16" s="749"/>
      <c r="H16" s="749"/>
      <c r="I16" s="749"/>
      <c r="J16" s="749"/>
      <c r="K16" s="749"/>
      <c r="L16" s="750"/>
      <c r="M16" s="754" t="s">
        <v>310</v>
      </c>
      <c r="N16" s="754" t="s">
        <v>311</v>
      </c>
      <c r="O16" s="754"/>
      <c r="P16" s="205" t="s">
        <v>793</v>
      </c>
      <c r="Q16" s="706"/>
      <c r="R16" s="707"/>
      <c r="S16" s="707"/>
      <c r="T16" s="707"/>
      <c r="U16" s="707"/>
      <c r="V16" s="707"/>
      <c r="W16" s="708"/>
    </row>
    <row r="17" spans="2:24" s="22" customFormat="1" ht="25.5" customHeight="1" x14ac:dyDescent="0.15">
      <c r="B17" s="754"/>
      <c r="C17" s="754" t="s">
        <v>312</v>
      </c>
      <c r="D17" s="754"/>
      <c r="E17" s="241">
        <v>1</v>
      </c>
      <c r="F17" s="706"/>
      <c r="G17" s="707"/>
      <c r="H17" s="707"/>
      <c r="I17" s="707"/>
      <c r="J17" s="707"/>
      <c r="K17" s="707"/>
      <c r="L17" s="708"/>
      <c r="M17" s="754"/>
      <c r="N17" s="754" t="s">
        <v>312</v>
      </c>
      <c r="O17" s="754"/>
      <c r="P17" s="241">
        <v>2</v>
      </c>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t="s">
        <v>470</v>
      </c>
      <c r="F19" s="706"/>
      <c r="G19" s="707"/>
      <c r="H19" s="707"/>
      <c r="I19" s="707"/>
      <c r="J19" s="707"/>
      <c r="K19" s="707"/>
      <c r="L19" s="708"/>
      <c r="M19" s="754"/>
      <c r="N19" s="754" t="s">
        <v>262</v>
      </c>
      <c r="O19" s="754"/>
      <c r="P19" s="205" t="s">
        <v>479</v>
      </c>
      <c r="Q19" s="706"/>
      <c r="R19" s="707"/>
      <c r="S19" s="707"/>
      <c r="T19" s="707"/>
      <c r="U19" s="707"/>
      <c r="V19" s="707"/>
      <c r="W19" s="708"/>
    </row>
    <row r="20" spans="2:24" s="22" customFormat="1" ht="25.5" customHeight="1" x14ac:dyDescent="0.15">
      <c r="B20" s="746" t="s">
        <v>264</v>
      </c>
      <c r="C20" s="746"/>
      <c r="D20" s="746"/>
      <c r="E20" s="240" t="s">
        <v>464</v>
      </c>
      <c r="F20" s="706"/>
      <c r="G20" s="707"/>
      <c r="H20" s="707"/>
      <c r="I20" s="707"/>
      <c r="J20" s="707"/>
      <c r="K20" s="707"/>
      <c r="L20" s="708"/>
      <c r="M20" s="746" t="s">
        <v>264</v>
      </c>
      <c r="N20" s="746"/>
      <c r="O20" s="746"/>
      <c r="P20" s="240" t="s">
        <v>472</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471</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581</v>
      </c>
      <c r="Q23" s="706"/>
      <c r="R23" s="707"/>
      <c r="S23" s="707"/>
      <c r="T23" s="707"/>
      <c r="U23" s="707"/>
      <c r="V23" s="707"/>
      <c r="W23" s="708"/>
    </row>
    <row r="24" spans="2:24" s="22" customFormat="1" ht="25.5" customHeight="1" x14ac:dyDescent="0.15">
      <c r="B24" s="766" t="s">
        <v>316</v>
      </c>
      <c r="C24" s="766"/>
      <c r="D24" s="766"/>
      <c r="E24" s="770" t="s">
        <v>741</v>
      </c>
      <c r="F24" s="771"/>
      <c r="G24" s="772"/>
      <c r="H24" s="766" t="s">
        <v>317</v>
      </c>
      <c r="I24" s="766"/>
      <c r="J24" s="770" t="s">
        <v>794</v>
      </c>
      <c r="K24" s="771"/>
      <c r="L24" s="772"/>
      <c r="M24" s="766" t="s">
        <v>316</v>
      </c>
      <c r="N24" s="766"/>
      <c r="O24" s="766"/>
      <c r="P24" s="757" t="s">
        <v>795</v>
      </c>
      <c r="Q24" s="757"/>
      <c r="R24" s="757"/>
      <c r="S24" s="766" t="s">
        <v>317</v>
      </c>
      <c r="T24" s="766"/>
      <c r="U24" s="757" t="s">
        <v>795</v>
      </c>
      <c r="V24" s="757"/>
      <c r="W24" s="757"/>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886</v>
      </c>
      <c r="F26" s="768"/>
      <c r="G26" s="768"/>
      <c r="H26" s="768"/>
      <c r="I26" s="768"/>
      <c r="J26" s="768"/>
      <c r="K26" s="768"/>
      <c r="L26" s="769"/>
      <c r="M26" s="746" t="s">
        <v>320</v>
      </c>
      <c r="N26" s="746"/>
      <c r="O26" s="746"/>
      <c r="P26" s="767" t="s">
        <v>590</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1F154900-5752-473E-AA3F-804970F1012F}"/>
    <dataValidation type="list" allowBlank="1" showInputMessage="1" showErrorMessage="1" sqref="E8 E19 P8 P19" xr:uid="{DEA110AD-AA19-4D62-8B4E-14C95C6C658E}">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7CC8C8-93A6-4CB6-9B2C-CFF5D8C8007E}">
          <x14:formula1>
            <xm:f>'(参考)リスト'!$F$16:$F$21</xm:f>
          </x14:formula1>
          <xm:sqref>E11:E12 P22:P23 P11:P12 E22:E23</xm:sqref>
        </x14:dataValidation>
        <x14:dataValidation type="list" allowBlank="1" showInputMessage="1" showErrorMessage="1" xr:uid="{0769DF11-8DD5-4577-8E5F-A9F2BF8E03F7}">
          <x14:formula1>
            <xm:f>'(参考)リスト'!$D$16:$D$18</xm:f>
          </x14:formula1>
          <xm:sqref>E10 E21 P10 P21</xm:sqref>
        </x14:dataValidation>
        <x14:dataValidation type="list" allowBlank="1" showInputMessage="1" showErrorMessage="1" xr:uid="{BB2C0DD6-D2A9-4FC8-B1FD-C94E07DDF1F9}">
          <x14:formula1>
            <xm:f>'(参考)リスト'!$E$16:$E$27</xm:f>
          </x14:formula1>
          <xm:sqref>E9 E20 P9 P20</xm:sqref>
        </x14:dataValidation>
        <x14:dataValidation type="list" allowBlank="1" showInputMessage="1" showErrorMessage="1" xr:uid="{FF003292-D6BB-4E5D-8507-F09A1942D19C}">
          <x14:formula1>
            <xm:f>'(参考)リスト'!$B$16:$B$21</xm:f>
          </x14:formula1>
          <xm:sqref>E7 P18 P7 E18</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9900-862E-4580-9867-AD8C8D47B582}">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793</v>
      </c>
      <c r="F5" s="748"/>
      <c r="G5" s="749"/>
      <c r="H5" s="749"/>
      <c r="I5" s="749"/>
      <c r="J5" s="749"/>
      <c r="K5" s="749"/>
      <c r="L5" s="750"/>
      <c r="M5" s="741" t="s">
        <v>310</v>
      </c>
      <c r="N5" s="709" t="s">
        <v>311</v>
      </c>
      <c r="O5" s="710"/>
      <c r="P5" s="205" t="s">
        <v>793</v>
      </c>
      <c r="Q5" s="706"/>
      <c r="R5" s="707"/>
      <c r="S5" s="707"/>
      <c r="T5" s="707"/>
      <c r="U5" s="707"/>
      <c r="V5" s="707"/>
      <c r="W5" s="708"/>
    </row>
    <row r="6" spans="2:23" s="22" customFormat="1" ht="25.5" customHeight="1" x14ac:dyDescent="0.15">
      <c r="B6" s="743"/>
      <c r="C6" s="709" t="s">
        <v>312</v>
      </c>
      <c r="D6" s="710"/>
      <c r="E6" s="241">
        <v>3</v>
      </c>
      <c r="F6" s="706"/>
      <c r="G6" s="707"/>
      <c r="H6" s="707"/>
      <c r="I6" s="707"/>
      <c r="J6" s="707"/>
      <c r="K6" s="707"/>
      <c r="L6" s="708"/>
      <c r="M6" s="743"/>
      <c r="N6" s="709" t="s">
        <v>312</v>
      </c>
      <c r="O6" s="710"/>
      <c r="P6" s="241">
        <v>4</v>
      </c>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469</v>
      </c>
      <c r="Q7" s="706"/>
      <c r="R7" s="707"/>
      <c r="S7" s="707"/>
      <c r="T7" s="707"/>
      <c r="U7" s="707"/>
      <c r="V7" s="707"/>
      <c r="W7" s="708"/>
    </row>
    <row r="8" spans="2:23" s="22" customFormat="1" ht="25.5" customHeight="1" x14ac:dyDescent="0.15">
      <c r="B8" s="742"/>
      <c r="C8" s="709" t="s">
        <v>262</v>
      </c>
      <c r="D8" s="710"/>
      <c r="E8" s="205" t="s">
        <v>462</v>
      </c>
      <c r="F8" s="706"/>
      <c r="G8" s="707"/>
      <c r="H8" s="707"/>
      <c r="I8" s="707"/>
      <c r="J8" s="707"/>
      <c r="K8" s="707"/>
      <c r="L8" s="708"/>
      <c r="M8" s="742"/>
      <c r="N8" s="709" t="s">
        <v>262</v>
      </c>
      <c r="O8" s="710"/>
      <c r="P8" s="205" t="s">
        <v>507</v>
      </c>
      <c r="Q8" s="706"/>
      <c r="R8" s="707"/>
      <c r="S8" s="707"/>
      <c r="T8" s="707"/>
      <c r="U8" s="707"/>
      <c r="V8" s="707"/>
      <c r="W8" s="708"/>
    </row>
    <row r="9" spans="2:23" s="22" customFormat="1" ht="25.5" customHeight="1" x14ac:dyDescent="0.15">
      <c r="B9" s="744" t="s">
        <v>264</v>
      </c>
      <c r="C9" s="747"/>
      <c r="D9" s="745"/>
      <c r="E9" s="240" t="s">
        <v>464</v>
      </c>
      <c r="F9" s="706"/>
      <c r="G9" s="707"/>
      <c r="H9" s="707"/>
      <c r="I9" s="707"/>
      <c r="J9" s="707"/>
      <c r="K9" s="707"/>
      <c r="L9" s="708"/>
      <c r="M9" s="744" t="s">
        <v>264</v>
      </c>
      <c r="N9" s="747"/>
      <c r="O9" s="745"/>
      <c r="P9" s="240" t="s">
        <v>464</v>
      </c>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t="s">
        <v>471</v>
      </c>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t="s">
        <v>577</v>
      </c>
      <c r="F12" s="751"/>
      <c r="G12" s="752"/>
      <c r="H12" s="752"/>
      <c r="I12" s="752"/>
      <c r="J12" s="752"/>
      <c r="K12" s="752"/>
      <c r="L12" s="753"/>
      <c r="M12" s="743"/>
      <c r="N12" s="746" t="s">
        <v>274</v>
      </c>
      <c r="O12" s="746"/>
      <c r="P12" s="218" t="s">
        <v>577</v>
      </c>
      <c r="Q12" s="706"/>
      <c r="R12" s="707"/>
      <c r="S12" s="707"/>
      <c r="T12" s="707"/>
      <c r="U12" s="707"/>
      <c r="V12" s="707"/>
      <c r="W12" s="708"/>
    </row>
    <row r="13" spans="2:23" s="22" customFormat="1" ht="25.5" customHeight="1" x14ac:dyDescent="0.15">
      <c r="B13" s="766" t="s">
        <v>316</v>
      </c>
      <c r="C13" s="766"/>
      <c r="D13" s="766"/>
      <c r="E13" s="770" t="s">
        <v>797</v>
      </c>
      <c r="F13" s="771"/>
      <c r="G13" s="772"/>
      <c r="H13" s="766" t="s">
        <v>317</v>
      </c>
      <c r="I13" s="766"/>
      <c r="J13" s="770" t="s">
        <v>796</v>
      </c>
      <c r="K13" s="771"/>
      <c r="L13" s="772"/>
      <c r="M13" s="766" t="s">
        <v>316</v>
      </c>
      <c r="N13" s="766"/>
      <c r="O13" s="766"/>
      <c r="P13" s="770" t="s">
        <v>798</v>
      </c>
      <c r="Q13" s="771"/>
      <c r="R13" s="772"/>
      <c r="S13" s="766" t="s">
        <v>317</v>
      </c>
      <c r="T13" s="766"/>
      <c r="U13" s="770" t="s">
        <v>798</v>
      </c>
      <c r="V13" s="771"/>
      <c r="W13" s="772"/>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t="s">
        <v>912</v>
      </c>
      <c r="F15" s="768"/>
      <c r="G15" s="768"/>
      <c r="H15" s="768"/>
      <c r="I15" s="768"/>
      <c r="J15" s="768"/>
      <c r="K15" s="768"/>
      <c r="L15" s="769"/>
      <c r="M15" s="746" t="s">
        <v>320</v>
      </c>
      <c r="N15" s="746"/>
      <c r="O15" s="746"/>
      <c r="P15" s="767" t="s">
        <v>913</v>
      </c>
      <c r="Q15" s="768"/>
      <c r="R15" s="768"/>
      <c r="S15" s="768"/>
      <c r="T15" s="768"/>
      <c r="U15" s="768"/>
      <c r="V15" s="768"/>
      <c r="W15" s="769"/>
    </row>
    <row r="16" spans="2:23" s="22" customFormat="1" ht="25.5" customHeight="1" x14ac:dyDescent="0.15">
      <c r="B16" s="754" t="s">
        <v>310</v>
      </c>
      <c r="C16" s="754" t="s">
        <v>311</v>
      </c>
      <c r="D16" s="754"/>
      <c r="E16" s="205" t="s">
        <v>793</v>
      </c>
      <c r="F16" s="748"/>
      <c r="G16" s="749"/>
      <c r="H16" s="749"/>
      <c r="I16" s="749"/>
      <c r="J16" s="749"/>
      <c r="K16" s="749"/>
      <c r="L16" s="750"/>
      <c r="M16" s="754" t="s">
        <v>310</v>
      </c>
      <c r="N16" s="754" t="s">
        <v>311</v>
      </c>
      <c r="O16" s="754"/>
      <c r="P16" s="205" t="s">
        <v>793</v>
      </c>
      <c r="Q16" s="706"/>
      <c r="R16" s="707"/>
      <c r="S16" s="707"/>
      <c r="T16" s="707"/>
      <c r="U16" s="707"/>
      <c r="V16" s="707"/>
      <c r="W16" s="708"/>
    </row>
    <row r="17" spans="2:24" s="22" customFormat="1" ht="25.5" customHeight="1" x14ac:dyDescent="0.15">
      <c r="B17" s="754"/>
      <c r="C17" s="754" t="s">
        <v>312</v>
      </c>
      <c r="D17" s="754"/>
      <c r="E17" s="241">
        <v>5</v>
      </c>
      <c r="F17" s="706"/>
      <c r="G17" s="707"/>
      <c r="H17" s="707"/>
      <c r="I17" s="707"/>
      <c r="J17" s="707"/>
      <c r="K17" s="707"/>
      <c r="L17" s="708"/>
      <c r="M17" s="754"/>
      <c r="N17" s="754" t="s">
        <v>312</v>
      </c>
      <c r="O17" s="754"/>
      <c r="P17" s="241">
        <v>6</v>
      </c>
      <c r="Q17" s="706"/>
      <c r="R17" s="707"/>
      <c r="S17" s="707"/>
      <c r="T17" s="707"/>
      <c r="U17" s="707"/>
      <c r="V17" s="707"/>
      <c r="W17" s="708"/>
    </row>
    <row r="18" spans="2:24" s="22" customFormat="1" ht="25.5" customHeight="1" x14ac:dyDescent="0.15">
      <c r="B18" s="754" t="s">
        <v>313</v>
      </c>
      <c r="C18" s="754" t="s">
        <v>261</v>
      </c>
      <c r="D18" s="754"/>
      <c r="E18" s="206" t="s">
        <v>469</v>
      </c>
      <c r="F18" s="706"/>
      <c r="G18" s="707"/>
      <c r="H18" s="707"/>
      <c r="I18" s="707"/>
      <c r="J18" s="707"/>
      <c r="K18" s="707"/>
      <c r="L18" s="708"/>
      <c r="M18" s="754" t="s">
        <v>313</v>
      </c>
      <c r="N18" s="754" t="s">
        <v>261</v>
      </c>
      <c r="O18" s="754"/>
      <c r="P18" s="206" t="s">
        <v>469</v>
      </c>
      <c r="Q18" s="706"/>
      <c r="R18" s="707"/>
      <c r="S18" s="707"/>
      <c r="T18" s="707"/>
      <c r="U18" s="707"/>
      <c r="V18" s="707"/>
      <c r="W18" s="708"/>
    </row>
    <row r="19" spans="2:24" s="22" customFormat="1" ht="25.5" customHeight="1" x14ac:dyDescent="0.15">
      <c r="B19" s="754"/>
      <c r="C19" s="754" t="s">
        <v>262</v>
      </c>
      <c r="D19" s="754"/>
      <c r="E19" s="205" t="s">
        <v>507</v>
      </c>
      <c r="F19" s="706"/>
      <c r="G19" s="707"/>
      <c r="H19" s="707"/>
      <c r="I19" s="707"/>
      <c r="J19" s="707"/>
      <c r="K19" s="707"/>
      <c r="L19" s="708"/>
      <c r="M19" s="754"/>
      <c r="N19" s="754" t="s">
        <v>262</v>
      </c>
      <c r="O19" s="754"/>
      <c r="P19" s="205" t="s">
        <v>507</v>
      </c>
      <c r="Q19" s="706"/>
      <c r="R19" s="707"/>
      <c r="S19" s="707"/>
      <c r="T19" s="707"/>
      <c r="U19" s="707"/>
      <c r="V19" s="707"/>
      <c r="W19" s="708"/>
    </row>
    <row r="20" spans="2:24" s="22" customFormat="1" ht="25.5" customHeight="1" x14ac:dyDescent="0.15">
      <c r="B20" s="746" t="s">
        <v>264</v>
      </c>
      <c r="C20" s="746"/>
      <c r="D20" s="746"/>
      <c r="E20" s="240" t="s">
        <v>506</v>
      </c>
      <c r="F20" s="706"/>
      <c r="G20" s="707"/>
      <c r="H20" s="707"/>
      <c r="I20" s="707"/>
      <c r="J20" s="707"/>
      <c r="K20" s="707"/>
      <c r="L20" s="708"/>
      <c r="M20" s="746" t="s">
        <v>264</v>
      </c>
      <c r="N20" s="746"/>
      <c r="O20" s="746"/>
      <c r="P20" s="240" t="s">
        <v>500</v>
      </c>
      <c r="Q20" s="706"/>
      <c r="R20" s="707"/>
      <c r="S20" s="707"/>
      <c r="T20" s="707"/>
      <c r="U20" s="707"/>
      <c r="V20" s="707"/>
      <c r="W20" s="708"/>
    </row>
    <row r="21" spans="2:24" s="22" customFormat="1" ht="25.5" customHeight="1" x14ac:dyDescent="0.15">
      <c r="B21" s="741" t="s">
        <v>314</v>
      </c>
      <c r="C21" s="746" t="s">
        <v>315</v>
      </c>
      <c r="D21" s="746"/>
      <c r="E21" s="241" t="s">
        <v>471</v>
      </c>
      <c r="F21" s="706"/>
      <c r="G21" s="707"/>
      <c r="H21" s="707"/>
      <c r="I21" s="707"/>
      <c r="J21" s="707"/>
      <c r="K21" s="707"/>
      <c r="L21" s="708"/>
      <c r="M21" s="741" t="s">
        <v>314</v>
      </c>
      <c r="N21" s="746" t="s">
        <v>315</v>
      </c>
      <c r="O21" s="746"/>
      <c r="P21" s="241" t="s">
        <v>480</v>
      </c>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t="s">
        <v>577</v>
      </c>
      <c r="F23" s="751"/>
      <c r="G23" s="752"/>
      <c r="H23" s="752"/>
      <c r="I23" s="752"/>
      <c r="J23" s="752"/>
      <c r="K23" s="752"/>
      <c r="L23" s="753"/>
      <c r="M23" s="743"/>
      <c r="N23" s="746" t="s">
        <v>274</v>
      </c>
      <c r="O23" s="746"/>
      <c r="P23" s="218" t="s">
        <v>577</v>
      </c>
      <c r="Q23" s="706"/>
      <c r="R23" s="707"/>
      <c r="S23" s="707"/>
      <c r="T23" s="707"/>
      <c r="U23" s="707"/>
      <c r="V23" s="707"/>
      <c r="W23" s="708"/>
    </row>
    <row r="24" spans="2:24" s="22" customFormat="1" ht="25.5" customHeight="1" x14ac:dyDescent="0.15">
      <c r="B24" s="766" t="s">
        <v>316</v>
      </c>
      <c r="C24" s="766"/>
      <c r="D24" s="766"/>
      <c r="E24" s="757" t="s">
        <v>593</v>
      </c>
      <c r="F24" s="757"/>
      <c r="G24" s="757"/>
      <c r="H24" s="766" t="s">
        <v>317</v>
      </c>
      <c r="I24" s="766"/>
      <c r="J24" s="757" t="s">
        <v>799</v>
      </c>
      <c r="K24" s="757"/>
      <c r="L24" s="757"/>
      <c r="M24" s="766" t="s">
        <v>316</v>
      </c>
      <c r="N24" s="766"/>
      <c r="O24" s="766"/>
      <c r="P24" s="757" t="s">
        <v>800</v>
      </c>
      <c r="Q24" s="757"/>
      <c r="R24" s="757"/>
      <c r="S24" s="766" t="s">
        <v>317</v>
      </c>
      <c r="T24" s="766"/>
      <c r="U24" s="762" t="s">
        <v>492</v>
      </c>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t="s">
        <v>914</v>
      </c>
      <c r="F26" s="768"/>
      <c r="G26" s="768"/>
      <c r="H26" s="768"/>
      <c r="I26" s="768"/>
      <c r="J26" s="768"/>
      <c r="K26" s="768"/>
      <c r="L26" s="769"/>
      <c r="M26" s="746" t="s">
        <v>320</v>
      </c>
      <c r="N26" s="746"/>
      <c r="O26" s="746"/>
      <c r="P26" s="767" t="s">
        <v>915</v>
      </c>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type="list" allowBlank="1" showInputMessage="1" showErrorMessage="1" sqref="E8 E19 P8 P19" xr:uid="{AE6038D5-4465-4916-8982-DA25C35D719A}">
      <formula1>INDIRECT(E7)</formula1>
    </dataValidation>
    <dataValidation allowBlank="1" showInputMessage="1" showErrorMessage="1" prompt="覆工スパン毎に連番を記入。_x000a_数値で入力する。" sqref="E6 E17 P17 P6" xr:uid="{C52662EE-B1DE-4A98-B5AD-38C3A9410A14}"/>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BC6630-8A54-4762-88D8-0ED8E8F09272}">
          <x14:formula1>
            <xm:f>'(参考)リスト'!$B$16:$B$21</xm:f>
          </x14:formula1>
          <xm:sqref>E7 P18 P7 E18</xm:sqref>
        </x14:dataValidation>
        <x14:dataValidation type="list" allowBlank="1" showInputMessage="1" showErrorMessage="1" xr:uid="{A16EC972-CFAE-4F3E-B64B-785BB50D23A4}">
          <x14:formula1>
            <xm:f>'(参考)リスト'!$E$16:$E$27</xm:f>
          </x14:formula1>
          <xm:sqref>E9 E20 P9 P20</xm:sqref>
        </x14:dataValidation>
        <x14:dataValidation type="list" allowBlank="1" showInputMessage="1" showErrorMessage="1" xr:uid="{CCAC7AC5-7E85-4035-A7E1-8AC4CC4DF4C0}">
          <x14:formula1>
            <xm:f>'(参考)リスト'!$D$16:$D$18</xm:f>
          </x14:formula1>
          <xm:sqref>E10 E21 P10 P21</xm:sqref>
        </x14:dataValidation>
        <x14:dataValidation type="list" allowBlank="1" showInputMessage="1" showErrorMessage="1" xr:uid="{FDC39C63-8D5B-493C-81C5-F7A9A16E3678}">
          <x14:formula1>
            <xm:f>'(参考)リスト'!$F$16:$F$21</xm:f>
          </x14:formula1>
          <xm:sqref>E11:E12 P22:P23 P11:P12 E22:E23</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736E-A862-4B6A-8D4E-66C6A647F488}">
  <dimension ref="B1:X31"/>
  <sheetViews>
    <sheetView showGridLines="0" view="pageBreakPreview" zoomScaleNormal="70" zoomScaleSheetLayoutView="100" workbookViewId="0">
      <selection activeCell="AF18" sqref="AF18"/>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t="s">
        <v>793</v>
      </c>
      <c r="F5" s="748"/>
      <c r="G5" s="749"/>
      <c r="H5" s="749"/>
      <c r="I5" s="749"/>
      <c r="J5" s="749"/>
      <c r="K5" s="749"/>
      <c r="L5" s="750"/>
      <c r="M5" s="741" t="s">
        <v>310</v>
      </c>
      <c r="N5" s="709" t="s">
        <v>311</v>
      </c>
      <c r="O5" s="710"/>
      <c r="P5" s="205"/>
      <c r="Q5" s="706"/>
      <c r="R5" s="707"/>
      <c r="S5" s="707"/>
      <c r="T5" s="707"/>
      <c r="U5" s="707"/>
      <c r="V5" s="707"/>
      <c r="W5" s="708"/>
    </row>
    <row r="6" spans="2:23" s="22" customFormat="1" ht="25.5" customHeight="1" x14ac:dyDescent="0.15">
      <c r="B6" s="743"/>
      <c r="C6" s="709" t="s">
        <v>312</v>
      </c>
      <c r="D6" s="710"/>
      <c r="E6" s="241">
        <v>7</v>
      </c>
      <c r="F6" s="706"/>
      <c r="G6" s="707"/>
      <c r="H6" s="707"/>
      <c r="I6" s="707"/>
      <c r="J6" s="707"/>
      <c r="K6" s="707"/>
      <c r="L6" s="708"/>
      <c r="M6" s="743"/>
      <c r="N6" s="709" t="s">
        <v>312</v>
      </c>
      <c r="O6" s="710"/>
      <c r="P6" s="241"/>
      <c r="Q6" s="706"/>
      <c r="R6" s="707"/>
      <c r="S6" s="707"/>
      <c r="T6" s="707"/>
      <c r="U6" s="707"/>
      <c r="V6" s="707"/>
      <c r="W6" s="708"/>
    </row>
    <row r="7" spans="2:23" s="22" customFormat="1" ht="25.5" customHeight="1" x14ac:dyDescent="0.15">
      <c r="B7" s="741" t="s">
        <v>313</v>
      </c>
      <c r="C7" s="709" t="s">
        <v>261</v>
      </c>
      <c r="D7" s="710"/>
      <c r="E7" s="206" t="s">
        <v>469</v>
      </c>
      <c r="F7" s="706"/>
      <c r="G7" s="707"/>
      <c r="H7" s="707"/>
      <c r="I7" s="707"/>
      <c r="J7" s="707"/>
      <c r="K7" s="707"/>
      <c r="L7" s="708"/>
      <c r="M7" s="741" t="s">
        <v>313</v>
      </c>
      <c r="N7" s="709" t="s">
        <v>261</v>
      </c>
      <c r="O7" s="710"/>
      <c r="P7" s="206"/>
      <c r="Q7" s="706"/>
      <c r="R7" s="707"/>
      <c r="S7" s="707"/>
      <c r="T7" s="707"/>
      <c r="U7" s="707"/>
      <c r="V7" s="707"/>
      <c r="W7" s="708"/>
    </row>
    <row r="8" spans="2:23" s="22" customFormat="1" ht="25.5" customHeight="1" x14ac:dyDescent="0.15">
      <c r="B8" s="742"/>
      <c r="C8" s="709" t="s">
        <v>262</v>
      </c>
      <c r="D8" s="710"/>
      <c r="E8" s="205" t="s">
        <v>507</v>
      </c>
      <c r="F8" s="706"/>
      <c r="G8" s="707"/>
      <c r="H8" s="707"/>
      <c r="I8" s="707"/>
      <c r="J8" s="707"/>
      <c r="K8" s="707"/>
      <c r="L8" s="708"/>
      <c r="M8" s="742"/>
      <c r="N8" s="709" t="s">
        <v>262</v>
      </c>
      <c r="O8" s="710"/>
      <c r="P8" s="205"/>
      <c r="Q8" s="706"/>
      <c r="R8" s="707"/>
      <c r="S8" s="707"/>
      <c r="T8" s="707"/>
      <c r="U8" s="707"/>
      <c r="V8" s="707"/>
      <c r="W8" s="708"/>
    </row>
    <row r="9" spans="2:23" s="22" customFormat="1" ht="25.5" customHeight="1" x14ac:dyDescent="0.15">
      <c r="B9" s="744" t="s">
        <v>264</v>
      </c>
      <c r="C9" s="747"/>
      <c r="D9" s="745"/>
      <c r="E9" s="240" t="s">
        <v>472</v>
      </c>
      <c r="F9" s="706"/>
      <c r="G9" s="707"/>
      <c r="H9" s="707"/>
      <c r="I9" s="707"/>
      <c r="J9" s="707"/>
      <c r="K9" s="707"/>
      <c r="L9" s="708"/>
      <c r="M9" s="744" t="s">
        <v>264</v>
      </c>
      <c r="N9" s="747"/>
      <c r="O9" s="745"/>
      <c r="P9" s="240"/>
      <c r="Q9" s="706"/>
      <c r="R9" s="707"/>
      <c r="S9" s="707"/>
      <c r="T9" s="707"/>
      <c r="U9" s="707"/>
      <c r="V9" s="707"/>
      <c r="W9" s="708"/>
    </row>
    <row r="10" spans="2:23" s="22" customFormat="1" ht="25.5" customHeight="1" x14ac:dyDescent="0.15">
      <c r="B10" s="741" t="s">
        <v>314</v>
      </c>
      <c r="C10" s="744" t="s">
        <v>315</v>
      </c>
      <c r="D10" s="745"/>
      <c r="E10" s="241" t="s">
        <v>471</v>
      </c>
      <c r="F10" s="706"/>
      <c r="G10" s="707"/>
      <c r="H10" s="707"/>
      <c r="I10" s="707"/>
      <c r="J10" s="707"/>
      <c r="K10" s="707"/>
      <c r="L10" s="708"/>
      <c r="M10" s="741" t="s">
        <v>314</v>
      </c>
      <c r="N10" s="744" t="s">
        <v>315</v>
      </c>
      <c r="O10" s="745"/>
      <c r="P10" s="241"/>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c r="Q11" s="706"/>
      <c r="R11" s="707"/>
      <c r="S11" s="707"/>
      <c r="T11" s="707"/>
      <c r="U11" s="707"/>
      <c r="V11" s="707"/>
      <c r="W11" s="708"/>
    </row>
    <row r="12" spans="2:23" s="22" customFormat="1" ht="25.5" customHeight="1" x14ac:dyDescent="0.15">
      <c r="B12" s="743"/>
      <c r="C12" s="746" t="s">
        <v>274</v>
      </c>
      <c r="D12" s="746"/>
      <c r="E12" s="218" t="s">
        <v>665</v>
      </c>
      <c r="F12" s="751"/>
      <c r="G12" s="752"/>
      <c r="H12" s="752"/>
      <c r="I12" s="752"/>
      <c r="J12" s="752"/>
      <c r="K12" s="752"/>
      <c r="L12" s="753"/>
      <c r="M12" s="743"/>
      <c r="N12" s="746" t="s">
        <v>274</v>
      </c>
      <c r="O12" s="746"/>
      <c r="P12" s="218"/>
      <c r="Q12" s="706"/>
      <c r="R12" s="707"/>
      <c r="S12" s="707"/>
      <c r="T12" s="707"/>
      <c r="U12" s="707"/>
      <c r="V12" s="707"/>
      <c r="W12" s="708"/>
    </row>
    <row r="13" spans="2:23" s="22" customFormat="1" ht="25.5" customHeight="1" x14ac:dyDescent="0.15">
      <c r="B13" s="766" t="s">
        <v>316</v>
      </c>
      <c r="C13" s="766"/>
      <c r="D13" s="766"/>
      <c r="E13" s="757" t="s">
        <v>622</v>
      </c>
      <c r="F13" s="757"/>
      <c r="G13" s="757"/>
      <c r="H13" s="766" t="s">
        <v>317</v>
      </c>
      <c r="I13" s="766"/>
      <c r="J13" s="762" t="s">
        <v>585</v>
      </c>
      <c r="K13" s="763"/>
      <c r="L13" s="764"/>
      <c r="M13" s="766" t="s">
        <v>316</v>
      </c>
      <c r="N13" s="766"/>
      <c r="O13" s="766"/>
      <c r="P13" s="757"/>
      <c r="Q13" s="757"/>
      <c r="R13" s="757"/>
      <c r="S13" s="766" t="s">
        <v>317</v>
      </c>
      <c r="T13" s="766"/>
      <c r="U13" s="757"/>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c r="Q14" s="759"/>
      <c r="R14" s="759"/>
      <c r="S14" s="760" t="s">
        <v>319</v>
      </c>
      <c r="T14" s="761"/>
      <c r="U14" s="762"/>
      <c r="V14" s="763"/>
      <c r="W14" s="764"/>
    </row>
    <row r="15" spans="2:23" s="22" customFormat="1" ht="39.75" customHeight="1" x14ac:dyDescent="0.15">
      <c r="B15" s="746" t="s">
        <v>320</v>
      </c>
      <c r="C15" s="746"/>
      <c r="D15" s="746"/>
      <c r="E15" s="767" t="s">
        <v>928</v>
      </c>
      <c r="F15" s="768"/>
      <c r="G15" s="768"/>
      <c r="H15" s="768"/>
      <c r="I15" s="768"/>
      <c r="J15" s="768"/>
      <c r="K15" s="768"/>
      <c r="L15" s="769"/>
      <c r="M15" s="746" t="s">
        <v>320</v>
      </c>
      <c r="N15" s="746"/>
      <c r="O15" s="746"/>
      <c r="P15" s="767"/>
      <c r="Q15" s="768"/>
      <c r="R15" s="768"/>
      <c r="S15" s="768"/>
      <c r="T15" s="768"/>
      <c r="U15" s="768"/>
      <c r="V15" s="768"/>
      <c r="W15" s="769"/>
    </row>
    <row r="16" spans="2:23" s="22" customFormat="1" ht="25.5" customHeight="1" x14ac:dyDescent="0.15">
      <c r="B16" s="754" t="s">
        <v>310</v>
      </c>
      <c r="C16" s="754" t="s">
        <v>311</v>
      </c>
      <c r="D16" s="754"/>
      <c r="E16" s="205"/>
      <c r="F16" s="748"/>
      <c r="G16" s="749"/>
      <c r="H16" s="749"/>
      <c r="I16" s="749"/>
      <c r="J16" s="749"/>
      <c r="K16" s="749"/>
      <c r="L16" s="750"/>
      <c r="M16" s="754" t="s">
        <v>310</v>
      </c>
      <c r="N16" s="754" t="s">
        <v>311</v>
      </c>
      <c r="O16" s="754"/>
      <c r="P16" s="205"/>
      <c r="Q16" s="706"/>
      <c r="R16" s="707"/>
      <c r="S16" s="707"/>
      <c r="T16" s="707"/>
      <c r="U16" s="707"/>
      <c r="V16" s="707"/>
      <c r="W16" s="708"/>
    </row>
    <row r="17" spans="2:24" s="22" customFormat="1" ht="25.5" customHeight="1" x14ac:dyDescent="0.15">
      <c r="B17" s="754"/>
      <c r="C17" s="754" t="s">
        <v>312</v>
      </c>
      <c r="D17" s="754"/>
      <c r="E17" s="241"/>
      <c r="F17" s="706"/>
      <c r="G17" s="707"/>
      <c r="H17" s="707"/>
      <c r="I17" s="707"/>
      <c r="J17" s="707"/>
      <c r="K17" s="707"/>
      <c r="L17" s="708"/>
      <c r="M17" s="754"/>
      <c r="N17" s="754" t="s">
        <v>312</v>
      </c>
      <c r="O17" s="754"/>
      <c r="P17" s="241"/>
      <c r="Q17" s="706"/>
      <c r="R17" s="707"/>
      <c r="S17" s="707"/>
      <c r="T17" s="707"/>
      <c r="U17" s="707"/>
      <c r="V17" s="707"/>
      <c r="W17" s="708"/>
    </row>
    <row r="18" spans="2:24" s="22" customFormat="1" ht="25.5" customHeight="1" x14ac:dyDescent="0.15">
      <c r="B18" s="754" t="s">
        <v>313</v>
      </c>
      <c r="C18" s="754" t="s">
        <v>261</v>
      </c>
      <c r="D18" s="754"/>
      <c r="E18" s="206"/>
      <c r="F18" s="706"/>
      <c r="G18" s="707"/>
      <c r="H18" s="707"/>
      <c r="I18" s="707"/>
      <c r="J18" s="707"/>
      <c r="K18" s="707"/>
      <c r="L18" s="708"/>
      <c r="M18" s="754" t="s">
        <v>313</v>
      </c>
      <c r="N18" s="754" t="s">
        <v>261</v>
      </c>
      <c r="O18" s="754"/>
      <c r="P18" s="206"/>
      <c r="Q18" s="706"/>
      <c r="R18" s="707"/>
      <c r="S18" s="707"/>
      <c r="T18" s="707"/>
      <c r="U18" s="707"/>
      <c r="V18" s="707"/>
      <c r="W18" s="708"/>
    </row>
    <row r="19" spans="2:24" s="22" customFormat="1" ht="25.5" customHeight="1" x14ac:dyDescent="0.15">
      <c r="B19" s="754"/>
      <c r="C19" s="754" t="s">
        <v>262</v>
      </c>
      <c r="D19" s="754"/>
      <c r="E19" s="205"/>
      <c r="F19" s="706"/>
      <c r="G19" s="707"/>
      <c r="H19" s="707"/>
      <c r="I19" s="707"/>
      <c r="J19" s="707"/>
      <c r="K19" s="707"/>
      <c r="L19" s="708"/>
      <c r="M19" s="754"/>
      <c r="N19" s="754" t="s">
        <v>262</v>
      </c>
      <c r="O19" s="754"/>
      <c r="P19" s="205"/>
      <c r="Q19" s="706"/>
      <c r="R19" s="707"/>
      <c r="S19" s="707"/>
      <c r="T19" s="707"/>
      <c r="U19" s="707"/>
      <c r="V19" s="707"/>
      <c r="W19" s="708"/>
    </row>
    <row r="20" spans="2:24" s="22" customFormat="1" ht="25.5" customHeight="1" x14ac:dyDescent="0.15">
      <c r="B20" s="746" t="s">
        <v>264</v>
      </c>
      <c r="C20" s="746"/>
      <c r="D20" s="746"/>
      <c r="E20" s="240"/>
      <c r="F20" s="706"/>
      <c r="G20" s="707"/>
      <c r="H20" s="707"/>
      <c r="I20" s="707"/>
      <c r="J20" s="707"/>
      <c r="K20" s="707"/>
      <c r="L20" s="708"/>
      <c r="M20" s="746" t="s">
        <v>264</v>
      </c>
      <c r="N20" s="746"/>
      <c r="O20" s="746"/>
      <c r="P20" s="240"/>
      <c r="Q20" s="706"/>
      <c r="R20" s="707"/>
      <c r="S20" s="707"/>
      <c r="T20" s="707"/>
      <c r="U20" s="707"/>
      <c r="V20" s="707"/>
      <c r="W20" s="708"/>
    </row>
    <row r="21" spans="2:24" s="22" customFormat="1" ht="25.5" customHeight="1" x14ac:dyDescent="0.15">
      <c r="B21" s="741" t="s">
        <v>314</v>
      </c>
      <c r="C21" s="746" t="s">
        <v>315</v>
      </c>
      <c r="D21" s="746"/>
      <c r="E21" s="241"/>
      <c r="F21" s="706"/>
      <c r="G21" s="707"/>
      <c r="H21" s="707"/>
      <c r="I21" s="707"/>
      <c r="J21" s="707"/>
      <c r="K21" s="707"/>
      <c r="L21" s="708"/>
      <c r="M21" s="741" t="s">
        <v>314</v>
      </c>
      <c r="N21" s="746" t="s">
        <v>315</v>
      </c>
      <c r="O21" s="746"/>
      <c r="P21" s="241"/>
      <c r="Q21" s="706"/>
      <c r="R21" s="707"/>
      <c r="S21" s="707"/>
      <c r="T21" s="707"/>
      <c r="U21" s="707"/>
      <c r="V21" s="707"/>
      <c r="W21" s="708"/>
    </row>
    <row r="22" spans="2:24" s="22" customFormat="1" ht="25.5" customHeight="1" x14ac:dyDescent="0.15">
      <c r="B22" s="742"/>
      <c r="C22" s="746" t="s">
        <v>273</v>
      </c>
      <c r="D22" s="746"/>
      <c r="E22" s="218"/>
      <c r="F22" s="706"/>
      <c r="G22" s="707"/>
      <c r="H22" s="707"/>
      <c r="I22" s="707"/>
      <c r="J22" s="707"/>
      <c r="K22" s="707"/>
      <c r="L22" s="708"/>
      <c r="M22" s="742"/>
      <c r="N22" s="746" t="s">
        <v>273</v>
      </c>
      <c r="O22" s="746"/>
      <c r="P22" s="218"/>
      <c r="Q22" s="706"/>
      <c r="R22" s="707"/>
      <c r="S22" s="707"/>
      <c r="T22" s="707"/>
      <c r="U22" s="707"/>
      <c r="V22" s="707"/>
      <c r="W22" s="708"/>
    </row>
    <row r="23" spans="2:24" s="22" customFormat="1" ht="25.5" customHeight="1" x14ac:dyDescent="0.15">
      <c r="B23" s="743"/>
      <c r="C23" s="746" t="s">
        <v>274</v>
      </c>
      <c r="D23" s="746"/>
      <c r="E23" s="218"/>
      <c r="F23" s="751"/>
      <c r="G23" s="752"/>
      <c r="H23" s="752"/>
      <c r="I23" s="752"/>
      <c r="J23" s="752"/>
      <c r="K23" s="752"/>
      <c r="L23" s="753"/>
      <c r="M23" s="743"/>
      <c r="N23" s="746" t="s">
        <v>274</v>
      </c>
      <c r="O23" s="746"/>
      <c r="P23" s="218"/>
      <c r="Q23" s="706"/>
      <c r="R23" s="707"/>
      <c r="S23" s="707"/>
      <c r="T23" s="707"/>
      <c r="U23" s="707"/>
      <c r="V23" s="707"/>
      <c r="W23" s="708"/>
    </row>
    <row r="24" spans="2:24" s="22" customFormat="1" ht="25.5" customHeight="1" x14ac:dyDescent="0.15">
      <c r="B24" s="766" t="s">
        <v>316</v>
      </c>
      <c r="C24" s="766"/>
      <c r="D24" s="766"/>
      <c r="E24" s="757"/>
      <c r="F24" s="757"/>
      <c r="G24" s="757"/>
      <c r="H24" s="766" t="s">
        <v>317</v>
      </c>
      <c r="I24" s="766"/>
      <c r="J24" s="762"/>
      <c r="K24" s="763"/>
      <c r="L24" s="764"/>
      <c r="M24" s="766" t="s">
        <v>316</v>
      </c>
      <c r="N24" s="766"/>
      <c r="O24" s="766"/>
      <c r="P24" s="757"/>
      <c r="Q24" s="757"/>
      <c r="R24" s="757"/>
      <c r="S24" s="766" t="s">
        <v>317</v>
      </c>
      <c r="T24" s="766"/>
      <c r="U24" s="762"/>
      <c r="V24" s="763"/>
      <c r="W24" s="764"/>
    </row>
    <row r="25" spans="2:24" s="22" customFormat="1" ht="25.5" customHeight="1" x14ac:dyDescent="0.15">
      <c r="B25" s="758" t="s">
        <v>318</v>
      </c>
      <c r="C25" s="758"/>
      <c r="D25" s="758"/>
      <c r="E25" s="759"/>
      <c r="F25" s="759"/>
      <c r="G25" s="759"/>
      <c r="H25" s="760" t="s">
        <v>319</v>
      </c>
      <c r="I25" s="761"/>
      <c r="J25" s="762"/>
      <c r="K25" s="763"/>
      <c r="L25" s="764"/>
      <c r="M25" s="760" t="s">
        <v>318</v>
      </c>
      <c r="N25" s="761"/>
      <c r="O25" s="765"/>
      <c r="P25" s="759"/>
      <c r="Q25" s="759"/>
      <c r="R25" s="759"/>
      <c r="S25" s="760" t="s">
        <v>319</v>
      </c>
      <c r="T25" s="761"/>
      <c r="U25" s="762"/>
      <c r="V25" s="763"/>
      <c r="W25" s="764"/>
    </row>
    <row r="26" spans="2:24" s="22" customFormat="1" ht="39.75" customHeight="1" x14ac:dyDescent="0.15">
      <c r="B26" s="746" t="s">
        <v>320</v>
      </c>
      <c r="C26" s="746"/>
      <c r="D26" s="746"/>
      <c r="E26" s="767"/>
      <c r="F26" s="768"/>
      <c r="G26" s="768"/>
      <c r="H26" s="768"/>
      <c r="I26" s="768"/>
      <c r="J26" s="768"/>
      <c r="K26" s="768"/>
      <c r="L26" s="769"/>
      <c r="M26" s="746" t="s">
        <v>320</v>
      </c>
      <c r="N26" s="746"/>
      <c r="O26" s="746"/>
      <c r="P26" s="767"/>
      <c r="Q26" s="768"/>
      <c r="R26" s="768"/>
      <c r="S26" s="768"/>
      <c r="T26" s="768"/>
      <c r="U26" s="768"/>
      <c r="V26" s="768"/>
      <c r="W26" s="769"/>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P15:W15"/>
    <mergeCell ref="E15:L15"/>
    <mergeCell ref="F5:L12"/>
    <mergeCell ref="M5:M6"/>
    <mergeCell ref="N5:O5"/>
    <mergeCell ref="Q5:W12"/>
    <mergeCell ref="C6:D6"/>
    <mergeCell ref="N6:O6"/>
    <mergeCell ref="B7:B8"/>
    <mergeCell ref="C7:D7"/>
    <mergeCell ref="M7:M8"/>
    <mergeCell ref="N7:O7"/>
    <mergeCell ref="C8:D8"/>
    <mergeCell ref="N8:O8"/>
    <mergeCell ref="B9:D9"/>
    <mergeCell ref="M9:O9"/>
    <mergeCell ref="B5:B6"/>
    <mergeCell ref="C5:D5"/>
    <mergeCell ref="C10:D10"/>
    <mergeCell ref="M10:M12"/>
    <mergeCell ref="N10:O10"/>
    <mergeCell ref="C11:D11"/>
    <mergeCell ref="N11:O11"/>
    <mergeCell ref="C12:D12"/>
    <mergeCell ref="N12:O12"/>
    <mergeCell ref="B16:B17"/>
    <mergeCell ref="C16:D16"/>
    <mergeCell ref="F16:L23"/>
    <mergeCell ref="M16:M17"/>
    <mergeCell ref="N16:O16"/>
    <mergeCell ref="N19:O19"/>
    <mergeCell ref="B15:D15"/>
    <mergeCell ref="M15:O15"/>
    <mergeCell ref="B20:D20"/>
    <mergeCell ref="C23:D23"/>
    <mergeCell ref="N23:O23"/>
    <mergeCell ref="M20:O20"/>
    <mergeCell ref="B21:B23"/>
    <mergeCell ref="C21:D21"/>
    <mergeCell ref="M21:M23"/>
    <mergeCell ref="N21:O21"/>
    <mergeCell ref="C22:D22"/>
    <mergeCell ref="N18:O18"/>
    <mergeCell ref="C19:D19"/>
    <mergeCell ref="B10:B12"/>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Q16:W23"/>
    <mergeCell ref="N22:O22"/>
    <mergeCell ref="C17:D17"/>
    <mergeCell ref="N17:O17"/>
    <mergeCell ref="B18:B19"/>
    <mergeCell ref="C18:D18"/>
    <mergeCell ref="M18:M19"/>
    <mergeCell ref="B26:D26"/>
    <mergeCell ref="M26:O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P26:W26"/>
    <mergeCell ref="E26:L26"/>
  </mergeCells>
  <phoneticPr fontId="11"/>
  <dataValidations count="2">
    <dataValidation allowBlank="1" showInputMessage="1" showErrorMessage="1" prompt="覆工スパン毎に連番を記入。_x000a_数値で入力する。" sqref="E6 E17 P17 P6" xr:uid="{9D0F2726-A448-4166-B411-B74187858BA1}"/>
    <dataValidation type="list" allowBlank="1" showInputMessage="1" showErrorMessage="1" sqref="E8 E19 P8 P19" xr:uid="{B9D656B3-AA01-43BD-AF89-991C01CAC0CC}">
      <formula1>INDIRECT(E7)</formula1>
    </dataValidation>
  </dataValidations>
  <printOptions horizontalCentered="1" verticalCentered="1"/>
  <pageMargins left="0.23622047244094491" right="0.23622047244094491" top="0.94488188976377963" bottom="0.55118110236220474" header="0.31496062992125984" footer="0.31496062992125984"/>
  <pageSetup paperSize="9" scale="7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456DC6-DBDC-4D55-8DC7-525689AAFA07}">
          <x14:formula1>
            <xm:f>'(参考)リスト'!$F$16:$F$21</xm:f>
          </x14:formula1>
          <xm:sqref>E11:E12 P22:P23 P11:P12 E22:E23</xm:sqref>
        </x14:dataValidation>
        <x14:dataValidation type="list" allowBlank="1" showInputMessage="1" showErrorMessage="1" xr:uid="{1CEF59BB-924C-4A6F-BB1E-708F1E55DB95}">
          <x14:formula1>
            <xm:f>'(参考)リスト'!$D$16:$D$18</xm:f>
          </x14:formula1>
          <xm:sqref>E10 E21 P10 P21</xm:sqref>
        </x14:dataValidation>
        <x14:dataValidation type="list" allowBlank="1" showInputMessage="1" showErrorMessage="1" xr:uid="{0D3FF9AB-E27C-4313-B147-364998EC0D7F}">
          <x14:formula1>
            <xm:f>'(参考)リスト'!$E$16:$E$27</xm:f>
          </x14:formula1>
          <xm:sqref>E9 E20 P9 P20</xm:sqref>
        </x14:dataValidation>
        <x14:dataValidation type="list" allowBlank="1" showInputMessage="1" showErrorMessage="1" xr:uid="{B58EA1A7-F778-4322-BF55-7923816DA273}">
          <x14:formula1>
            <xm:f>'(参考)リスト'!$B$16:$B$21</xm:f>
          </x14:formula1>
          <xm:sqref>E7 P18 P7 E18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56B2-7CBB-4629-B354-25612E010D93}">
  <dimension ref="B1:X31"/>
  <sheetViews>
    <sheetView showGridLines="0" view="pageBreakPreview" zoomScale="115" zoomScaleNormal="70" zoomScaleSheetLayoutView="115" workbookViewId="0">
      <selection activeCell="Q16" sqref="Q16:W23"/>
    </sheetView>
  </sheetViews>
  <sheetFormatPr defaultColWidth="7.625" defaultRowHeight="27.95" customHeight="1" x14ac:dyDescent="0.15"/>
  <cols>
    <col min="1" max="1" width="1.75" style="19" customWidth="1"/>
    <col min="2" max="4" width="6.125" style="19" customWidth="1"/>
    <col min="5" max="5" width="12.25" style="19" customWidth="1"/>
    <col min="6" max="12" width="9.125" style="19" customWidth="1"/>
    <col min="13" max="15" width="6.125" style="19" customWidth="1"/>
    <col min="16" max="16" width="12.25" style="19" customWidth="1"/>
    <col min="17" max="23" width="9.125" style="19" customWidth="1"/>
    <col min="24" max="24" width="3.125" style="19" customWidth="1"/>
    <col min="25" max="16384" width="7.625" style="19"/>
  </cols>
  <sheetData>
    <row r="1" spans="2:23" ht="9" customHeight="1" x14ac:dyDescent="0.15">
      <c r="W1" s="100"/>
    </row>
    <row r="2" spans="2:23" ht="25.15" customHeight="1" x14ac:dyDescent="0.15">
      <c r="B2" s="203" t="s">
        <v>304</v>
      </c>
      <c r="C2" s="204"/>
      <c r="D2" s="204"/>
      <c r="E2" s="204"/>
      <c r="F2" s="204"/>
      <c r="G2" s="204"/>
      <c r="H2" s="204"/>
      <c r="I2" s="204"/>
      <c r="J2" s="204"/>
      <c r="K2" s="204"/>
      <c r="L2" s="204"/>
      <c r="M2" s="204"/>
      <c r="N2" s="204"/>
      <c r="O2" s="204"/>
      <c r="P2" s="204"/>
      <c r="Q2" s="204"/>
      <c r="R2" s="352" t="s">
        <v>215</v>
      </c>
      <c r="S2" s="352"/>
      <c r="T2" s="599" t="str">
        <f>'様式A-1'!W2</f>
        <v>33.96722,130.91500</v>
      </c>
      <c r="U2" s="599"/>
      <c r="V2" s="599"/>
      <c r="W2" s="599"/>
    </row>
    <row r="3" spans="2:23" ht="25.15" customHeight="1" x14ac:dyDescent="0.15">
      <c r="B3" s="722" t="s">
        <v>305</v>
      </c>
      <c r="C3" s="723"/>
      <c r="D3" s="723"/>
      <c r="E3" s="724" t="str">
        <f>'様式A-1'!D3</f>
        <v>コンピラトンネル</v>
      </c>
      <c r="F3" s="725"/>
      <c r="G3" s="726"/>
      <c r="H3" s="716" t="s">
        <v>306</v>
      </c>
      <c r="I3" s="717"/>
      <c r="J3" s="727" t="str">
        <f>'様式A-1'!J3:O4</f>
        <v>福浦港金比羅線</v>
      </c>
      <c r="K3" s="719"/>
      <c r="L3" s="720"/>
      <c r="M3" s="729" t="s">
        <v>307</v>
      </c>
      <c r="N3" s="737"/>
      <c r="O3" s="730"/>
      <c r="P3" s="728" t="str">
        <f>'様式B (1)'!S3</f>
        <v>アジア航測株式会社</v>
      </c>
      <c r="Q3" s="728"/>
      <c r="R3" s="728"/>
      <c r="S3" s="729" t="s">
        <v>250</v>
      </c>
      <c r="T3" s="730"/>
      <c r="U3" s="733">
        <f>'様式B (1)'!P2</f>
        <v>45903</v>
      </c>
      <c r="V3" s="734"/>
      <c r="W3" s="735"/>
    </row>
    <row r="4" spans="2:23" ht="25.15" customHeight="1" x14ac:dyDescent="0.15">
      <c r="B4" s="711" t="s">
        <v>308</v>
      </c>
      <c r="C4" s="712"/>
      <c r="D4" s="712"/>
      <c r="E4" s="713" t="str">
        <f>'様式A-1'!D4</f>
        <v>金比羅トンネル</v>
      </c>
      <c r="F4" s="714"/>
      <c r="G4" s="715"/>
      <c r="H4" s="716" t="s">
        <v>309</v>
      </c>
      <c r="I4" s="717"/>
      <c r="J4" s="718" t="str">
        <f>'様式A-1'!R3</f>
        <v>山口県
下関土木建築事務所</v>
      </c>
      <c r="K4" s="719"/>
      <c r="L4" s="720"/>
      <c r="M4" s="738"/>
      <c r="N4" s="739"/>
      <c r="O4" s="740"/>
      <c r="P4" s="721" t="str">
        <f>'様式B (3)'!S4</f>
        <v>飯田　琢巳</v>
      </c>
      <c r="Q4" s="721"/>
      <c r="R4" s="721"/>
      <c r="S4" s="731"/>
      <c r="T4" s="732"/>
      <c r="U4" s="731"/>
      <c r="V4" s="736"/>
      <c r="W4" s="732"/>
    </row>
    <row r="5" spans="2:23" s="22" customFormat="1" ht="25.5" customHeight="1" x14ac:dyDescent="0.15">
      <c r="B5" s="741" t="s">
        <v>310</v>
      </c>
      <c r="C5" s="709" t="s">
        <v>311</v>
      </c>
      <c r="D5" s="710"/>
      <c r="E5" s="205"/>
      <c r="F5" s="748"/>
      <c r="G5" s="749"/>
      <c r="H5" s="749"/>
      <c r="I5" s="749"/>
      <c r="J5" s="749"/>
      <c r="K5" s="749"/>
      <c r="L5" s="750"/>
      <c r="M5" s="741" t="s">
        <v>310</v>
      </c>
      <c r="N5" s="709" t="s">
        <v>311</v>
      </c>
      <c r="O5" s="710"/>
      <c r="P5" s="205"/>
      <c r="Q5" s="706"/>
      <c r="R5" s="707"/>
      <c r="S5" s="707"/>
      <c r="T5" s="707"/>
      <c r="U5" s="707"/>
      <c r="V5" s="707"/>
      <c r="W5" s="708"/>
    </row>
    <row r="6" spans="2:23" s="22" customFormat="1" ht="25.5" customHeight="1" x14ac:dyDescent="0.15">
      <c r="B6" s="743"/>
      <c r="C6" s="709" t="s">
        <v>312</v>
      </c>
      <c r="D6" s="710"/>
      <c r="E6" s="241"/>
      <c r="F6" s="706"/>
      <c r="G6" s="707"/>
      <c r="H6" s="707"/>
      <c r="I6" s="707"/>
      <c r="J6" s="707"/>
      <c r="K6" s="707"/>
      <c r="L6" s="708"/>
      <c r="M6" s="743"/>
      <c r="N6" s="709" t="s">
        <v>312</v>
      </c>
      <c r="O6" s="710"/>
      <c r="P6" s="241"/>
      <c r="Q6" s="706"/>
      <c r="R6" s="707"/>
      <c r="S6" s="707"/>
      <c r="T6" s="707"/>
      <c r="U6" s="707"/>
      <c r="V6" s="707"/>
      <c r="W6" s="708"/>
    </row>
    <row r="7" spans="2:23" s="22" customFormat="1" ht="25.5" customHeight="1" x14ac:dyDescent="0.15">
      <c r="B7" s="741" t="s">
        <v>313</v>
      </c>
      <c r="C7" s="709" t="s">
        <v>261</v>
      </c>
      <c r="D7" s="710"/>
      <c r="E7" s="206" t="s">
        <v>461</v>
      </c>
      <c r="F7" s="706"/>
      <c r="G7" s="707"/>
      <c r="H7" s="707"/>
      <c r="I7" s="707"/>
      <c r="J7" s="707"/>
      <c r="K7" s="707"/>
      <c r="L7" s="708"/>
      <c r="M7" s="741" t="s">
        <v>313</v>
      </c>
      <c r="N7" s="709" t="s">
        <v>261</v>
      </c>
      <c r="O7" s="710"/>
      <c r="P7" s="206" t="s">
        <v>461</v>
      </c>
      <c r="Q7" s="706"/>
      <c r="R7" s="707"/>
      <c r="S7" s="707"/>
      <c r="T7" s="707"/>
      <c r="U7" s="707"/>
      <c r="V7" s="707"/>
      <c r="W7" s="708"/>
    </row>
    <row r="8" spans="2:23" s="22" customFormat="1" ht="25.5" customHeight="1" x14ac:dyDescent="0.15">
      <c r="B8" s="742"/>
      <c r="C8" s="709" t="s">
        <v>262</v>
      </c>
      <c r="D8" s="710"/>
      <c r="E8" s="205"/>
      <c r="F8" s="706"/>
      <c r="G8" s="707"/>
      <c r="H8" s="707"/>
      <c r="I8" s="707"/>
      <c r="J8" s="707"/>
      <c r="K8" s="707"/>
      <c r="L8" s="708"/>
      <c r="M8" s="742"/>
      <c r="N8" s="709" t="s">
        <v>262</v>
      </c>
      <c r="O8" s="710"/>
      <c r="P8" s="205"/>
      <c r="Q8" s="706"/>
      <c r="R8" s="707"/>
      <c r="S8" s="707"/>
      <c r="T8" s="707"/>
      <c r="U8" s="707"/>
      <c r="V8" s="707"/>
      <c r="W8" s="708"/>
    </row>
    <row r="9" spans="2:23" s="22" customFormat="1" ht="25.5" customHeight="1" x14ac:dyDescent="0.15">
      <c r="B9" s="744" t="s">
        <v>264</v>
      </c>
      <c r="C9" s="747"/>
      <c r="D9" s="745"/>
      <c r="E9" s="240"/>
      <c r="F9" s="706"/>
      <c r="G9" s="707"/>
      <c r="H9" s="707"/>
      <c r="I9" s="707"/>
      <c r="J9" s="707"/>
      <c r="K9" s="707"/>
      <c r="L9" s="708"/>
      <c r="M9" s="744" t="s">
        <v>264</v>
      </c>
      <c r="N9" s="747"/>
      <c r="O9" s="745"/>
      <c r="P9" s="240"/>
      <c r="Q9" s="706"/>
      <c r="R9" s="707"/>
      <c r="S9" s="707"/>
      <c r="T9" s="707"/>
      <c r="U9" s="707"/>
      <c r="V9" s="707"/>
      <c r="W9" s="708"/>
    </row>
    <row r="10" spans="2:23" s="22" customFormat="1" ht="25.5" customHeight="1" x14ac:dyDescent="0.15">
      <c r="B10" s="741" t="s">
        <v>314</v>
      </c>
      <c r="C10" s="744" t="s">
        <v>315</v>
      </c>
      <c r="D10" s="745"/>
      <c r="E10" s="241"/>
      <c r="F10" s="706"/>
      <c r="G10" s="707"/>
      <c r="H10" s="707"/>
      <c r="I10" s="707"/>
      <c r="J10" s="707"/>
      <c r="K10" s="707"/>
      <c r="L10" s="708"/>
      <c r="M10" s="741" t="s">
        <v>314</v>
      </c>
      <c r="N10" s="744" t="s">
        <v>315</v>
      </c>
      <c r="O10" s="745"/>
      <c r="P10" s="241"/>
      <c r="Q10" s="706"/>
      <c r="R10" s="707"/>
      <c r="S10" s="707"/>
      <c r="T10" s="707"/>
      <c r="U10" s="707"/>
      <c r="V10" s="707"/>
      <c r="W10" s="708"/>
    </row>
    <row r="11" spans="2:23" s="22" customFormat="1" ht="25.5" customHeight="1" x14ac:dyDescent="0.15">
      <c r="B11" s="742"/>
      <c r="C11" s="744" t="s">
        <v>273</v>
      </c>
      <c r="D11" s="745"/>
      <c r="E11" s="218" t="s">
        <v>576</v>
      </c>
      <c r="F11" s="706"/>
      <c r="G11" s="707"/>
      <c r="H11" s="707"/>
      <c r="I11" s="707"/>
      <c r="J11" s="707"/>
      <c r="K11" s="707"/>
      <c r="L11" s="708"/>
      <c r="M11" s="742"/>
      <c r="N11" s="744" t="s">
        <v>273</v>
      </c>
      <c r="O11" s="745"/>
      <c r="P11" s="218" t="s">
        <v>576</v>
      </c>
      <c r="Q11" s="706"/>
      <c r="R11" s="707"/>
      <c r="S11" s="707"/>
      <c r="T11" s="707"/>
      <c r="U11" s="707"/>
      <c r="V11" s="707"/>
      <c r="W11" s="708"/>
    </row>
    <row r="12" spans="2:23" s="22" customFormat="1" ht="25.5" customHeight="1" x14ac:dyDescent="0.15">
      <c r="B12" s="743"/>
      <c r="C12" s="746" t="s">
        <v>274</v>
      </c>
      <c r="D12" s="746"/>
      <c r="E12" s="218"/>
      <c r="F12" s="751"/>
      <c r="G12" s="752"/>
      <c r="H12" s="752"/>
      <c r="I12" s="752"/>
      <c r="J12" s="752"/>
      <c r="K12" s="752"/>
      <c r="L12" s="753"/>
      <c r="M12" s="743"/>
      <c r="N12" s="746" t="s">
        <v>274</v>
      </c>
      <c r="O12" s="746"/>
      <c r="P12" s="218"/>
      <c r="Q12" s="706"/>
      <c r="R12" s="707"/>
      <c r="S12" s="707"/>
      <c r="T12" s="707"/>
      <c r="U12" s="707"/>
      <c r="V12" s="707"/>
      <c r="W12" s="708"/>
    </row>
    <row r="13" spans="2:23" s="22" customFormat="1" ht="25.5" customHeight="1" x14ac:dyDescent="0.15">
      <c r="B13" s="766" t="s">
        <v>316</v>
      </c>
      <c r="C13" s="766"/>
      <c r="D13" s="766"/>
      <c r="E13" s="757"/>
      <c r="F13" s="757"/>
      <c r="G13" s="757"/>
      <c r="H13" s="766" t="s">
        <v>317</v>
      </c>
      <c r="I13" s="766"/>
      <c r="J13" s="757"/>
      <c r="K13" s="757"/>
      <c r="L13" s="757"/>
      <c r="M13" s="766" t="s">
        <v>316</v>
      </c>
      <c r="N13" s="766"/>
      <c r="O13" s="766"/>
      <c r="P13" s="757"/>
      <c r="Q13" s="757"/>
      <c r="R13" s="757"/>
      <c r="S13" s="766" t="s">
        <v>317</v>
      </c>
      <c r="T13" s="766"/>
      <c r="U13" s="757"/>
      <c r="V13" s="757"/>
      <c r="W13" s="757"/>
    </row>
    <row r="14" spans="2:23" s="22" customFormat="1" ht="25.5" customHeight="1" x14ac:dyDescent="0.15">
      <c r="B14" s="758" t="s">
        <v>318</v>
      </c>
      <c r="C14" s="758"/>
      <c r="D14" s="758"/>
      <c r="E14" s="759" t="s">
        <v>492</v>
      </c>
      <c r="F14" s="759"/>
      <c r="G14" s="759"/>
      <c r="H14" s="760" t="s">
        <v>319</v>
      </c>
      <c r="I14" s="761"/>
      <c r="J14" s="762" t="s">
        <v>492</v>
      </c>
      <c r="K14" s="763"/>
      <c r="L14" s="764"/>
      <c r="M14" s="760" t="s">
        <v>318</v>
      </c>
      <c r="N14" s="761"/>
      <c r="O14" s="765"/>
      <c r="P14" s="759" t="s">
        <v>492</v>
      </c>
      <c r="Q14" s="759"/>
      <c r="R14" s="759"/>
      <c r="S14" s="760" t="s">
        <v>319</v>
      </c>
      <c r="T14" s="761"/>
      <c r="U14" s="762" t="s">
        <v>492</v>
      </c>
      <c r="V14" s="763"/>
      <c r="W14" s="764"/>
    </row>
    <row r="15" spans="2:23" s="22" customFormat="1" ht="39.75" customHeight="1" x14ac:dyDescent="0.15">
      <c r="B15" s="746" t="s">
        <v>320</v>
      </c>
      <c r="C15" s="746"/>
      <c r="D15" s="746"/>
      <c r="E15" s="767"/>
      <c r="F15" s="768"/>
      <c r="G15" s="768"/>
      <c r="H15" s="768"/>
      <c r="I15" s="768"/>
      <c r="J15" s="768"/>
      <c r="K15" s="266"/>
      <c r="L15" s="260"/>
      <c r="M15" s="746" t="s">
        <v>320</v>
      </c>
      <c r="N15" s="746"/>
      <c r="O15" s="746"/>
      <c r="P15" s="767"/>
      <c r="Q15" s="768"/>
      <c r="R15" s="768"/>
      <c r="S15" s="768"/>
      <c r="T15" s="768"/>
      <c r="U15" s="768"/>
      <c r="V15" s="266"/>
      <c r="W15" s="260"/>
    </row>
    <row r="16" spans="2:23" s="22" customFormat="1" ht="25.5" customHeight="1" x14ac:dyDescent="0.15">
      <c r="B16" s="754" t="s">
        <v>310</v>
      </c>
      <c r="C16" s="754" t="s">
        <v>311</v>
      </c>
      <c r="D16" s="754"/>
      <c r="E16" s="205"/>
      <c r="F16" s="748"/>
      <c r="G16" s="749"/>
      <c r="H16" s="749"/>
      <c r="I16" s="749"/>
      <c r="J16" s="749"/>
      <c r="K16" s="749"/>
      <c r="L16" s="750"/>
      <c r="M16" s="754" t="s">
        <v>310</v>
      </c>
      <c r="N16" s="754" t="s">
        <v>311</v>
      </c>
      <c r="O16" s="754"/>
      <c r="P16" s="205"/>
      <c r="Q16" s="706"/>
      <c r="R16" s="707"/>
      <c r="S16" s="707"/>
      <c r="T16" s="707"/>
      <c r="U16" s="707"/>
      <c r="V16" s="707"/>
      <c r="W16" s="708"/>
    </row>
    <row r="17" spans="2:24" s="22" customFormat="1" ht="25.5" customHeight="1" x14ac:dyDescent="0.15">
      <c r="B17" s="754"/>
      <c r="C17" s="754" t="s">
        <v>312</v>
      </c>
      <c r="D17" s="754"/>
      <c r="E17" s="241"/>
      <c r="F17" s="706"/>
      <c r="G17" s="707"/>
      <c r="H17" s="707"/>
      <c r="I17" s="707"/>
      <c r="J17" s="707"/>
      <c r="K17" s="707"/>
      <c r="L17" s="708"/>
      <c r="M17" s="754"/>
      <c r="N17" s="754" t="s">
        <v>312</v>
      </c>
      <c r="O17" s="754"/>
      <c r="P17" s="241"/>
      <c r="Q17" s="706"/>
      <c r="R17" s="707"/>
      <c r="S17" s="707"/>
      <c r="T17" s="707"/>
      <c r="U17" s="707"/>
      <c r="V17" s="707"/>
      <c r="W17" s="708"/>
    </row>
    <row r="18" spans="2:24" s="22" customFormat="1" ht="25.5" customHeight="1" x14ac:dyDescent="0.15">
      <c r="B18" s="754" t="s">
        <v>313</v>
      </c>
      <c r="C18" s="754" t="s">
        <v>261</v>
      </c>
      <c r="D18" s="754"/>
      <c r="E18" s="206" t="s">
        <v>461</v>
      </c>
      <c r="F18" s="706"/>
      <c r="G18" s="707"/>
      <c r="H18" s="707"/>
      <c r="I18" s="707"/>
      <c r="J18" s="707"/>
      <c r="K18" s="707"/>
      <c r="L18" s="708"/>
      <c r="M18" s="754" t="s">
        <v>313</v>
      </c>
      <c r="N18" s="754" t="s">
        <v>261</v>
      </c>
      <c r="O18" s="754"/>
      <c r="P18" s="206" t="s">
        <v>461</v>
      </c>
      <c r="Q18" s="706"/>
      <c r="R18" s="707"/>
      <c r="S18" s="707"/>
      <c r="T18" s="707"/>
      <c r="U18" s="707"/>
      <c r="V18" s="707"/>
      <c r="W18" s="708"/>
    </row>
    <row r="19" spans="2:24" s="22" customFormat="1" ht="25.5" customHeight="1" x14ac:dyDescent="0.15">
      <c r="B19" s="754"/>
      <c r="C19" s="754" t="s">
        <v>262</v>
      </c>
      <c r="D19" s="754"/>
      <c r="E19" s="205"/>
      <c r="F19" s="706"/>
      <c r="G19" s="707"/>
      <c r="H19" s="707"/>
      <c r="I19" s="707"/>
      <c r="J19" s="707"/>
      <c r="K19" s="707"/>
      <c r="L19" s="708"/>
      <c r="M19" s="754"/>
      <c r="N19" s="754" t="s">
        <v>262</v>
      </c>
      <c r="O19" s="754"/>
      <c r="P19" s="205"/>
      <c r="Q19" s="706"/>
      <c r="R19" s="707"/>
      <c r="S19" s="707"/>
      <c r="T19" s="707"/>
      <c r="U19" s="707"/>
      <c r="V19" s="707"/>
      <c r="W19" s="708"/>
    </row>
    <row r="20" spans="2:24" s="22" customFormat="1" ht="25.5" customHeight="1" x14ac:dyDescent="0.15">
      <c r="B20" s="746" t="s">
        <v>264</v>
      </c>
      <c r="C20" s="746"/>
      <c r="D20" s="746"/>
      <c r="E20" s="240"/>
      <c r="F20" s="706"/>
      <c r="G20" s="707"/>
      <c r="H20" s="707"/>
      <c r="I20" s="707"/>
      <c r="J20" s="707"/>
      <c r="K20" s="707"/>
      <c r="L20" s="708"/>
      <c r="M20" s="746" t="s">
        <v>264</v>
      </c>
      <c r="N20" s="746"/>
      <c r="O20" s="746"/>
      <c r="P20" s="240"/>
      <c r="Q20" s="706"/>
      <c r="R20" s="707"/>
      <c r="S20" s="707"/>
      <c r="T20" s="707"/>
      <c r="U20" s="707"/>
      <c r="V20" s="707"/>
      <c r="W20" s="708"/>
    </row>
    <row r="21" spans="2:24" s="22" customFormat="1" ht="25.5" customHeight="1" x14ac:dyDescent="0.15">
      <c r="B21" s="741" t="s">
        <v>314</v>
      </c>
      <c r="C21" s="746" t="s">
        <v>315</v>
      </c>
      <c r="D21" s="746"/>
      <c r="E21" s="241"/>
      <c r="F21" s="706"/>
      <c r="G21" s="707"/>
      <c r="H21" s="707"/>
      <c r="I21" s="707"/>
      <c r="J21" s="707"/>
      <c r="K21" s="707"/>
      <c r="L21" s="708"/>
      <c r="M21" s="741" t="s">
        <v>314</v>
      </c>
      <c r="N21" s="746" t="s">
        <v>315</v>
      </c>
      <c r="O21" s="746"/>
      <c r="P21" s="241"/>
      <c r="Q21" s="706"/>
      <c r="R21" s="707"/>
      <c r="S21" s="707"/>
      <c r="T21" s="707"/>
      <c r="U21" s="707"/>
      <c r="V21" s="707"/>
      <c r="W21" s="708"/>
    </row>
    <row r="22" spans="2:24" s="22" customFormat="1" ht="25.5" customHeight="1" x14ac:dyDescent="0.15">
      <c r="B22" s="742"/>
      <c r="C22" s="746" t="s">
        <v>273</v>
      </c>
      <c r="D22" s="746"/>
      <c r="E22" s="218" t="s">
        <v>576</v>
      </c>
      <c r="F22" s="706"/>
      <c r="G22" s="707"/>
      <c r="H22" s="707"/>
      <c r="I22" s="707"/>
      <c r="J22" s="707"/>
      <c r="K22" s="707"/>
      <c r="L22" s="708"/>
      <c r="M22" s="742"/>
      <c r="N22" s="746" t="s">
        <v>273</v>
      </c>
      <c r="O22" s="746"/>
      <c r="P22" s="218" t="s">
        <v>576</v>
      </c>
      <c r="Q22" s="706"/>
      <c r="R22" s="707"/>
      <c r="S22" s="707"/>
      <c r="T22" s="707"/>
      <c r="U22" s="707"/>
      <c r="V22" s="707"/>
      <c r="W22" s="708"/>
    </row>
    <row r="23" spans="2:24" s="22" customFormat="1" ht="25.5" customHeight="1" x14ac:dyDescent="0.15">
      <c r="B23" s="743"/>
      <c r="C23" s="746" t="s">
        <v>274</v>
      </c>
      <c r="D23" s="746"/>
      <c r="E23" s="218"/>
      <c r="F23" s="751"/>
      <c r="G23" s="752"/>
      <c r="H23" s="752"/>
      <c r="I23" s="752"/>
      <c r="J23" s="752"/>
      <c r="K23" s="752"/>
      <c r="L23" s="753"/>
      <c r="M23" s="743"/>
      <c r="N23" s="746" t="s">
        <v>274</v>
      </c>
      <c r="O23" s="746"/>
      <c r="P23" s="218"/>
      <c r="Q23" s="706"/>
      <c r="R23" s="707"/>
      <c r="S23" s="707"/>
      <c r="T23" s="707"/>
      <c r="U23" s="707"/>
      <c r="V23" s="707"/>
      <c r="W23" s="708"/>
    </row>
    <row r="24" spans="2:24" s="22" customFormat="1" ht="25.5" customHeight="1" x14ac:dyDescent="0.15">
      <c r="B24" s="766" t="s">
        <v>316</v>
      </c>
      <c r="C24" s="766"/>
      <c r="D24" s="766"/>
      <c r="E24" s="757"/>
      <c r="F24" s="757"/>
      <c r="G24" s="757"/>
      <c r="H24" s="766" t="s">
        <v>317</v>
      </c>
      <c r="I24" s="766"/>
      <c r="J24" s="762"/>
      <c r="K24" s="763"/>
      <c r="L24" s="764"/>
      <c r="M24" s="766" t="s">
        <v>316</v>
      </c>
      <c r="N24" s="766"/>
      <c r="O24" s="766"/>
      <c r="P24" s="757"/>
      <c r="Q24" s="757"/>
      <c r="R24" s="757"/>
      <c r="S24" s="766" t="s">
        <v>317</v>
      </c>
      <c r="T24" s="766"/>
      <c r="U24" s="762"/>
      <c r="V24" s="763"/>
      <c r="W24" s="764"/>
    </row>
    <row r="25" spans="2:24" s="22" customFormat="1" ht="25.5" customHeight="1" x14ac:dyDescent="0.15">
      <c r="B25" s="758" t="s">
        <v>318</v>
      </c>
      <c r="C25" s="758"/>
      <c r="D25" s="758"/>
      <c r="E25" s="759" t="s">
        <v>492</v>
      </c>
      <c r="F25" s="759"/>
      <c r="G25" s="759"/>
      <c r="H25" s="760" t="s">
        <v>319</v>
      </c>
      <c r="I25" s="761"/>
      <c r="J25" s="762" t="s">
        <v>492</v>
      </c>
      <c r="K25" s="763"/>
      <c r="L25" s="764"/>
      <c r="M25" s="760" t="s">
        <v>318</v>
      </c>
      <c r="N25" s="761"/>
      <c r="O25" s="765"/>
      <c r="P25" s="759" t="s">
        <v>492</v>
      </c>
      <c r="Q25" s="759"/>
      <c r="R25" s="759"/>
      <c r="S25" s="760" t="s">
        <v>319</v>
      </c>
      <c r="T25" s="761"/>
      <c r="U25" s="762" t="s">
        <v>492</v>
      </c>
      <c r="V25" s="763"/>
      <c r="W25" s="764"/>
    </row>
    <row r="26" spans="2:24" s="22" customFormat="1" ht="39.75" customHeight="1" x14ac:dyDescent="0.15">
      <c r="B26" s="746" t="s">
        <v>320</v>
      </c>
      <c r="C26" s="746"/>
      <c r="D26" s="746"/>
      <c r="E26" s="767"/>
      <c r="F26" s="768"/>
      <c r="G26" s="768"/>
      <c r="H26" s="768"/>
      <c r="I26" s="768"/>
      <c r="J26" s="768"/>
      <c r="K26" s="266"/>
      <c r="L26" s="260"/>
      <c r="M26" s="746" t="s">
        <v>320</v>
      </c>
      <c r="N26" s="746"/>
      <c r="O26" s="746"/>
      <c r="P26" s="767"/>
      <c r="Q26" s="768"/>
      <c r="R26" s="768"/>
      <c r="S26" s="768"/>
      <c r="T26" s="768"/>
      <c r="U26" s="768"/>
      <c r="V26" s="266"/>
      <c r="W26" s="260"/>
    </row>
    <row r="27" spans="2:24" s="22" customFormat="1" ht="15" customHeight="1" x14ac:dyDescent="0.15">
      <c r="B27" s="207"/>
      <c r="C27" s="773" t="s">
        <v>321</v>
      </c>
      <c r="D27" s="774"/>
      <c r="E27" s="774"/>
      <c r="F27" s="774"/>
      <c r="G27" s="774"/>
      <c r="H27" s="774"/>
      <c r="I27" s="774"/>
      <c r="J27" s="774"/>
      <c r="K27" s="774"/>
      <c r="L27" s="774"/>
      <c r="M27" s="208"/>
      <c r="N27" s="208" t="s">
        <v>322</v>
      </c>
      <c r="O27" s="208"/>
      <c r="P27" s="208"/>
      <c r="Q27" s="208"/>
      <c r="R27" s="208"/>
      <c r="S27" s="208"/>
      <c r="T27" s="208"/>
      <c r="U27" s="208"/>
      <c r="V27" s="208"/>
      <c r="W27" s="208"/>
    </row>
    <row r="28" spans="2:24" s="22" customFormat="1" ht="15" customHeight="1" x14ac:dyDescent="0.15">
      <c r="B28" s="207"/>
      <c r="C28" s="775"/>
      <c r="D28" s="775"/>
      <c r="E28" s="775"/>
      <c r="F28" s="775"/>
      <c r="G28" s="775"/>
      <c r="H28" s="775"/>
      <c r="I28" s="775"/>
      <c r="J28" s="775"/>
      <c r="K28" s="775"/>
      <c r="L28" s="775"/>
      <c r="M28" s="208"/>
      <c r="N28" s="208" t="s">
        <v>323</v>
      </c>
      <c r="O28" s="208"/>
      <c r="P28" s="208"/>
      <c r="Q28" s="208"/>
      <c r="R28" s="208"/>
      <c r="S28" s="208"/>
      <c r="T28" s="208"/>
      <c r="U28" s="208"/>
      <c r="V28" s="208"/>
      <c r="W28" s="208"/>
    </row>
    <row r="29" spans="2:24" ht="15" customHeight="1" x14ac:dyDescent="0.15">
      <c r="C29" s="95" t="s">
        <v>324</v>
      </c>
      <c r="D29" s="3"/>
      <c r="E29" s="3"/>
      <c r="F29" s="3"/>
      <c r="G29" s="3"/>
      <c r="H29" s="3"/>
      <c r="I29" s="3"/>
      <c r="J29" s="3"/>
      <c r="K29" s="3"/>
      <c r="L29" s="3"/>
      <c r="M29" s="3"/>
      <c r="N29" s="24" t="s">
        <v>325</v>
      </c>
      <c r="O29" s="3"/>
      <c r="P29" s="3"/>
      <c r="Q29" s="3"/>
      <c r="R29" s="3"/>
      <c r="S29" s="3"/>
      <c r="T29" s="3"/>
      <c r="U29" s="3"/>
      <c r="V29" s="3"/>
      <c r="W29" s="3"/>
      <c r="X29" s="22"/>
    </row>
    <row r="30" spans="2:24" ht="15" customHeight="1" x14ac:dyDescent="0.15">
      <c r="C30" s="95" t="s">
        <v>326</v>
      </c>
      <c r="D30" s="3"/>
      <c r="E30" s="3"/>
      <c r="F30" s="3"/>
      <c r="G30" s="3"/>
      <c r="H30" s="3"/>
      <c r="I30" s="3"/>
      <c r="J30" s="3"/>
      <c r="K30" s="3"/>
      <c r="L30" s="3"/>
      <c r="M30" s="3"/>
      <c r="N30" s="24" t="s">
        <v>327</v>
      </c>
      <c r="O30" s="3"/>
      <c r="P30" s="3"/>
      <c r="Q30" s="3"/>
      <c r="R30" s="3"/>
      <c r="S30" s="3"/>
      <c r="T30" s="3"/>
      <c r="U30" s="3"/>
      <c r="V30" s="3"/>
      <c r="W30" s="3"/>
      <c r="X30" s="22"/>
    </row>
    <row r="31" spans="2:24" ht="15.6" customHeight="1" x14ac:dyDescent="0.15">
      <c r="C31" s="21"/>
      <c r="N31" s="21"/>
    </row>
  </sheetData>
  <mergeCells count="104">
    <mergeCell ref="B26:D26"/>
    <mergeCell ref="E26:J26"/>
    <mergeCell ref="M26:O26"/>
    <mergeCell ref="P26:U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J15"/>
    <mergeCell ref="M15:O15"/>
    <mergeCell ref="P15:U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type="list" allowBlank="1" showInputMessage="1" showErrorMessage="1" sqref="E8 E19 P8 P19" xr:uid="{E13881CB-529A-4EFF-A527-779E60696F30}">
      <formula1>INDIRECT(E7)</formula1>
    </dataValidation>
    <dataValidation allowBlank="1" showInputMessage="1" showErrorMessage="1" prompt="覆工スパン毎に連番を記入。_x000a_数値で入力する。" sqref="E6 E17 P17 P6" xr:uid="{34A48F06-4634-413F-A48D-A6CC1BED84BD}"/>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C152477-0073-420E-B225-71E5213B9FD1}">
          <x14:formula1>
            <xm:f>'(参考)リスト'!$B$16:$B$21</xm:f>
          </x14:formula1>
          <xm:sqref>E7 P18 P7 E18</xm:sqref>
        </x14:dataValidation>
        <x14:dataValidation type="list" allowBlank="1" showInputMessage="1" showErrorMessage="1" xr:uid="{5276368D-F7F9-451C-927B-35FF163768B1}">
          <x14:formula1>
            <xm:f>'(参考)リスト'!$E$16:$E$27</xm:f>
          </x14:formula1>
          <xm:sqref>E9 E20 P9 P20</xm:sqref>
        </x14:dataValidation>
        <x14:dataValidation type="list" allowBlank="1" showInputMessage="1" showErrorMessage="1" xr:uid="{357DEF7D-FEAC-4FCD-B514-7540A8C26998}">
          <x14:formula1>
            <xm:f>'(参考)リスト'!$D$16:$D$18</xm:f>
          </x14:formula1>
          <xm:sqref>E10 E21 P10 P21</xm:sqref>
        </x14:dataValidation>
        <x14:dataValidation type="list" allowBlank="1" showInputMessage="1" showErrorMessage="1" xr:uid="{53B14C0A-67F2-43A5-99BE-E70FFF403EEC}">
          <x14:formula1>
            <xm:f>'(参考)リスト'!$F$16:$F$21</xm:f>
          </x14:formula1>
          <xm:sqref>E11:E12 P22:P23 P11:P12 E22:E23 K15 K26 V26 V15</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AF18" sqref="AF18"/>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3" t="s">
        <v>328</v>
      </c>
      <c r="C2" s="204"/>
      <c r="D2" s="204"/>
      <c r="E2" s="204"/>
      <c r="F2" s="204"/>
      <c r="G2" s="204"/>
      <c r="H2" s="204"/>
      <c r="I2" s="204"/>
      <c r="J2" s="204"/>
      <c r="K2" s="204"/>
      <c r="L2" s="204"/>
      <c r="M2" s="204"/>
      <c r="N2" s="204"/>
      <c r="O2" s="204"/>
      <c r="P2" s="204"/>
      <c r="Q2" s="204"/>
    </row>
    <row r="3" spans="2:25" ht="25.15" customHeight="1" x14ac:dyDescent="0.15">
      <c r="B3" s="799" t="s">
        <v>305</v>
      </c>
      <c r="C3" s="799"/>
      <c r="D3" s="799"/>
      <c r="E3" s="800" t="str">
        <f>'様式A-1'!D3</f>
        <v>コンピラトンネル</v>
      </c>
      <c r="F3" s="800"/>
      <c r="G3" s="800"/>
      <c r="H3" s="800"/>
      <c r="I3" s="790" t="s">
        <v>306</v>
      </c>
      <c r="J3" s="791"/>
      <c r="K3" s="792"/>
      <c r="L3" s="727" t="str">
        <f>'様式A-1'!J3</f>
        <v>福浦港金比羅線</v>
      </c>
      <c r="M3" s="719"/>
      <c r="N3" s="720"/>
      <c r="O3" s="816" t="s">
        <v>307</v>
      </c>
      <c r="P3" s="817"/>
      <c r="Q3" s="818"/>
      <c r="R3" s="801" t="str">
        <f>'様式B (1)'!S3</f>
        <v>アジア航測株式会社</v>
      </c>
      <c r="S3" s="802"/>
      <c r="T3" s="803"/>
      <c r="U3" s="825" t="s">
        <v>329</v>
      </c>
      <c r="V3" s="826"/>
      <c r="W3" s="829">
        <f>'様式B (1)'!P2</f>
        <v>45903</v>
      </c>
      <c r="X3" s="830"/>
      <c r="Y3" s="831"/>
    </row>
    <row r="4" spans="2:25" ht="25.15" customHeight="1" x14ac:dyDescent="0.15">
      <c r="B4" s="804" t="s">
        <v>308</v>
      </c>
      <c r="C4" s="804"/>
      <c r="D4" s="804"/>
      <c r="E4" s="805" t="str">
        <f>'様式A-1'!D4</f>
        <v>金比羅トンネル</v>
      </c>
      <c r="F4" s="805"/>
      <c r="G4" s="805"/>
      <c r="H4" s="805"/>
      <c r="I4" s="790" t="s">
        <v>309</v>
      </c>
      <c r="J4" s="791"/>
      <c r="K4" s="792"/>
      <c r="L4" s="806" t="str">
        <f>'様式A-1'!R3</f>
        <v>山口県
下関土木建築事務所</v>
      </c>
      <c r="M4" s="777"/>
      <c r="N4" s="778"/>
      <c r="O4" s="819"/>
      <c r="P4" s="820"/>
      <c r="Q4" s="821"/>
      <c r="R4" s="807" t="str">
        <f>'様式B (3)'!S4</f>
        <v>飯田　琢巳</v>
      </c>
      <c r="S4" s="808"/>
      <c r="T4" s="809"/>
      <c r="U4" s="827"/>
      <c r="V4" s="828"/>
      <c r="W4" s="832"/>
      <c r="X4" s="833"/>
      <c r="Y4" s="834"/>
    </row>
    <row r="5" spans="2:25" ht="15" customHeight="1" x14ac:dyDescent="0.15">
      <c r="B5" s="790" t="s">
        <v>330</v>
      </c>
      <c r="C5" s="791"/>
      <c r="D5" s="792"/>
      <c r="E5" s="209" t="s">
        <v>721</v>
      </c>
      <c r="F5" s="790" t="s">
        <v>331</v>
      </c>
      <c r="G5" s="791"/>
      <c r="H5" s="792"/>
      <c r="I5" s="210">
        <v>101</v>
      </c>
      <c r="J5" s="790" t="s">
        <v>330</v>
      </c>
      <c r="K5" s="791"/>
      <c r="L5" s="792"/>
      <c r="M5" s="209" t="s">
        <v>786</v>
      </c>
      <c r="N5" s="790" t="s">
        <v>331</v>
      </c>
      <c r="O5" s="791"/>
      <c r="P5" s="792"/>
      <c r="Q5" s="210">
        <v>101</v>
      </c>
      <c r="R5" s="790" t="s">
        <v>330</v>
      </c>
      <c r="S5" s="791"/>
      <c r="T5" s="792"/>
      <c r="U5" s="209" t="s">
        <v>786</v>
      </c>
      <c r="V5" s="790" t="s">
        <v>331</v>
      </c>
      <c r="W5" s="791"/>
      <c r="X5" s="792"/>
      <c r="Y5" s="210">
        <v>101</v>
      </c>
    </row>
    <row r="6" spans="2:25" ht="15" customHeight="1" x14ac:dyDescent="0.15">
      <c r="B6" s="790" t="s">
        <v>332</v>
      </c>
      <c r="C6" s="791"/>
      <c r="D6" s="218" t="s">
        <v>535</v>
      </c>
      <c r="E6" s="796" t="s">
        <v>506</v>
      </c>
      <c r="F6" s="797"/>
      <c r="G6" s="797"/>
      <c r="H6" s="797"/>
      <c r="I6" s="798"/>
      <c r="J6" s="790" t="s">
        <v>332</v>
      </c>
      <c r="K6" s="791"/>
      <c r="L6" s="218" t="s">
        <v>521</v>
      </c>
      <c r="M6" s="796" t="s">
        <v>522</v>
      </c>
      <c r="N6" s="797"/>
      <c r="O6" s="797"/>
      <c r="P6" s="797"/>
      <c r="Q6" s="798"/>
      <c r="R6" s="790" t="s">
        <v>332</v>
      </c>
      <c r="S6" s="791"/>
      <c r="T6" s="218" t="s">
        <v>521</v>
      </c>
      <c r="U6" s="796" t="s">
        <v>522</v>
      </c>
      <c r="V6" s="797"/>
      <c r="W6" s="797"/>
      <c r="X6" s="797"/>
      <c r="Y6" s="798"/>
    </row>
    <row r="7" spans="2:25" ht="15" customHeight="1" x14ac:dyDescent="0.15">
      <c r="B7" s="790" t="s">
        <v>333</v>
      </c>
      <c r="C7" s="792"/>
      <c r="D7" s="727" t="s">
        <v>523</v>
      </c>
      <c r="E7" s="720"/>
      <c r="F7" s="790" t="s">
        <v>334</v>
      </c>
      <c r="G7" s="792"/>
      <c r="H7" s="305" t="s">
        <v>538</v>
      </c>
      <c r="I7" s="305"/>
      <c r="J7" s="790" t="s">
        <v>333</v>
      </c>
      <c r="K7" s="792"/>
      <c r="L7" s="727" t="s">
        <v>523</v>
      </c>
      <c r="M7" s="720"/>
      <c r="N7" s="790" t="s">
        <v>334</v>
      </c>
      <c r="O7" s="792"/>
      <c r="P7" s="305" t="s">
        <v>538</v>
      </c>
      <c r="Q7" s="305"/>
      <c r="R7" s="790" t="s">
        <v>333</v>
      </c>
      <c r="S7" s="792"/>
      <c r="T7" s="727" t="s">
        <v>523</v>
      </c>
      <c r="U7" s="720"/>
      <c r="V7" s="790" t="s">
        <v>334</v>
      </c>
      <c r="W7" s="792"/>
      <c r="X7" s="305" t="s">
        <v>538</v>
      </c>
      <c r="Y7" s="305"/>
    </row>
    <row r="8" spans="2:25" ht="15" customHeight="1" x14ac:dyDescent="0.15">
      <c r="B8" s="810" t="s">
        <v>335</v>
      </c>
      <c r="C8" s="810"/>
      <c r="D8" s="218" t="s">
        <v>737</v>
      </c>
      <c r="E8" s="243" t="s">
        <v>336</v>
      </c>
      <c r="F8" s="811" t="s">
        <v>738</v>
      </c>
      <c r="G8" s="811"/>
      <c r="H8" s="811"/>
      <c r="I8" s="811"/>
      <c r="J8" s="810" t="s">
        <v>335</v>
      </c>
      <c r="K8" s="810"/>
      <c r="L8" s="218" t="s">
        <v>737</v>
      </c>
      <c r="M8" s="243" t="s">
        <v>336</v>
      </c>
      <c r="N8" s="811" t="s">
        <v>832</v>
      </c>
      <c r="O8" s="811"/>
      <c r="P8" s="811"/>
      <c r="Q8" s="811"/>
      <c r="R8" s="810" t="s">
        <v>335</v>
      </c>
      <c r="S8" s="810"/>
      <c r="T8" s="218" t="s">
        <v>737</v>
      </c>
      <c r="U8" s="243" t="s">
        <v>336</v>
      </c>
      <c r="V8" s="811" t="s">
        <v>833</v>
      </c>
      <c r="W8" s="811"/>
      <c r="X8" s="811"/>
      <c r="Y8" s="811"/>
    </row>
    <row r="9" spans="2:25" s="22" customFormat="1" ht="14.1" customHeight="1" x14ac:dyDescent="0.15">
      <c r="B9" s="779"/>
      <c r="C9" s="779"/>
      <c r="D9" s="779"/>
      <c r="E9" s="779"/>
      <c r="F9" s="779"/>
      <c r="G9" s="779"/>
      <c r="H9" s="779"/>
      <c r="I9" s="779"/>
      <c r="J9" s="757"/>
      <c r="K9" s="757"/>
      <c r="L9" s="757"/>
      <c r="M9" s="757"/>
      <c r="N9" s="757"/>
      <c r="O9" s="757"/>
      <c r="P9" s="757"/>
      <c r="Q9" s="757"/>
      <c r="R9" s="781"/>
      <c r="S9" s="781"/>
      <c r="T9" s="781"/>
      <c r="U9" s="781"/>
      <c r="V9" s="781"/>
      <c r="W9" s="781"/>
      <c r="X9" s="781"/>
      <c r="Y9" s="782"/>
    </row>
    <row r="10" spans="2:25" s="22" customFormat="1" ht="14.1" customHeight="1" x14ac:dyDescent="0.15">
      <c r="B10" s="780"/>
      <c r="C10" s="780"/>
      <c r="D10" s="780"/>
      <c r="E10" s="780"/>
      <c r="F10" s="780"/>
      <c r="G10" s="780"/>
      <c r="H10" s="780"/>
      <c r="I10" s="780"/>
      <c r="J10" s="757"/>
      <c r="K10" s="757"/>
      <c r="L10" s="757"/>
      <c r="M10" s="757"/>
      <c r="N10" s="757"/>
      <c r="O10" s="757"/>
      <c r="P10" s="757"/>
      <c r="Q10" s="757"/>
      <c r="R10" s="781"/>
      <c r="S10" s="781"/>
      <c r="T10" s="781"/>
      <c r="U10" s="781"/>
      <c r="V10" s="781"/>
      <c r="W10" s="781"/>
      <c r="X10" s="781"/>
      <c r="Y10" s="782"/>
    </row>
    <row r="11" spans="2:25" s="22" customFormat="1" ht="14.1" customHeight="1" x14ac:dyDescent="0.15">
      <c r="B11" s="780"/>
      <c r="C11" s="780"/>
      <c r="D11" s="780"/>
      <c r="E11" s="780"/>
      <c r="F11" s="780"/>
      <c r="G11" s="780"/>
      <c r="H11" s="780"/>
      <c r="I11" s="780"/>
      <c r="J11" s="757"/>
      <c r="K11" s="757"/>
      <c r="L11" s="757"/>
      <c r="M11" s="757"/>
      <c r="N11" s="757"/>
      <c r="O11" s="757"/>
      <c r="P11" s="757"/>
      <c r="Q11" s="757"/>
      <c r="R11" s="781"/>
      <c r="S11" s="781"/>
      <c r="T11" s="781"/>
      <c r="U11" s="781"/>
      <c r="V11" s="781"/>
      <c r="W11" s="781"/>
      <c r="X11" s="781"/>
      <c r="Y11" s="782"/>
    </row>
    <row r="12" spans="2:25" s="22" customFormat="1" ht="14.1" customHeight="1" x14ac:dyDescent="0.15">
      <c r="B12" s="780"/>
      <c r="C12" s="780"/>
      <c r="D12" s="780"/>
      <c r="E12" s="780"/>
      <c r="F12" s="780"/>
      <c r="G12" s="780"/>
      <c r="H12" s="780"/>
      <c r="I12" s="780"/>
      <c r="J12" s="757"/>
      <c r="K12" s="757"/>
      <c r="L12" s="757"/>
      <c r="M12" s="757"/>
      <c r="N12" s="757"/>
      <c r="O12" s="757"/>
      <c r="P12" s="757"/>
      <c r="Q12" s="757"/>
      <c r="R12" s="781"/>
      <c r="S12" s="781"/>
      <c r="T12" s="781"/>
      <c r="U12" s="781"/>
      <c r="V12" s="781"/>
      <c r="W12" s="781"/>
      <c r="X12" s="781"/>
      <c r="Y12" s="782"/>
    </row>
    <row r="13" spans="2:25" s="22" customFormat="1" ht="14.1" customHeight="1" x14ac:dyDescent="0.15">
      <c r="B13" s="780"/>
      <c r="C13" s="780"/>
      <c r="D13" s="780"/>
      <c r="E13" s="780"/>
      <c r="F13" s="780"/>
      <c r="G13" s="780"/>
      <c r="H13" s="780"/>
      <c r="I13" s="780"/>
      <c r="J13" s="757"/>
      <c r="K13" s="757"/>
      <c r="L13" s="757"/>
      <c r="M13" s="757"/>
      <c r="N13" s="757"/>
      <c r="O13" s="757"/>
      <c r="P13" s="757"/>
      <c r="Q13" s="757"/>
      <c r="R13" s="781"/>
      <c r="S13" s="781"/>
      <c r="T13" s="781"/>
      <c r="U13" s="781"/>
      <c r="V13" s="781"/>
      <c r="W13" s="781"/>
      <c r="X13" s="781"/>
      <c r="Y13" s="782"/>
    </row>
    <row r="14" spans="2:25" s="22" customFormat="1" ht="14.1" customHeight="1" x14ac:dyDescent="0.15">
      <c r="B14" s="780"/>
      <c r="C14" s="780"/>
      <c r="D14" s="780"/>
      <c r="E14" s="780"/>
      <c r="F14" s="780"/>
      <c r="G14" s="780"/>
      <c r="H14" s="780"/>
      <c r="I14" s="780"/>
      <c r="J14" s="757"/>
      <c r="K14" s="757"/>
      <c r="L14" s="757"/>
      <c r="M14" s="757"/>
      <c r="N14" s="757"/>
      <c r="O14" s="757"/>
      <c r="P14" s="757"/>
      <c r="Q14" s="757"/>
      <c r="R14" s="781"/>
      <c r="S14" s="781"/>
      <c r="T14" s="781"/>
      <c r="U14" s="781"/>
      <c r="V14" s="781"/>
      <c r="W14" s="781"/>
      <c r="X14" s="781"/>
      <c r="Y14" s="782"/>
    </row>
    <row r="15" spans="2:25" s="22" customFormat="1" ht="14.1" customHeight="1" x14ac:dyDescent="0.15">
      <c r="B15" s="780"/>
      <c r="C15" s="780"/>
      <c r="D15" s="780"/>
      <c r="E15" s="780"/>
      <c r="F15" s="780"/>
      <c r="G15" s="780"/>
      <c r="H15" s="780"/>
      <c r="I15" s="780"/>
      <c r="J15" s="757"/>
      <c r="K15" s="757"/>
      <c r="L15" s="757"/>
      <c r="M15" s="757"/>
      <c r="N15" s="757"/>
      <c r="O15" s="757"/>
      <c r="P15" s="757"/>
      <c r="Q15" s="757"/>
      <c r="R15" s="781"/>
      <c r="S15" s="781"/>
      <c r="T15" s="781"/>
      <c r="U15" s="781"/>
      <c r="V15" s="781"/>
      <c r="W15" s="781"/>
      <c r="X15" s="781"/>
      <c r="Y15" s="782"/>
    </row>
    <row r="16" spans="2:25" s="22" customFormat="1" ht="14.1" customHeight="1" x14ac:dyDescent="0.15">
      <c r="B16" s="780"/>
      <c r="C16" s="780"/>
      <c r="D16" s="780"/>
      <c r="E16" s="780"/>
      <c r="F16" s="780"/>
      <c r="G16" s="780"/>
      <c r="H16" s="780"/>
      <c r="I16" s="780"/>
      <c r="J16" s="757"/>
      <c r="K16" s="757"/>
      <c r="L16" s="757"/>
      <c r="M16" s="757"/>
      <c r="N16" s="757"/>
      <c r="O16" s="757"/>
      <c r="P16" s="757"/>
      <c r="Q16" s="757"/>
      <c r="R16" s="781"/>
      <c r="S16" s="781"/>
      <c r="T16" s="781"/>
      <c r="U16" s="781"/>
      <c r="V16" s="781"/>
      <c r="W16" s="781"/>
      <c r="X16" s="781"/>
      <c r="Y16" s="782"/>
    </row>
    <row r="17" spans="2:25" s="22" customFormat="1" ht="14.1" customHeight="1" x14ac:dyDescent="0.15">
      <c r="B17" s="780"/>
      <c r="C17" s="780"/>
      <c r="D17" s="780"/>
      <c r="E17" s="780"/>
      <c r="F17" s="780"/>
      <c r="G17" s="780"/>
      <c r="H17" s="780"/>
      <c r="I17" s="780"/>
      <c r="J17" s="757"/>
      <c r="K17" s="757"/>
      <c r="L17" s="757"/>
      <c r="M17" s="757"/>
      <c r="N17" s="757"/>
      <c r="O17" s="757"/>
      <c r="P17" s="757"/>
      <c r="Q17" s="757"/>
      <c r="R17" s="781"/>
      <c r="S17" s="781"/>
      <c r="T17" s="781"/>
      <c r="U17" s="781"/>
      <c r="V17" s="781"/>
      <c r="W17" s="781"/>
      <c r="X17" s="781"/>
      <c r="Y17" s="782"/>
    </row>
    <row r="18" spans="2:25" s="22" customFormat="1" ht="14.1" customHeight="1" x14ac:dyDescent="0.15">
      <c r="B18" s="780"/>
      <c r="C18" s="780"/>
      <c r="D18" s="780"/>
      <c r="E18" s="780"/>
      <c r="F18" s="780"/>
      <c r="G18" s="780"/>
      <c r="H18" s="780"/>
      <c r="I18" s="780"/>
      <c r="J18" s="757"/>
      <c r="K18" s="757"/>
      <c r="L18" s="757"/>
      <c r="M18" s="757"/>
      <c r="N18" s="757"/>
      <c r="O18" s="757"/>
      <c r="P18" s="757"/>
      <c r="Q18" s="757"/>
      <c r="R18" s="781"/>
      <c r="S18" s="781"/>
      <c r="T18" s="781"/>
      <c r="U18" s="781"/>
      <c r="V18" s="781"/>
      <c r="W18" s="781"/>
      <c r="X18" s="781"/>
      <c r="Y18" s="782"/>
    </row>
    <row r="19" spans="2:25" s="22" customFormat="1" ht="14.1" customHeight="1" x14ac:dyDescent="0.15">
      <c r="B19" s="780"/>
      <c r="C19" s="780"/>
      <c r="D19" s="780"/>
      <c r="E19" s="780"/>
      <c r="F19" s="780"/>
      <c r="G19" s="780"/>
      <c r="H19" s="780"/>
      <c r="I19" s="780"/>
      <c r="J19" s="757"/>
      <c r="K19" s="757"/>
      <c r="L19" s="757"/>
      <c r="M19" s="757"/>
      <c r="N19" s="757"/>
      <c r="O19" s="757"/>
      <c r="P19" s="757"/>
      <c r="Q19" s="757"/>
      <c r="R19" s="781"/>
      <c r="S19" s="781"/>
      <c r="T19" s="781"/>
      <c r="U19" s="781"/>
      <c r="V19" s="781"/>
      <c r="W19" s="781"/>
      <c r="X19" s="781"/>
      <c r="Y19" s="782"/>
    </row>
    <row r="20" spans="2:25" s="22" customFormat="1" ht="14.1" customHeight="1" x14ac:dyDescent="0.15">
      <c r="B20" s="780"/>
      <c r="C20" s="780"/>
      <c r="D20" s="780"/>
      <c r="E20" s="780"/>
      <c r="F20" s="780"/>
      <c r="G20" s="780"/>
      <c r="H20" s="780"/>
      <c r="I20" s="780"/>
      <c r="J20" s="757"/>
      <c r="K20" s="757"/>
      <c r="L20" s="757"/>
      <c r="M20" s="757"/>
      <c r="N20" s="757"/>
      <c r="O20" s="757"/>
      <c r="P20" s="757"/>
      <c r="Q20" s="757"/>
      <c r="R20" s="781"/>
      <c r="S20" s="781"/>
      <c r="T20" s="781"/>
      <c r="U20" s="781"/>
      <c r="V20" s="781"/>
      <c r="W20" s="781"/>
      <c r="X20" s="781"/>
      <c r="Y20" s="782"/>
    </row>
    <row r="21" spans="2:25" s="22" customFormat="1" ht="14.1" customHeight="1" x14ac:dyDescent="0.15">
      <c r="B21" s="780"/>
      <c r="C21" s="780"/>
      <c r="D21" s="780"/>
      <c r="E21" s="780"/>
      <c r="F21" s="780"/>
      <c r="G21" s="780"/>
      <c r="H21" s="780"/>
      <c r="I21" s="780"/>
      <c r="J21" s="757"/>
      <c r="K21" s="757"/>
      <c r="L21" s="757"/>
      <c r="M21" s="757"/>
      <c r="N21" s="757"/>
      <c r="O21" s="757"/>
      <c r="P21" s="757"/>
      <c r="Q21" s="757"/>
      <c r="R21" s="781"/>
      <c r="S21" s="781"/>
      <c r="T21" s="781"/>
      <c r="U21" s="781"/>
      <c r="V21" s="781"/>
      <c r="W21" s="781"/>
      <c r="X21" s="781"/>
      <c r="Y21" s="782"/>
    </row>
    <row r="22" spans="2:25" ht="15" customHeight="1" x14ac:dyDescent="0.15">
      <c r="B22" s="790" t="s">
        <v>330</v>
      </c>
      <c r="C22" s="791"/>
      <c r="D22" s="792"/>
      <c r="E22" s="209" t="s">
        <v>786</v>
      </c>
      <c r="F22" s="790" t="s">
        <v>331</v>
      </c>
      <c r="G22" s="791"/>
      <c r="H22" s="792"/>
      <c r="I22" s="210">
        <v>102</v>
      </c>
      <c r="J22" s="790" t="s">
        <v>330</v>
      </c>
      <c r="K22" s="791"/>
      <c r="L22" s="792"/>
      <c r="M22" s="209"/>
      <c r="N22" s="790" t="s">
        <v>331</v>
      </c>
      <c r="O22" s="791"/>
      <c r="P22" s="792"/>
      <c r="Q22" s="210"/>
      <c r="R22" s="793" t="s">
        <v>330</v>
      </c>
      <c r="S22" s="795"/>
      <c r="T22" s="794"/>
      <c r="U22" s="96"/>
      <c r="V22" s="793" t="s">
        <v>331</v>
      </c>
      <c r="W22" s="795"/>
      <c r="X22" s="794"/>
      <c r="Y22" s="113"/>
    </row>
    <row r="23" spans="2:25" ht="15" customHeight="1" x14ac:dyDescent="0.15">
      <c r="B23" s="790" t="s">
        <v>332</v>
      </c>
      <c r="C23" s="791"/>
      <c r="D23" s="218" t="s">
        <v>521</v>
      </c>
      <c r="E23" s="796" t="s">
        <v>522</v>
      </c>
      <c r="F23" s="797"/>
      <c r="G23" s="797"/>
      <c r="H23" s="797"/>
      <c r="I23" s="798"/>
      <c r="J23" s="790" t="s">
        <v>332</v>
      </c>
      <c r="K23" s="791"/>
      <c r="L23" s="218"/>
      <c r="M23" s="796"/>
      <c r="N23" s="797"/>
      <c r="O23" s="797"/>
      <c r="P23" s="797"/>
      <c r="Q23" s="798"/>
      <c r="R23" s="793" t="s">
        <v>332</v>
      </c>
      <c r="S23" s="795"/>
      <c r="T23" s="245"/>
      <c r="U23" s="822"/>
      <c r="V23" s="823"/>
      <c r="W23" s="823"/>
      <c r="X23" s="823"/>
      <c r="Y23" s="824"/>
    </row>
    <row r="24" spans="2:25" ht="15" customHeight="1" x14ac:dyDescent="0.15">
      <c r="B24" s="790" t="s">
        <v>333</v>
      </c>
      <c r="C24" s="792"/>
      <c r="D24" s="727" t="s">
        <v>528</v>
      </c>
      <c r="E24" s="720"/>
      <c r="F24" s="790" t="s">
        <v>334</v>
      </c>
      <c r="G24" s="792"/>
      <c r="H24" s="305" t="s">
        <v>538</v>
      </c>
      <c r="I24" s="305"/>
      <c r="J24" s="790" t="s">
        <v>333</v>
      </c>
      <c r="K24" s="792"/>
      <c r="L24" s="727"/>
      <c r="M24" s="720"/>
      <c r="N24" s="790" t="s">
        <v>334</v>
      </c>
      <c r="O24" s="792"/>
      <c r="P24" s="305"/>
      <c r="Q24" s="305"/>
      <c r="R24" s="793" t="s">
        <v>333</v>
      </c>
      <c r="S24" s="794"/>
      <c r="T24" s="814"/>
      <c r="U24" s="815"/>
      <c r="V24" s="793" t="s">
        <v>334</v>
      </c>
      <c r="W24" s="794"/>
      <c r="X24" s="835"/>
      <c r="Y24" s="835"/>
    </row>
    <row r="25" spans="2:25" ht="15" customHeight="1" x14ac:dyDescent="0.15">
      <c r="B25" s="810" t="s">
        <v>335</v>
      </c>
      <c r="C25" s="810"/>
      <c r="D25" s="218" t="s">
        <v>737</v>
      </c>
      <c r="E25" s="243" t="s">
        <v>336</v>
      </c>
      <c r="F25" s="811" t="s">
        <v>837</v>
      </c>
      <c r="G25" s="811"/>
      <c r="H25" s="811"/>
      <c r="I25" s="811"/>
      <c r="J25" s="810" t="s">
        <v>335</v>
      </c>
      <c r="K25" s="810"/>
      <c r="L25" s="218"/>
      <c r="M25" s="243" t="s">
        <v>336</v>
      </c>
      <c r="N25" s="811"/>
      <c r="O25" s="811"/>
      <c r="P25" s="811"/>
      <c r="Q25" s="811"/>
      <c r="R25" s="813" t="s">
        <v>335</v>
      </c>
      <c r="S25" s="813"/>
      <c r="T25" s="245"/>
      <c r="U25" s="244" t="s">
        <v>336</v>
      </c>
      <c r="V25" s="812"/>
      <c r="W25" s="812"/>
      <c r="X25" s="812"/>
      <c r="Y25" s="812"/>
    </row>
    <row r="26" spans="2:25" s="22" customFormat="1" ht="14.1" customHeight="1" x14ac:dyDescent="0.15">
      <c r="B26" s="779"/>
      <c r="C26" s="779"/>
      <c r="D26" s="779"/>
      <c r="E26" s="779"/>
      <c r="F26" s="779"/>
      <c r="G26" s="779"/>
      <c r="H26" s="779"/>
      <c r="I26" s="779"/>
      <c r="J26" s="757"/>
      <c r="K26" s="757"/>
      <c r="L26" s="757"/>
      <c r="M26" s="757"/>
      <c r="N26" s="757"/>
      <c r="O26" s="757"/>
      <c r="P26" s="757"/>
      <c r="Q26" s="757"/>
      <c r="R26" s="783"/>
      <c r="S26" s="784"/>
      <c r="T26" s="784"/>
      <c r="U26" s="784"/>
      <c r="V26" s="784"/>
      <c r="W26" s="784"/>
      <c r="X26" s="784"/>
      <c r="Y26" s="785"/>
    </row>
    <row r="27" spans="2:25" s="22" customFormat="1" ht="14.1" customHeight="1" x14ac:dyDescent="0.15">
      <c r="B27" s="780"/>
      <c r="C27" s="780"/>
      <c r="D27" s="780"/>
      <c r="E27" s="780"/>
      <c r="F27" s="780"/>
      <c r="G27" s="780"/>
      <c r="H27" s="780"/>
      <c r="I27" s="780"/>
      <c r="J27" s="757"/>
      <c r="K27" s="757"/>
      <c r="L27" s="757"/>
      <c r="M27" s="757"/>
      <c r="N27" s="757"/>
      <c r="O27" s="757"/>
      <c r="P27" s="757"/>
      <c r="Q27" s="757"/>
      <c r="R27" s="786"/>
      <c r="S27" s="781"/>
      <c r="T27" s="781"/>
      <c r="U27" s="781"/>
      <c r="V27" s="781"/>
      <c r="W27" s="781"/>
      <c r="X27" s="781"/>
      <c r="Y27" s="782"/>
    </row>
    <row r="28" spans="2:25" s="22" customFormat="1" ht="14.1" customHeight="1" x14ac:dyDescent="0.15">
      <c r="B28" s="780"/>
      <c r="C28" s="780"/>
      <c r="D28" s="780"/>
      <c r="E28" s="780"/>
      <c r="F28" s="780"/>
      <c r="G28" s="780"/>
      <c r="H28" s="780"/>
      <c r="I28" s="780"/>
      <c r="J28" s="757"/>
      <c r="K28" s="757"/>
      <c r="L28" s="757"/>
      <c r="M28" s="757"/>
      <c r="N28" s="757"/>
      <c r="O28" s="757"/>
      <c r="P28" s="757"/>
      <c r="Q28" s="757"/>
      <c r="R28" s="786"/>
      <c r="S28" s="781"/>
      <c r="T28" s="781"/>
      <c r="U28" s="781"/>
      <c r="V28" s="781"/>
      <c r="W28" s="781"/>
      <c r="X28" s="781"/>
      <c r="Y28" s="782"/>
    </row>
    <row r="29" spans="2:25" s="22" customFormat="1" ht="14.1" customHeight="1" x14ac:dyDescent="0.15">
      <c r="B29" s="780"/>
      <c r="C29" s="780"/>
      <c r="D29" s="780"/>
      <c r="E29" s="780"/>
      <c r="F29" s="780"/>
      <c r="G29" s="780"/>
      <c r="H29" s="780"/>
      <c r="I29" s="780"/>
      <c r="J29" s="757"/>
      <c r="K29" s="757"/>
      <c r="L29" s="757"/>
      <c r="M29" s="757"/>
      <c r="N29" s="757"/>
      <c r="O29" s="757"/>
      <c r="P29" s="757"/>
      <c r="Q29" s="757"/>
      <c r="R29" s="786"/>
      <c r="S29" s="781"/>
      <c r="T29" s="781"/>
      <c r="U29" s="781"/>
      <c r="V29" s="781"/>
      <c r="W29" s="781"/>
      <c r="X29" s="781"/>
      <c r="Y29" s="782"/>
    </row>
    <row r="30" spans="2:25" s="22" customFormat="1" ht="14.1" customHeight="1" x14ac:dyDescent="0.15">
      <c r="B30" s="780"/>
      <c r="C30" s="780"/>
      <c r="D30" s="780"/>
      <c r="E30" s="780"/>
      <c r="F30" s="780"/>
      <c r="G30" s="780"/>
      <c r="H30" s="780"/>
      <c r="I30" s="780"/>
      <c r="J30" s="757"/>
      <c r="K30" s="757"/>
      <c r="L30" s="757"/>
      <c r="M30" s="757"/>
      <c r="N30" s="757"/>
      <c r="O30" s="757"/>
      <c r="P30" s="757"/>
      <c r="Q30" s="757"/>
      <c r="R30" s="786"/>
      <c r="S30" s="781"/>
      <c r="T30" s="781"/>
      <c r="U30" s="781"/>
      <c r="V30" s="781"/>
      <c r="W30" s="781"/>
      <c r="X30" s="781"/>
      <c r="Y30" s="782"/>
    </row>
    <row r="31" spans="2:25" s="22" customFormat="1" ht="14.1" customHeight="1" x14ac:dyDescent="0.15">
      <c r="B31" s="780"/>
      <c r="C31" s="780"/>
      <c r="D31" s="780"/>
      <c r="E31" s="780"/>
      <c r="F31" s="780"/>
      <c r="G31" s="780"/>
      <c r="H31" s="780"/>
      <c r="I31" s="780"/>
      <c r="J31" s="757"/>
      <c r="K31" s="757"/>
      <c r="L31" s="757"/>
      <c r="M31" s="757"/>
      <c r="N31" s="757"/>
      <c r="O31" s="757"/>
      <c r="P31" s="757"/>
      <c r="Q31" s="757"/>
      <c r="R31" s="786"/>
      <c r="S31" s="781"/>
      <c r="T31" s="781"/>
      <c r="U31" s="781"/>
      <c r="V31" s="781"/>
      <c r="W31" s="781"/>
      <c r="X31" s="781"/>
      <c r="Y31" s="782"/>
    </row>
    <row r="32" spans="2:25" s="22" customFormat="1" ht="14.1" customHeight="1" x14ac:dyDescent="0.15">
      <c r="B32" s="780"/>
      <c r="C32" s="780"/>
      <c r="D32" s="780"/>
      <c r="E32" s="780"/>
      <c r="F32" s="780"/>
      <c r="G32" s="780"/>
      <c r="H32" s="780"/>
      <c r="I32" s="780"/>
      <c r="J32" s="757"/>
      <c r="K32" s="757"/>
      <c r="L32" s="757"/>
      <c r="M32" s="757"/>
      <c r="N32" s="757"/>
      <c r="O32" s="757"/>
      <c r="P32" s="757"/>
      <c r="Q32" s="757"/>
      <c r="R32" s="786"/>
      <c r="S32" s="781"/>
      <c r="T32" s="781"/>
      <c r="U32" s="781"/>
      <c r="V32" s="781"/>
      <c r="W32" s="781"/>
      <c r="X32" s="781"/>
      <c r="Y32" s="782"/>
    </row>
    <row r="33" spans="2:25" s="22" customFormat="1" ht="14.1" customHeight="1" x14ac:dyDescent="0.15">
      <c r="B33" s="780"/>
      <c r="C33" s="780"/>
      <c r="D33" s="780"/>
      <c r="E33" s="780"/>
      <c r="F33" s="780"/>
      <c r="G33" s="780"/>
      <c r="H33" s="780"/>
      <c r="I33" s="780"/>
      <c r="J33" s="757"/>
      <c r="K33" s="757"/>
      <c r="L33" s="757"/>
      <c r="M33" s="757"/>
      <c r="N33" s="757"/>
      <c r="O33" s="757"/>
      <c r="P33" s="757"/>
      <c r="Q33" s="757"/>
      <c r="R33" s="786"/>
      <c r="S33" s="781"/>
      <c r="T33" s="781"/>
      <c r="U33" s="781"/>
      <c r="V33" s="781"/>
      <c r="W33" s="781"/>
      <c r="X33" s="781"/>
      <c r="Y33" s="782"/>
    </row>
    <row r="34" spans="2:25" s="22" customFormat="1" ht="14.1" customHeight="1" x14ac:dyDescent="0.15">
      <c r="B34" s="780"/>
      <c r="C34" s="780"/>
      <c r="D34" s="780"/>
      <c r="E34" s="780"/>
      <c r="F34" s="780"/>
      <c r="G34" s="780"/>
      <c r="H34" s="780"/>
      <c r="I34" s="780"/>
      <c r="J34" s="757"/>
      <c r="K34" s="757"/>
      <c r="L34" s="757"/>
      <c r="M34" s="757"/>
      <c r="N34" s="757"/>
      <c r="O34" s="757"/>
      <c r="P34" s="757"/>
      <c r="Q34" s="757"/>
      <c r="R34" s="786"/>
      <c r="S34" s="781"/>
      <c r="T34" s="781"/>
      <c r="U34" s="781"/>
      <c r="V34" s="781"/>
      <c r="W34" s="781"/>
      <c r="X34" s="781"/>
      <c r="Y34" s="782"/>
    </row>
    <row r="35" spans="2:25" s="22" customFormat="1" ht="14.1" customHeight="1" x14ac:dyDescent="0.15">
      <c r="B35" s="780"/>
      <c r="C35" s="780"/>
      <c r="D35" s="780"/>
      <c r="E35" s="780"/>
      <c r="F35" s="780"/>
      <c r="G35" s="780"/>
      <c r="H35" s="780"/>
      <c r="I35" s="780"/>
      <c r="J35" s="757"/>
      <c r="K35" s="757"/>
      <c r="L35" s="757"/>
      <c r="M35" s="757"/>
      <c r="N35" s="757"/>
      <c r="O35" s="757"/>
      <c r="P35" s="757"/>
      <c r="Q35" s="757"/>
      <c r="R35" s="786"/>
      <c r="S35" s="781"/>
      <c r="T35" s="781"/>
      <c r="U35" s="781"/>
      <c r="V35" s="781"/>
      <c r="W35" s="781"/>
      <c r="X35" s="781"/>
      <c r="Y35" s="782"/>
    </row>
    <row r="36" spans="2:25" s="22" customFormat="1" ht="14.1" customHeight="1" x14ac:dyDescent="0.15">
      <c r="B36" s="780"/>
      <c r="C36" s="780"/>
      <c r="D36" s="780"/>
      <c r="E36" s="780"/>
      <c r="F36" s="780"/>
      <c r="G36" s="780"/>
      <c r="H36" s="780"/>
      <c r="I36" s="780"/>
      <c r="J36" s="757"/>
      <c r="K36" s="757"/>
      <c r="L36" s="757"/>
      <c r="M36" s="757"/>
      <c r="N36" s="757"/>
      <c r="O36" s="757"/>
      <c r="P36" s="757"/>
      <c r="Q36" s="757"/>
      <c r="R36" s="786"/>
      <c r="S36" s="781"/>
      <c r="T36" s="781"/>
      <c r="U36" s="781"/>
      <c r="V36" s="781"/>
      <c r="W36" s="781"/>
      <c r="X36" s="781"/>
      <c r="Y36" s="782"/>
    </row>
    <row r="37" spans="2:25" s="22" customFormat="1" ht="14.1" customHeight="1" x14ac:dyDescent="0.15">
      <c r="B37" s="780"/>
      <c r="C37" s="780"/>
      <c r="D37" s="780"/>
      <c r="E37" s="780"/>
      <c r="F37" s="780"/>
      <c r="G37" s="780"/>
      <c r="H37" s="780"/>
      <c r="I37" s="780"/>
      <c r="J37" s="757"/>
      <c r="K37" s="757"/>
      <c r="L37" s="757"/>
      <c r="M37" s="757"/>
      <c r="N37" s="757"/>
      <c r="O37" s="757"/>
      <c r="P37" s="757"/>
      <c r="Q37" s="757"/>
      <c r="R37" s="786"/>
      <c r="S37" s="781"/>
      <c r="T37" s="781"/>
      <c r="U37" s="781"/>
      <c r="V37" s="781"/>
      <c r="W37" s="781"/>
      <c r="X37" s="781"/>
      <c r="Y37" s="782"/>
    </row>
    <row r="38" spans="2:25" s="22" customFormat="1" ht="14.1" customHeight="1" x14ac:dyDescent="0.15">
      <c r="B38" s="780"/>
      <c r="C38" s="780"/>
      <c r="D38" s="780"/>
      <c r="E38" s="780"/>
      <c r="F38" s="780"/>
      <c r="G38" s="780"/>
      <c r="H38" s="780"/>
      <c r="I38" s="780"/>
      <c r="J38" s="757"/>
      <c r="K38" s="757"/>
      <c r="L38" s="757"/>
      <c r="M38" s="757"/>
      <c r="N38" s="757"/>
      <c r="O38" s="757"/>
      <c r="P38" s="757"/>
      <c r="Q38" s="757"/>
      <c r="R38" s="787"/>
      <c r="S38" s="788"/>
      <c r="T38" s="788"/>
      <c r="U38" s="788"/>
      <c r="V38" s="788"/>
      <c r="W38" s="788"/>
      <c r="X38" s="788"/>
      <c r="Y38" s="789"/>
    </row>
    <row r="39" spans="2:25" ht="15" customHeight="1" x14ac:dyDescent="0.15">
      <c r="B39" s="23"/>
      <c r="C39" s="25" t="s">
        <v>337</v>
      </c>
      <c r="D39" s="22"/>
      <c r="E39" s="23"/>
      <c r="F39" s="23"/>
      <c r="G39" s="23"/>
      <c r="H39" s="23"/>
      <c r="I39" s="23"/>
      <c r="J39" s="20"/>
      <c r="K39" s="20"/>
      <c r="L39" s="20"/>
      <c r="M39" s="20"/>
      <c r="N39" s="20"/>
      <c r="O39" s="20"/>
      <c r="P39" s="20"/>
      <c r="Q39" s="20"/>
      <c r="R39" s="242"/>
      <c r="S39" s="242"/>
      <c r="T39" s="242"/>
      <c r="U39" s="242"/>
      <c r="V39" s="242"/>
      <c r="W39" s="242"/>
      <c r="X39" s="242"/>
      <c r="Y39" s="242"/>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2">
    <dataValidation type="list" allowBlank="1" showInputMessage="1" showErrorMessage="1" sqref="U23:Y23 M6:Q6 E6:I6 U6:Y6 M23:Q23 E23:I23" xr:uid="{CFD8E211-C00A-4F3D-B67B-8CFB325E46C5}">
      <formula1>INDIRECT(D6)</formula1>
    </dataValidation>
    <dataValidation allowBlank="1" showInputMessage="1" showErrorMessage="1" prompt="覆工スパン毎に連番を記入。_x000a_数値で入力する。" sqref="I5 Q5 Y22 Y5 Q22 I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T23 L6 L23 T6 D23</xm:sqref>
        </x14:dataValidation>
        <x14:dataValidation type="list" allowBlank="1" showInputMessage="1" showErrorMessage="1" xr:uid="{2E1B1C6E-A317-4661-8E40-5E9B2605C366}">
          <x14:formula1>
            <xm:f>'(参考)リスト'!$E$52:$E$58</xm:f>
          </x14:formula1>
          <xm:sqref>X24:Y24 P7:Q7 P24:Q24 X7:Y7 H24:I24</xm:sqref>
        </x14:dataValidation>
        <x14:dataValidation type="list" allowBlank="1" showInputMessage="1" showErrorMessage="1" xr:uid="{DC851FC4-7E97-4A3E-AD87-5F57DBCA505C}">
          <x14:formula1>
            <xm:f>'(参考)リスト'!$F$52:$F$53</xm:f>
          </x14:formula1>
          <xm:sqref>T25 L8 L25 T8 D25</xm:sqref>
        </x14:dataValidation>
        <x14:dataValidation type="list" allowBlank="1" showInputMessage="1" showErrorMessage="1" xr:uid="{11C77985-F9AF-4CC9-9584-AC1C3C3C8460}">
          <x14:formula1>
            <xm:f>'(参考)リスト'!$D$52:$D$54</xm:f>
          </x14:formula1>
          <xm:sqref>T24:U24 L7:M7 L24:M24 T7:U7 D24:E24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13AF-24B4-4EA9-8922-6209FB83FE55}">
  <sheetPr>
    <pageSetUpPr fitToPage="1"/>
  </sheetPr>
  <dimension ref="B1:Z59"/>
  <sheetViews>
    <sheetView showGridLines="0" showZeros="0" view="pageBreakPreview" zoomScaleNormal="70" zoomScaleSheetLayoutView="100" workbookViewId="0">
      <selection activeCell="Z2" sqref="Z2"/>
    </sheetView>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03" t="s">
        <v>328</v>
      </c>
      <c r="C2" s="204"/>
      <c r="D2" s="204"/>
      <c r="E2" s="204"/>
      <c r="F2" s="204"/>
      <c r="G2" s="204"/>
      <c r="H2" s="204"/>
      <c r="I2" s="204"/>
      <c r="J2" s="204"/>
      <c r="K2" s="204"/>
      <c r="L2" s="204"/>
      <c r="M2" s="204"/>
      <c r="N2" s="204"/>
      <c r="O2" s="204"/>
      <c r="P2" s="204"/>
      <c r="Q2" s="204"/>
    </row>
    <row r="3" spans="2:25" ht="25.15" customHeight="1" x14ac:dyDescent="0.15">
      <c r="B3" s="799" t="s">
        <v>305</v>
      </c>
      <c r="C3" s="799"/>
      <c r="D3" s="799"/>
      <c r="E3" s="800" t="str">
        <f>'様式A-1'!D3</f>
        <v>コンピラトンネル</v>
      </c>
      <c r="F3" s="800"/>
      <c r="G3" s="800"/>
      <c r="H3" s="800"/>
      <c r="I3" s="790" t="s">
        <v>306</v>
      </c>
      <c r="J3" s="791"/>
      <c r="K3" s="792"/>
      <c r="L3" s="727" t="str">
        <f>'様式A-1'!J3</f>
        <v>福浦港金比羅線</v>
      </c>
      <c r="M3" s="719"/>
      <c r="N3" s="720"/>
      <c r="O3" s="816" t="s">
        <v>307</v>
      </c>
      <c r="P3" s="817"/>
      <c r="Q3" s="818"/>
      <c r="R3" s="801" t="str">
        <f>'様式B (1)'!S3</f>
        <v>アジア航測株式会社</v>
      </c>
      <c r="S3" s="802"/>
      <c r="T3" s="803"/>
      <c r="U3" s="825" t="s">
        <v>329</v>
      </c>
      <c r="V3" s="826"/>
      <c r="W3" s="829">
        <f>'様式B (1)'!P2</f>
        <v>45903</v>
      </c>
      <c r="X3" s="830"/>
      <c r="Y3" s="831"/>
    </row>
    <row r="4" spans="2:25" ht="25.15" customHeight="1" x14ac:dyDescent="0.15">
      <c r="B4" s="804" t="s">
        <v>308</v>
      </c>
      <c r="C4" s="804"/>
      <c r="D4" s="804"/>
      <c r="E4" s="805" t="str">
        <f>'様式A-1'!D4</f>
        <v>金比羅トンネル</v>
      </c>
      <c r="F4" s="805"/>
      <c r="G4" s="805"/>
      <c r="H4" s="805"/>
      <c r="I4" s="790" t="s">
        <v>309</v>
      </c>
      <c r="J4" s="791"/>
      <c r="K4" s="792"/>
      <c r="L4" s="806" t="str">
        <f>'様式A-1'!R3</f>
        <v>山口県
下関土木建築事務所</v>
      </c>
      <c r="M4" s="777"/>
      <c r="N4" s="778"/>
      <c r="O4" s="819"/>
      <c r="P4" s="820"/>
      <c r="Q4" s="821"/>
      <c r="R4" s="807" t="str">
        <f>'様式B (3)'!S4</f>
        <v>飯田　琢巳</v>
      </c>
      <c r="S4" s="808"/>
      <c r="T4" s="809"/>
      <c r="U4" s="827"/>
      <c r="V4" s="828"/>
      <c r="W4" s="832"/>
      <c r="X4" s="833"/>
      <c r="Y4" s="834"/>
    </row>
    <row r="5" spans="2:25" ht="15" customHeight="1" x14ac:dyDescent="0.15">
      <c r="B5" s="790" t="s">
        <v>330</v>
      </c>
      <c r="C5" s="791"/>
      <c r="D5" s="792"/>
      <c r="E5" s="209"/>
      <c r="F5" s="790" t="s">
        <v>331</v>
      </c>
      <c r="G5" s="791"/>
      <c r="H5" s="792"/>
      <c r="I5" s="210"/>
      <c r="J5" s="790" t="s">
        <v>330</v>
      </c>
      <c r="K5" s="791"/>
      <c r="L5" s="792"/>
      <c r="M5" s="209"/>
      <c r="N5" s="790" t="s">
        <v>331</v>
      </c>
      <c r="O5" s="791"/>
      <c r="P5" s="792"/>
      <c r="Q5" s="210"/>
      <c r="R5" s="793" t="s">
        <v>330</v>
      </c>
      <c r="S5" s="795"/>
      <c r="T5" s="794"/>
      <c r="U5" s="96"/>
      <c r="V5" s="793" t="s">
        <v>331</v>
      </c>
      <c r="W5" s="795"/>
      <c r="X5" s="794"/>
      <c r="Y5" s="113"/>
    </row>
    <row r="6" spans="2:25" ht="15" customHeight="1" x14ac:dyDescent="0.15">
      <c r="B6" s="790" t="s">
        <v>332</v>
      </c>
      <c r="C6" s="791"/>
      <c r="D6" s="218"/>
      <c r="E6" s="796"/>
      <c r="F6" s="797"/>
      <c r="G6" s="797"/>
      <c r="H6" s="797"/>
      <c r="I6" s="798"/>
      <c r="J6" s="790" t="s">
        <v>332</v>
      </c>
      <c r="K6" s="791"/>
      <c r="L6" s="218"/>
      <c r="M6" s="796"/>
      <c r="N6" s="797"/>
      <c r="O6" s="797"/>
      <c r="P6" s="797"/>
      <c r="Q6" s="798"/>
      <c r="R6" s="793" t="s">
        <v>332</v>
      </c>
      <c r="S6" s="795"/>
      <c r="T6" s="245"/>
      <c r="U6" s="822"/>
      <c r="V6" s="823"/>
      <c r="W6" s="823"/>
      <c r="X6" s="823"/>
      <c r="Y6" s="824"/>
    </row>
    <row r="7" spans="2:25" ht="15" customHeight="1" x14ac:dyDescent="0.15">
      <c r="B7" s="790" t="s">
        <v>333</v>
      </c>
      <c r="C7" s="792"/>
      <c r="D7" s="727"/>
      <c r="E7" s="720"/>
      <c r="F7" s="790" t="s">
        <v>334</v>
      </c>
      <c r="G7" s="792"/>
      <c r="H7" s="305"/>
      <c r="I7" s="305"/>
      <c r="J7" s="790" t="s">
        <v>333</v>
      </c>
      <c r="K7" s="792"/>
      <c r="L7" s="727"/>
      <c r="M7" s="720"/>
      <c r="N7" s="790" t="s">
        <v>334</v>
      </c>
      <c r="O7" s="792"/>
      <c r="P7" s="305"/>
      <c r="Q7" s="305"/>
      <c r="R7" s="793" t="s">
        <v>333</v>
      </c>
      <c r="S7" s="794"/>
      <c r="T7" s="814"/>
      <c r="U7" s="815"/>
      <c r="V7" s="793" t="s">
        <v>334</v>
      </c>
      <c r="W7" s="794"/>
      <c r="X7" s="835"/>
      <c r="Y7" s="835"/>
    </row>
    <row r="8" spans="2:25" ht="15" customHeight="1" x14ac:dyDescent="0.15">
      <c r="B8" s="810" t="s">
        <v>335</v>
      </c>
      <c r="C8" s="810"/>
      <c r="D8" s="218"/>
      <c r="E8" s="243" t="s">
        <v>336</v>
      </c>
      <c r="F8" s="811"/>
      <c r="G8" s="811"/>
      <c r="H8" s="811"/>
      <c r="I8" s="811"/>
      <c r="J8" s="810" t="s">
        <v>335</v>
      </c>
      <c r="K8" s="810"/>
      <c r="L8" s="218"/>
      <c r="M8" s="243" t="s">
        <v>336</v>
      </c>
      <c r="N8" s="811"/>
      <c r="O8" s="811"/>
      <c r="P8" s="811"/>
      <c r="Q8" s="811"/>
      <c r="R8" s="813" t="s">
        <v>335</v>
      </c>
      <c r="S8" s="813"/>
      <c r="T8" s="245"/>
      <c r="U8" s="244" t="s">
        <v>336</v>
      </c>
      <c r="V8" s="812"/>
      <c r="W8" s="812"/>
      <c r="X8" s="812"/>
      <c r="Y8" s="812"/>
    </row>
    <row r="9" spans="2:25" s="22" customFormat="1" ht="14.1" customHeight="1" x14ac:dyDescent="0.15">
      <c r="B9" s="779"/>
      <c r="C9" s="779"/>
      <c r="D9" s="779"/>
      <c r="E9" s="779"/>
      <c r="F9" s="779"/>
      <c r="G9" s="779"/>
      <c r="H9" s="779"/>
      <c r="I9" s="779"/>
      <c r="J9" s="757"/>
      <c r="K9" s="757"/>
      <c r="L9" s="757"/>
      <c r="M9" s="757"/>
      <c r="N9" s="757"/>
      <c r="O9" s="757"/>
      <c r="P9" s="757"/>
      <c r="Q9" s="757"/>
      <c r="R9" s="781"/>
      <c r="S9" s="781"/>
      <c r="T9" s="781"/>
      <c r="U9" s="781"/>
      <c r="V9" s="781"/>
      <c r="W9" s="781"/>
      <c r="X9" s="781"/>
      <c r="Y9" s="782"/>
    </row>
    <row r="10" spans="2:25" s="22" customFormat="1" ht="14.1" customHeight="1" x14ac:dyDescent="0.15">
      <c r="B10" s="780"/>
      <c r="C10" s="780"/>
      <c r="D10" s="780"/>
      <c r="E10" s="780"/>
      <c r="F10" s="780"/>
      <c r="G10" s="780"/>
      <c r="H10" s="780"/>
      <c r="I10" s="780"/>
      <c r="J10" s="757"/>
      <c r="K10" s="757"/>
      <c r="L10" s="757"/>
      <c r="M10" s="757"/>
      <c r="N10" s="757"/>
      <c r="O10" s="757"/>
      <c r="P10" s="757"/>
      <c r="Q10" s="757"/>
      <c r="R10" s="781"/>
      <c r="S10" s="781"/>
      <c r="T10" s="781"/>
      <c r="U10" s="781"/>
      <c r="V10" s="781"/>
      <c r="W10" s="781"/>
      <c r="X10" s="781"/>
      <c r="Y10" s="782"/>
    </row>
    <row r="11" spans="2:25" s="22" customFormat="1" ht="14.1" customHeight="1" x14ac:dyDescent="0.15">
      <c r="B11" s="780"/>
      <c r="C11" s="780"/>
      <c r="D11" s="780"/>
      <c r="E11" s="780"/>
      <c r="F11" s="780"/>
      <c r="G11" s="780"/>
      <c r="H11" s="780"/>
      <c r="I11" s="780"/>
      <c r="J11" s="757"/>
      <c r="K11" s="757"/>
      <c r="L11" s="757"/>
      <c r="M11" s="757"/>
      <c r="N11" s="757"/>
      <c r="O11" s="757"/>
      <c r="P11" s="757"/>
      <c r="Q11" s="757"/>
      <c r="R11" s="781"/>
      <c r="S11" s="781"/>
      <c r="T11" s="781"/>
      <c r="U11" s="781"/>
      <c r="V11" s="781"/>
      <c r="W11" s="781"/>
      <c r="X11" s="781"/>
      <c r="Y11" s="782"/>
    </row>
    <row r="12" spans="2:25" s="22" customFormat="1" ht="14.1" customHeight="1" x14ac:dyDescent="0.15">
      <c r="B12" s="780"/>
      <c r="C12" s="780"/>
      <c r="D12" s="780"/>
      <c r="E12" s="780"/>
      <c r="F12" s="780"/>
      <c r="G12" s="780"/>
      <c r="H12" s="780"/>
      <c r="I12" s="780"/>
      <c r="J12" s="757"/>
      <c r="K12" s="757"/>
      <c r="L12" s="757"/>
      <c r="M12" s="757"/>
      <c r="N12" s="757"/>
      <c r="O12" s="757"/>
      <c r="P12" s="757"/>
      <c r="Q12" s="757"/>
      <c r="R12" s="781"/>
      <c r="S12" s="781"/>
      <c r="T12" s="781"/>
      <c r="U12" s="781"/>
      <c r="V12" s="781"/>
      <c r="W12" s="781"/>
      <c r="X12" s="781"/>
      <c r="Y12" s="782"/>
    </row>
    <row r="13" spans="2:25" s="22" customFormat="1" ht="14.1" customHeight="1" x14ac:dyDescent="0.15">
      <c r="B13" s="780"/>
      <c r="C13" s="780"/>
      <c r="D13" s="780"/>
      <c r="E13" s="780"/>
      <c r="F13" s="780"/>
      <c r="G13" s="780"/>
      <c r="H13" s="780"/>
      <c r="I13" s="780"/>
      <c r="J13" s="757"/>
      <c r="K13" s="757"/>
      <c r="L13" s="757"/>
      <c r="M13" s="757"/>
      <c r="N13" s="757"/>
      <c r="O13" s="757"/>
      <c r="P13" s="757"/>
      <c r="Q13" s="757"/>
      <c r="R13" s="781"/>
      <c r="S13" s="781"/>
      <c r="T13" s="781"/>
      <c r="U13" s="781"/>
      <c r="V13" s="781"/>
      <c r="W13" s="781"/>
      <c r="X13" s="781"/>
      <c r="Y13" s="782"/>
    </row>
    <row r="14" spans="2:25" s="22" customFormat="1" ht="14.1" customHeight="1" x14ac:dyDescent="0.15">
      <c r="B14" s="780"/>
      <c r="C14" s="780"/>
      <c r="D14" s="780"/>
      <c r="E14" s="780"/>
      <c r="F14" s="780"/>
      <c r="G14" s="780"/>
      <c r="H14" s="780"/>
      <c r="I14" s="780"/>
      <c r="J14" s="757"/>
      <c r="K14" s="757"/>
      <c r="L14" s="757"/>
      <c r="M14" s="757"/>
      <c r="N14" s="757"/>
      <c r="O14" s="757"/>
      <c r="P14" s="757"/>
      <c r="Q14" s="757"/>
      <c r="R14" s="781"/>
      <c r="S14" s="781"/>
      <c r="T14" s="781"/>
      <c r="U14" s="781"/>
      <c r="V14" s="781"/>
      <c r="W14" s="781"/>
      <c r="X14" s="781"/>
      <c r="Y14" s="782"/>
    </row>
    <row r="15" spans="2:25" s="22" customFormat="1" ht="14.1" customHeight="1" x14ac:dyDescent="0.15">
      <c r="B15" s="780"/>
      <c r="C15" s="780"/>
      <c r="D15" s="780"/>
      <c r="E15" s="780"/>
      <c r="F15" s="780"/>
      <c r="G15" s="780"/>
      <c r="H15" s="780"/>
      <c r="I15" s="780"/>
      <c r="J15" s="757"/>
      <c r="K15" s="757"/>
      <c r="L15" s="757"/>
      <c r="M15" s="757"/>
      <c r="N15" s="757"/>
      <c r="O15" s="757"/>
      <c r="P15" s="757"/>
      <c r="Q15" s="757"/>
      <c r="R15" s="781"/>
      <c r="S15" s="781"/>
      <c r="T15" s="781"/>
      <c r="U15" s="781"/>
      <c r="V15" s="781"/>
      <c r="W15" s="781"/>
      <c r="X15" s="781"/>
      <c r="Y15" s="782"/>
    </row>
    <row r="16" spans="2:25" s="22" customFormat="1" ht="14.1" customHeight="1" x14ac:dyDescent="0.15">
      <c r="B16" s="780"/>
      <c r="C16" s="780"/>
      <c r="D16" s="780"/>
      <c r="E16" s="780"/>
      <c r="F16" s="780"/>
      <c r="G16" s="780"/>
      <c r="H16" s="780"/>
      <c r="I16" s="780"/>
      <c r="J16" s="757"/>
      <c r="K16" s="757"/>
      <c r="L16" s="757"/>
      <c r="M16" s="757"/>
      <c r="N16" s="757"/>
      <c r="O16" s="757"/>
      <c r="P16" s="757"/>
      <c r="Q16" s="757"/>
      <c r="R16" s="781"/>
      <c r="S16" s="781"/>
      <c r="T16" s="781"/>
      <c r="U16" s="781"/>
      <c r="V16" s="781"/>
      <c r="W16" s="781"/>
      <c r="X16" s="781"/>
      <c r="Y16" s="782"/>
    </row>
    <row r="17" spans="2:25" s="22" customFormat="1" ht="14.1" customHeight="1" x14ac:dyDescent="0.15">
      <c r="B17" s="780"/>
      <c r="C17" s="780"/>
      <c r="D17" s="780"/>
      <c r="E17" s="780"/>
      <c r="F17" s="780"/>
      <c r="G17" s="780"/>
      <c r="H17" s="780"/>
      <c r="I17" s="780"/>
      <c r="J17" s="757"/>
      <c r="K17" s="757"/>
      <c r="L17" s="757"/>
      <c r="M17" s="757"/>
      <c r="N17" s="757"/>
      <c r="O17" s="757"/>
      <c r="P17" s="757"/>
      <c r="Q17" s="757"/>
      <c r="R17" s="781"/>
      <c r="S17" s="781"/>
      <c r="T17" s="781"/>
      <c r="U17" s="781"/>
      <c r="V17" s="781"/>
      <c r="W17" s="781"/>
      <c r="X17" s="781"/>
      <c r="Y17" s="782"/>
    </row>
    <row r="18" spans="2:25" s="22" customFormat="1" ht="14.1" customHeight="1" x14ac:dyDescent="0.15">
      <c r="B18" s="780"/>
      <c r="C18" s="780"/>
      <c r="D18" s="780"/>
      <c r="E18" s="780"/>
      <c r="F18" s="780"/>
      <c r="G18" s="780"/>
      <c r="H18" s="780"/>
      <c r="I18" s="780"/>
      <c r="J18" s="757"/>
      <c r="K18" s="757"/>
      <c r="L18" s="757"/>
      <c r="M18" s="757"/>
      <c r="N18" s="757"/>
      <c r="O18" s="757"/>
      <c r="P18" s="757"/>
      <c r="Q18" s="757"/>
      <c r="R18" s="781"/>
      <c r="S18" s="781"/>
      <c r="T18" s="781"/>
      <c r="U18" s="781"/>
      <c r="V18" s="781"/>
      <c r="W18" s="781"/>
      <c r="X18" s="781"/>
      <c r="Y18" s="782"/>
    </row>
    <row r="19" spans="2:25" s="22" customFormat="1" ht="14.1" customHeight="1" x14ac:dyDescent="0.15">
      <c r="B19" s="780"/>
      <c r="C19" s="780"/>
      <c r="D19" s="780"/>
      <c r="E19" s="780"/>
      <c r="F19" s="780"/>
      <c r="G19" s="780"/>
      <c r="H19" s="780"/>
      <c r="I19" s="780"/>
      <c r="J19" s="757"/>
      <c r="K19" s="757"/>
      <c r="L19" s="757"/>
      <c r="M19" s="757"/>
      <c r="N19" s="757"/>
      <c r="O19" s="757"/>
      <c r="P19" s="757"/>
      <c r="Q19" s="757"/>
      <c r="R19" s="781"/>
      <c r="S19" s="781"/>
      <c r="T19" s="781"/>
      <c r="U19" s="781"/>
      <c r="V19" s="781"/>
      <c r="W19" s="781"/>
      <c r="X19" s="781"/>
      <c r="Y19" s="782"/>
    </row>
    <row r="20" spans="2:25" s="22" customFormat="1" ht="14.1" customHeight="1" x14ac:dyDescent="0.15">
      <c r="B20" s="780"/>
      <c r="C20" s="780"/>
      <c r="D20" s="780"/>
      <c r="E20" s="780"/>
      <c r="F20" s="780"/>
      <c r="G20" s="780"/>
      <c r="H20" s="780"/>
      <c r="I20" s="780"/>
      <c r="J20" s="757"/>
      <c r="K20" s="757"/>
      <c r="L20" s="757"/>
      <c r="M20" s="757"/>
      <c r="N20" s="757"/>
      <c r="O20" s="757"/>
      <c r="P20" s="757"/>
      <c r="Q20" s="757"/>
      <c r="R20" s="781"/>
      <c r="S20" s="781"/>
      <c r="T20" s="781"/>
      <c r="U20" s="781"/>
      <c r="V20" s="781"/>
      <c r="W20" s="781"/>
      <c r="X20" s="781"/>
      <c r="Y20" s="782"/>
    </row>
    <row r="21" spans="2:25" s="22" customFormat="1" ht="14.1" customHeight="1" x14ac:dyDescent="0.15">
      <c r="B21" s="780"/>
      <c r="C21" s="780"/>
      <c r="D21" s="780"/>
      <c r="E21" s="780"/>
      <c r="F21" s="780"/>
      <c r="G21" s="780"/>
      <c r="H21" s="780"/>
      <c r="I21" s="780"/>
      <c r="J21" s="757"/>
      <c r="K21" s="757"/>
      <c r="L21" s="757"/>
      <c r="M21" s="757"/>
      <c r="N21" s="757"/>
      <c r="O21" s="757"/>
      <c r="P21" s="757"/>
      <c r="Q21" s="757"/>
      <c r="R21" s="781"/>
      <c r="S21" s="781"/>
      <c r="T21" s="781"/>
      <c r="U21" s="781"/>
      <c r="V21" s="781"/>
      <c r="W21" s="781"/>
      <c r="X21" s="781"/>
      <c r="Y21" s="782"/>
    </row>
    <row r="22" spans="2:25" ht="15" customHeight="1" x14ac:dyDescent="0.15">
      <c r="B22" s="790" t="s">
        <v>330</v>
      </c>
      <c r="C22" s="791"/>
      <c r="D22" s="792"/>
      <c r="E22" s="209"/>
      <c r="F22" s="790" t="s">
        <v>331</v>
      </c>
      <c r="G22" s="791"/>
      <c r="H22" s="792"/>
      <c r="I22" s="210"/>
      <c r="J22" s="790" t="s">
        <v>330</v>
      </c>
      <c r="K22" s="791"/>
      <c r="L22" s="792"/>
      <c r="M22" s="209"/>
      <c r="N22" s="790" t="s">
        <v>331</v>
      </c>
      <c r="O22" s="791"/>
      <c r="P22" s="792"/>
      <c r="Q22" s="210"/>
      <c r="R22" s="793" t="s">
        <v>330</v>
      </c>
      <c r="S22" s="795"/>
      <c r="T22" s="794"/>
      <c r="U22" s="96"/>
      <c r="V22" s="793" t="s">
        <v>331</v>
      </c>
      <c r="W22" s="795"/>
      <c r="X22" s="794"/>
      <c r="Y22" s="113"/>
    </row>
    <row r="23" spans="2:25" ht="15" customHeight="1" x14ac:dyDescent="0.15">
      <c r="B23" s="790" t="s">
        <v>332</v>
      </c>
      <c r="C23" s="791"/>
      <c r="D23" s="218"/>
      <c r="E23" s="796"/>
      <c r="F23" s="797"/>
      <c r="G23" s="797"/>
      <c r="H23" s="797"/>
      <c r="I23" s="798"/>
      <c r="J23" s="790" t="s">
        <v>332</v>
      </c>
      <c r="K23" s="791"/>
      <c r="L23" s="218"/>
      <c r="M23" s="796"/>
      <c r="N23" s="797"/>
      <c r="O23" s="797"/>
      <c r="P23" s="797"/>
      <c r="Q23" s="798"/>
      <c r="R23" s="793" t="s">
        <v>332</v>
      </c>
      <c r="S23" s="795"/>
      <c r="T23" s="245"/>
      <c r="U23" s="822"/>
      <c r="V23" s="823"/>
      <c r="W23" s="823"/>
      <c r="X23" s="823"/>
      <c r="Y23" s="824"/>
    </row>
    <row r="24" spans="2:25" ht="15" customHeight="1" x14ac:dyDescent="0.15">
      <c r="B24" s="790" t="s">
        <v>333</v>
      </c>
      <c r="C24" s="792"/>
      <c r="D24" s="727"/>
      <c r="E24" s="720"/>
      <c r="F24" s="790" t="s">
        <v>334</v>
      </c>
      <c r="G24" s="792"/>
      <c r="H24" s="305"/>
      <c r="I24" s="305"/>
      <c r="J24" s="790" t="s">
        <v>333</v>
      </c>
      <c r="K24" s="792"/>
      <c r="L24" s="727"/>
      <c r="M24" s="720"/>
      <c r="N24" s="790" t="s">
        <v>334</v>
      </c>
      <c r="O24" s="792"/>
      <c r="P24" s="305"/>
      <c r="Q24" s="305"/>
      <c r="R24" s="793" t="s">
        <v>333</v>
      </c>
      <c r="S24" s="794"/>
      <c r="T24" s="814"/>
      <c r="U24" s="815"/>
      <c r="V24" s="793" t="s">
        <v>334</v>
      </c>
      <c r="W24" s="794"/>
      <c r="X24" s="835"/>
      <c r="Y24" s="835"/>
    </row>
    <row r="25" spans="2:25" ht="15" customHeight="1" x14ac:dyDescent="0.15">
      <c r="B25" s="810" t="s">
        <v>335</v>
      </c>
      <c r="C25" s="810"/>
      <c r="D25" s="218"/>
      <c r="E25" s="243" t="s">
        <v>336</v>
      </c>
      <c r="F25" s="811"/>
      <c r="G25" s="811"/>
      <c r="H25" s="811"/>
      <c r="I25" s="811"/>
      <c r="J25" s="810" t="s">
        <v>335</v>
      </c>
      <c r="K25" s="810"/>
      <c r="L25" s="218"/>
      <c r="M25" s="243" t="s">
        <v>336</v>
      </c>
      <c r="N25" s="811"/>
      <c r="O25" s="811"/>
      <c r="P25" s="811"/>
      <c r="Q25" s="811"/>
      <c r="R25" s="813" t="s">
        <v>335</v>
      </c>
      <c r="S25" s="813"/>
      <c r="T25" s="245"/>
      <c r="U25" s="244" t="s">
        <v>336</v>
      </c>
      <c r="V25" s="812"/>
      <c r="W25" s="812"/>
      <c r="X25" s="812"/>
      <c r="Y25" s="812"/>
    </row>
    <row r="26" spans="2:25" s="22" customFormat="1" ht="14.1" customHeight="1" x14ac:dyDescent="0.15">
      <c r="B26" s="779"/>
      <c r="C26" s="779"/>
      <c r="D26" s="779"/>
      <c r="E26" s="779"/>
      <c r="F26" s="779"/>
      <c r="G26" s="779"/>
      <c r="H26" s="779"/>
      <c r="I26" s="779"/>
      <c r="J26" s="757"/>
      <c r="K26" s="757"/>
      <c r="L26" s="757"/>
      <c r="M26" s="757"/>
      <c r="N26" s="757"/>
      <c r="O26" s="757"/>
      <c r="P26" s="757"/>
      <c r="Q26" s="757"/>
      <c r="R26" s="783"/>
      <c r="S26" s="784"/>
      <c r="T26" s="784"/>
      <c r="U26" s="784"/>
      <c r="V26" s="784"/>
      <c r="W26" s="784"/>
      <c r="X26" s="784"/>
      <c r="Y26" s="785"/>
    </row>
    <row r="27" spans="2:25" s="22" customFormat="1" ht="14.1" customHeight="1" x14ac:dyDescent="0.15">
      <c r="B27" s="780"/>
      <c r="C27" s="780"/>
      <c r="D27" s="780"/>
      <c r="E27" s="780"/>
      <c r="F27" s="780"/>
      <c r="G27" s="780"/>
      <c r="H27" s="780"/>
      <c r="I27" s="780"/>
      <c r="J27" s="757"/>
      <c r="K27" s="757"/>
      <c r="L27" s="757"/>
      <c r="M27" s="757"/>
      <c r="N27" s="757"/>
      <c r="O27" s="757"/>
      <c r="P27" s="757"/>
      <c r="Q27" s="757"/>
      <c r="R27" s="786"/>
      <c r="S27" s="781"/>
      <c r="T27" s="781"/>
      <c r="U27" s="781"/>
      <c r="V27" s="781"/>
      <c r="W27" s="781"/>
      <c r="X27" s="781"/>
      <c r="Y27" s="782"/>
    </row>
    <row r="28" spans="2:25" s="22" customFormat="1" ht="14.1" customHeight="1" x14ac:dyDescent="0.15">
      <c r="B28" s="780"/>
      <c r="C28" s="780"/>
      <c r="D28" s="780"/>
      <c r="E28" s="780"/>
      <c r="F28" s="780"/>
      <c r="G28" s="780"/>
      <c r="H28" s="780"/>
      <c r="I28" s="780"/>
      <c r="J28" s="757"/>
      <c r="K28" s="757"/>
      <c r="L28" s="757"/>
      <c r="M28" s="757"/>
      <c r="N28" s="757"/>
      <c r="O28" s="757"/>
      <c r="P28" s="757"/>
      <c r="Q28" s="757"/>
      <c r="R28" s="786"/>
      <c r="S28" s="781"/>
      <c r="T28" s="781"/>
      <c r="U28" s="781"/>
      <c r="V28" s="781"/>
      <c r="W28" s="781"/>
      <c r="X28" s="781"/>
      <c r="Y28" s="782"/>
    </row>
    <row r="29" spans="2:25" s="22" customFormat="1" ht="14.1" customHeight="1" x14ac:dyDescent="0.15">
      <c r="B29" s="780"/>
      <c r="C29" s="780"/>
      <c r="D29" s="780"/>
      <c r="E29" s="780"/>
      <c r="F29" s="780"/>
      <c r="G29" s="780"/>
      <c r="H29" s="780"/>
      <c r="I29" s="780"/>
      <c r="J29" s="757"/>
      <c r="K29" s="757"/>
      <c r="L29" s="757"/>
      <c r="M29" s="757"/>
      <c r="N29" s="757"/>
      <c r="O29" s="757"/>
      <c r="P29" s="757"/>
      <c r="Q29" s="757"/>
      <c r="R29" s="786"/>
      <c r="S29" s="781"/>
      <c r="T29" s="781"/>
      <c r="U29" s="781"/>
      <c r="V29" s="781"/>
      <c r="W29" s="781"/>
      <c r="X29" s="781"/>
      <c r="Y29" s="782"/>
    </row>
    <row r="30" spans="2:25" s="22" customFormat="1" ht="14.1" customHeight="1" x14ac:dyDescent="0.15">
      <c r="B30" s="780"/>
      <c r="C30" s="780"/>
      <c r="D30" s="780"/>
      <c r="E30" s="780"/>
      <c r="F30" s="780"/>
      <c r="G30" s="780"/>
      <c r="H30" s="780"/>
      <c r="I30" s="780"/>
      <c r="J30" s="757"/>
      <c r="K30" s="757"/>
      <c r="L30" s="757"/>
      <c r="M30" s="757"/>
      <c r="N30" s="757"/>
      <c r="O30" s="757"/>
      <c r="P30" s="757"/>
      <c r="Q30" s="757"/>
      <c r="R30" s="786"/>
      <c r="S30" s="781"/>
      <c r="T30" s="781"/>
      <c r="U30" s="781"/>
      <c r="V30" s="781"/>
      <c r="W30" s="781"/>
      <c r="X30" s="781"/>
      <c r="Y30" s="782"/>
    </row>
    <row r="31" spans="2:25" s="22" customFormat="1" ht="14.1" customHeight="1" x14ac:dyDescent="0.15">
      <c r="B31" s="780"/>
      <c r="C31" s="780"/>
      <c r="D31" s="780"/>
      <c r="E31" s="780"/>
      <c r="F31" s="780"/>
      <c r="G31" s="780"/>
      <c r="H31" s="780"/>
      <c r="I31" s="780"/>
      <c r="J31" s="757"/>
      <c r="K31" s="757"/>
      <c r="L31" s="757"/>
      <c r="M31" s="757"/>
      <c r="N31" s="757"/>
      <c r="O31" s="757"/>
      <c r="P31" s="757"/>
      <c r="Q31" s="757"/>
      <c r="R31" s="786"/>
      <c r="S31" s="781"/>
      <c r="T31" s="781"/>
      <c r="U31" s="781"/>
      <c r="V31" s="781"/>
      <c r="W31" s="781"/>
      <c r="X31" s="781"/>
      <c r="Y31" s="782"/>
    </row>
    <row r="32" spans="2:25" s="22" customFormat="1" ht="14.1" customHeight="1" x14ac:dyDescent="0.15">
      <c r="B32" s="780"/>
      <c r="C32" s="780"/>
      <c r="D32" s="780"/>
      <c r="E32" s="780"/>
      <c r="F32" s="780"/>
      <c r="G32" s="780"/>
      <c r="H32" s="780"/>
      <c r="I32" s="780"/>
      <c r="J32" s="757"/>
      <c r="K32" s="757"/>
      <c r="L32" s="757"/>
      <c r="M32" s="757"/>
      <c r="N32" s="757"/>
      <c r="O32" s="757"/>
      <c r="P32" s="757"/>
      <c r="Q32" s="757"/>
      <c r="R32" s="786"/>
      <c r="S32" s="781"/>
      <c r="T32" s="781"/>
      <c r="U32" s="781"/>
      <c r="V32" s="781"/>
      <c r="W32" s="781"/>
      <c r="X32" s="781"/>
      <c r="Y32" s="782"/>
    </row>
    <row r="33" spans="2:25" s="22" customFormat="1" ht="14.1" customHeight="1" x14ac:dyDescent="0.15">
      <c r="B33" s="780"/>
      <c r="C33" s="780"/>
      <c r="D33" s="780"/>
      <c r="E33" s="780"/>
      <c r="F33" s="780"/>
      <c r="G33" s="780"/>
      <c r="H33" s="780"/>
      <c r="I33" s="780"/>
      <c r="J33" s="757"/>
      <c r="K33" s="757"/>
      <c r="L33" s="757"/>
      <c r="M33" s="757"/>
      <c r="N33" s="757"/>
      <c r="O33" s="757"/>
      <c r="P33" s="757"/>
      <c r="Q33" s="757"/>
      <c r="R33" s="786"/>
      <c r="S33" s="781"/>
      <c r="T33" s="781"/>
      <c r="U33" s="781"/>
      <c r="V33" s="781"/>
      <c r="W33" s="781"/>
      <c r="X33" s="781"/>
      <c r="Y33" s="782"/>
    </row>
    <row r="34" spans="2:25" s="22" customFormat="1" ht="14.1" customHeight="1" x14ac:dyDescent="0.15">
      <c r="B34" s="780"/>
      <c r="C34" s="780"/>
      <c r="D34" s="780"/>
      <c r="E34" s="780"/>
      <c r="F34" s="780"/>
      <c r="G34" s="780"/>
      <c r="H34" s="780"/>
      <c r="I34" s="780"/>
      <c r="J34" s="757"/>
      <c r="K34" s="757"/>
      <c r="L34" s="757"/>
      <c r="M34" s="757"/>
      <c r="N34" s="757"/>
      <c r="O34" s="757"/>
      <c r="P34" s="757"/>
      <c r="Q34" s="757"/>
      <c r="R34" s="786"/>
      <c r="S34" s="781"/>
      <c r="T34" s="781"/>
      <c r="U34" s="781"/>
      <c r="V34" s="781"/>
      <c r="W34" s="781"/>
      <c r="X34" s="781"/>
      <c r="Y34" s="782"/>
    </row>
    <row r="35" spans="2:25" s="22" customFormat="1" ht="14.1" customHeight="1" x14ac:dyDescent="0.15">
      <c r="B35" s="780"/>
      <c r="C35" s="780"/>
      <c r="D35" s="780"/>
      <c r="E35" s="780"/>
      <c r="F35" s="780"/>
      <c r="G35" s="780"/>
      <c r="H35" s="780"/>
      <c r="I35" s="780"/>
      <c r="J35" s="757"/>
      <c r="K35" s="757"/>
      <c r="L35" s="757"/>
      <c r="M35" s="757"/>
      <c r="N35" s="757"/>
      <c r="O35" s="757"/>
      <c r="P35" s="757"/>
      <c r="Q35" s="757"/>
      <c r="R35" s="786"/>
      <c r="S35" s="781"/>
      <c r="T35" s="781"/>
      <c r="U35" s="781"/>
      <c r="V35" s="781"/>
      <c r="W35" s="781"/>
      <c r="X35" s="781"/>
      <c r="Y35" s="782"/>
    </row>
    <row r="36" spans="2:25" s="22" customFormat="1" ht="14.1" customHeight="1" x14ac:dyDescent="0.15">
      <c r="B36" s="780"/>
      <c r="C36" s="780"/>
      <c r="D36" s="780"/>
      <c r="E36" s="780"/>
      <c r="F36" s="780"/>
      <c r="G36" s="780"/>
      <c r="H36" s="780"/>
      <c r="I36" s="780"/>
      <c r="J36" s="757"/>
      <c r="K36" s="757"/>
      <c r="L36" s="757"/>
      <c r="M36" s="757"/>
      <c r="N36" s="757"/>
      <c r="O36" s="757"/>
      <c r="P36" s="757"/>
      <c r="Q36" s="757"/>
      <c r="R36" s="786"/>
      <c r="S36" s="781"/>
      <c r="T36" s="781"/>
      <c r="U36" s="781"/>
      <c r="V36" s="781"/>
      <c r="W36" s="781"/>
      <c r="X36" s="781"/>
      <c r="Y36" s="782"/>
    </row>
    <row r="37" spans="2:25" s="22" customFormat="1" ht="14.1" customHeight="1" x14ac:dyDescent="0.15">
      <c r="B37" s="780"/>
      <c r="C37" s="780"/>
      <c r="D37" s="780"/>
      <c r="E37" s="780"/>
      <c r="F37" s="780"/>
      <c r="G37" s="780"/>
      <c r="H37" s="780"/>
      <c r="I37" s="780"/>
      <c r="J37" s="757"/>
      <c r="K37" s="757"/>
      <c r="L37" s="757"/>
      <c r="M37" s="757"/>
      <c r="N37" s="757"/>
      <c r="O37" s="757"/>
      <c r="P37" s="757"/>
      <c r="Q37" s="757"/>
      <c r="R37" s="786"/>
      <c r="S37" s="781"/>
      <c r="T37" s="781"/>
      <c r="U37" s="781"/>
      <c r="V37" s="781"/>
      <c r="W37" s="781"/>
      <c r="X37" s="781"/>
      <c r="Y37" s="782"/>
    </row>
    <row r="38" spans="2:25" s="22" customFormat="1" ht="14.1" customHeight="1" x14ac:dyDescent="0.15">
      <c r="B38" s="780"/>
      <c r="C38" s="780"/>
      <c r="D38" s="780"/>
      <c r="E38" s="780"/>
      <c r="F38" s="780"/>
      <c r="G38" s="780"/>
      <c r="H38" s="780"/>
      <c r="I38" s="780"/>
      <c r="J38" s="757"/>
      <c r="K38" s="757"/>
      <c r="L38" s="757"/>
      <c r="M38" s="757"/>
      <c r="N38" s="757"/>
      <c r="O38" s="757"/>
      <c r="P38" s="757"/>
      <c r="Q38" s="757"/>
      <c r="R38" s="787"/>
      <c r="S38" s="788"/>
      <c r="T38" s="788"/>
      <c r="U38" s="788"/>
      <c r="V38" s="788"/>
      <c r="W38" s="788"/>
      <c r="X38" s="788"/>
      <c r="Y38" s="789"/>
    </row>
    <row r="39" spans="2:25" ht="15" customHeight="1" x14ac:dyDescent="0.15">
      <c r="B39" s="23"/>
      <c r="C39" s="25" t="s">
        <v>337</v>
      </c>
      <c r="D39" s="22"/>
      <c r="E39" s="23"/>
      <c r="F39" s="23"/>
      <c r="G39" s="23"/>
      <c r="H39" s="23"/>
      <c r="I39" s="23"/>
      <c r="J39" s="20"/>
      <c r="K39" s="20"/>
      <c r="L39" s="20"/>
      <c r="M39" s="20"/>
      <c r="N39" s="20"/>
      <c r="O39" s="20"/>
      <c r="P39" s="20"/>
      <c r="Q39" s="20"/>
      <c r="R39" s="242"/>
      <c r="S39" s="242"/>
      <c r="T39" s="242"/>
      <c r="U39" s="242"/>
      <c r="V39" s="242"/>
      <c r="W39" s="242"/>
      <c r="X39" s="242"/>
      <c r="Y39" s="242"/>
    </row>
    <row r="40" spans="2:25" ht="15" customHeight="1" x14ac:dyDescent="0.15">
      <c r="B40" s="20"/>
      <c r="C40" s="24" t="s">
        <v>338</v>
      </c>
      <c r="D40" s="22"/>
      <c r="E40" s="22"/>
      <c r="F40" s="22"/>
      <c r="G40" s="22"/>
      <c r="H40" s="22"/>
      <c r="I40" s="22"/>
      <c r="J40" s="22"/>
      <c r="K40" s="22"/>
      <c r="L40" s="22"/>
      <c r="M40" s="22"/>
      <c r="N40" s="22"/>
      <c r="O40" s="20"/>
      <c r="P40" s="24"/>
      <c r="Q40" s="22"/>
      <c r="R40" s="22"/>
      <c r="S40" s="22"/>
      <c r="T40" s="22"/>
      <c r="U40" s="22"/>
      <c r="V40" s="22"/>
      <c r="W40" s="22"/>
      <c r="X40" s="22"/>
      <c r="Y40" s="22"/>
    </row>
    <row r="41" spans="2:25" ht="15" customHeight="1" x14ac:dyDescent="0.15">
      <c r="C41" s="24" t="s">
        <v>339</v>
      </c>
      <c r="E41" s="24"/>
      <c r="F41" s="20"/>
      <c r="G41" s="22"/>
      <c r="H41" s="22"/>
      <c r="I41" s="22"/>
      <c r="J41" s="22"/>
      <c r="K41" s="22"/>
      <c r="L41" s="21"/>
      <c r="M41" s="22"/>
      <c r="N41" s="22"/>
      <c r="O41" s="22"/>
      <c r="P41" s="20"/>
      <c r="Q41" s="24"/>
      <c r="R41" s="20"/>
      <c r="S41" s="22"/>
      <c r="T41" s="22"/>
      <c r="U41" s="22"/>
      <c r="V41" s="22"/>
      <c r="W41" s="22"/>
      <c r="X41" s="22"/>
      <c r="Y41" s="22"/>
    </row>
    <row r="42" spans="2:25" ht="15" customHeight="1" x14ac:dyDescent="0.15">
      <c r="D42" s="20"/>
      <c r="E42" s="24"/>
      <c r="F42" s="22"/>
      <c r="G42" s="22"/>
      <c r="H42" s="22"/>
      <c r="I42" s="22"/>
      <c r="J42" s="22"/>
      <c r="K42" s="22"/>
      <c r="L42" s="22"/>
      <c r="M42" s="22"/>
      <c r="N42" s="22"/>
      <c r="O42" s="22"/>
      <c r="P42" s="20"/>
      <c r="Q42" s="24"/>
      <c r="R42" s="22"/>
      <c r="S42" s="22"/>
      <c r="T42" s="22"/>
      <c r="U42" s="22"/>
      <c r="V42" s="22"/>
      <c r="W42" s="22"/>
      <c r="X42" s="22"/>
      <c r="Y42" s="22"/>
    </row>
    <row r="43" spans="2:25" s="22" customFormat="1" ht="14.1"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2:25" s="22" customFormat="1" ht="14.1" customHeight="1" x14ac:dyDescent="0.15">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2:25" s="22" customFormat="1" ht="14.1" customHeight="1" x14ac:dyDescent="0.15">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2:25" s="22" customFormat="1" ht="14.1" customHeight="1" x14ac:dyDescent="0.15">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2:25" s="22" customFormat="1" ht="14.1" customHeight="1" x14ac:dyDescent="0.15">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2:25" s="22" customFormat="1" ht="14.1" customHeight="1" x14ac:dyDescent="0.15">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2:26" s="22" customFormat="1" ht="14.1" customHeight="1" x14ac:dyDescent="0.15">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2:26" s="22" customFormat="1" ht="14.1" customHeight="1" x14ac:dyDescent="0.15">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2:26" s="22" customFormat="1" ht="14.1" customHeight="1" x14ac:dyDescent="0.15">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2:26" s="22" customFormat="1" ht="14.1" customHeight="1" x14ac:dyDescent="0.15">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2:26" s="22" customFormat="1" ht="14.1" customHeight="1" x14ac:dyDescent="0.15">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2:26" s="22" customFormat="1" ht="14.1" customHeight="1" x14ac:dyDescent="0.15">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2:26" s="22" customFormat="1" ht="14.1" customHeight="1" x14ac:dyDescent="0.15">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2:26" s="22" customFormat="1" ht="14.1" customHeight="1" x14ac:dyDescent="0.15">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2:26" s="22" customFormat="1" ht="15" customHeight="1" x14ac:dyDescent="0.15">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2:26" ht="15" customHeight="1" x14ac:dyDescent="0.15">
      <c r="Z58" s="22"/>
    </row>
    <row r="59" spans="2:26" ht="27.95" customHeight="1" x14ac:dyDescent="0.15">
      <c r="Z59" s="2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2">
    <dataValidation allowBlank="1" showInputMessage="1" showErrorMessage="1" prompt="覆工スパン毎に連番を記入。_x000a_数値で入力する。" sqref="I5 Q5 Y5 I22 Q22 Y22" xr:uid="{BA5EFDDB-D72E-4F28-8B6A-48A2B1617C45}"/>
    <dataValidation type="list" allowBlank="1" showInputMessage="1" showErrorMessage="1" sqref="E6:I6 M6:Q6 U6:Y6 E23:I23 M23:Q23 U23:Y23" xr:uid="{54E7EC22-9058-4DE5-9F5E-3B1A6C55963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D94F01-09E2-4E5C-8A46-C0C64E2B9C59}">
          <x14:formula1>
            <xm:f>'(参考)リスト'!$D$52:$D$54</xm:f>
          </x14:formula1>
          <xm:sqref>D7:E7 L7:M7 T7:U7 D24:E24 L24:M24 T24:U24</xm:sqref>
        </x14:dataValidation>
        <x14:dataValidation type="list" allowBlank="1" showInputMessage="1" showErrorMessage="1" xr:uid="{0FB58AFA-9E91-441F-BB72-AB45851C6FC6}">
          <x14:formula1>
            <xm:f>'(参考)リスト'!$F$52:$F$53</xm:f>
          </x14:formula1>
          <xm:sqref>D8 L8 T8 D25 L25 T25</xm:sqref>
        </x14:dataValidation>
        <x14:dataValidation type="list" allowBlank="1" showInputMessage="1" showErrorMessage="1" xr:uid="{D54C747F-2583-4194-B172-5FF66973EBA3}">
          <x14:formula1>
            <xm:f>'(参考)リスト'!$E$52:$E$58</xm:f>
          </x14:formula1>
          <xm:sqref>H7:I7 P7:Q7 X7:Y7 H24:I24 P24:Q24 X24:Y24</xm:sqref>
        </x14:dataValidation>
        <x14:dataValidation type="list" showInputMessage="1" showErrorMessage="1" xr:uid="{689EDB61-98A5-423C-8DA4-342F4EF2490F}">
          <x14:formula1>
            <xm:f>'(参考)リスト'!$B$52:$B$55</xm:f>
          </x14:formula1>
          <xm:sqref>D6 L6 T6 D23 L23 T23</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340</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8" t="s">
        <v>341</v>
      </c>
      <c r="C6" s="861" t="s">
        <v>342</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6E4F3-A3DC-46A7-B999-ADB2E4855ACB}">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340</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8" t="s">
        <v>341</v>
      </c>
      <c r="C6" s="861" t="s">
        <v>342</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1E24-6940-49CF-9098-B11F2D1E1E2D}">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340</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(3)'!S3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8" t="s">
        <v>341</v>
      </c>
      <c r="C6" s="861" t="s">
        <v>342</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EA88-B7C2-4004-B8CF-6A5E6BC11A52}">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340</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(3)'!S3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8" t="s">
        <v>341</v>
      </c>
      <c r="C6" s="861" t="s">
        <v>342</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7745E-737D-4347-BD92-4D3D539C08BD}">
  <sheetPr>
    <pageSetUpPr fitToPage="1"/>
  </sheetPr>
  <dimension ref="B2:AI19"/>
  <sheetViews>
    <sheetView showGridLines="0" showZeros="0" view="pageBreakPreview" zoomScaleNormal="85" zoomScaleSheetLayoutView="100" workbookViewId="0">
      <selection activeCell="O22" sqref="O22"/>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340</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(3)'!S3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8" t="s">
        <v>341</v>
      </c>
      <c r="C6" s="861" t="s">
        <v>342</v>
      </c>
      <c r="D6" s="862"/>
      <c r="E6" s="862"/>
      <c r="F6" s="862"/>
      <c r="G6" s="862"/>
      <c r="H6" s="862"/>
      <c r="I6" s="862"/>
      <c r="J6" s="862"/>
      <c r="K6" s="862"/>
      <c r="L6" s="862"/>
      <c r="M6" s="862"/>
      <c r="N6" s="862"/>
      <c r="O6" s="862"/>
      <c r="P6" s="862"/>
      <c r="Q6" s="862"/>
      <c r="R6" s="862"/>
      <c r="S6" s="862"/>
      <c r="T6" s="862"/>
      <c r="U6" s="862"/>
      <c r="V6" s="862"/>
      <c r="W6" s="862"/>
      <c r="X6" s="862"/>
      <c r="Y6" s="862"/>
      <c r="Z6" s="862"/>
      <c r="AA6" s="862"/>
      <c r="AB6" s="862"/>
      <c r="AC6" s="862"/>
      <c r="AD6" s="862"/>
      <c r="AE6" s="862"/>
      <c r="AF6" s="862"/>
      <c r="AG6" s="862"/>
      <c r="AH6" s="862"/>
      <c r="AI6" s="863"/>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1.2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344</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9" t="s">
        <v>341</v>
      </c>
      <c r="C6" s="878" t="s">
        <v>342</v>
      </c>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80"/>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8.7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B285B-0EA0-4AFA-B6F5-0EC50B3B3C41}">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344</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9" t="s">
        <v>341</v>
      </c>
      <c r="C6" s="878" t="s">
        <v>342</v>
      </c>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80"/>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8.7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17BF-30EE-450C-B9C7-58A202E3B2DE}">
  <sheetPr>
    <pageSetUpPr fitToPage="1"/>
  </sheetPr>
  <dimension ref="B2:AI19"/>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344</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9" t="s">
        <v>341</v>
      </c>
      <c r="C6" s="878" t="s">
        <v>342</v>
      </c>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80"/>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8.7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D33BB-DD9F-485E-817F-216CA09D45D7}">
  <sheetPr>
    <pageSetUpPr fitToPage="1"/>
  </sheetPr>
  <dimension ref="B2:AI19"/>
  <sheetViews>
    <sheetView showGridLines="0" showZeros="0" view="pageBreakPreview" zoomScaleNormal="85" zoomScaleSheetLayoutView="100" workbookViewId="0">
      <selection activeCell="AK10" sqref="AK10"/>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84" t="s">
        <v>344</v>
      </c>
      <c r="C3" s="484"/>
      <c r="D3" s="484"/>
      <c r="E3" s="836"/>
      <c r="F3" s="836"/>
      <c r="G3" s="836"/>
      <c r="H3" s="836"/>
      <c r="I3" s="836"/>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row>
    <row r="4" spans="2:35" ht="20.100000000000001" customHeight="1" x14ac:dyDescent="0.15">
      <c r="B4" s="837" t="s">
        <v>60</v>
      </c>
      <c r="C4" s="838"/>
      <c r="D4" s="839"/>
      <c r="E4" s="840" t="str">
        <f>'様式A-1'!D3</f>
        <v>コンピラトンネル</v>
      </c>
      <c r="F4" s="841"/>
      <c r="G4" s="841"/>
      <c r="H4" s="841"/>
      <c r="I4" s="842"/>
      <c r="J4" s="843" t="s">
        <v>61</v>
      </c>
      <c r="K4" s="844"/>
      <c r="L4" s="845"/>
      <c r="M4" s="846" t="str">
        <f>'様式A-1'!J3</f>
        <v>福浦港金比羅線</v>
      </c>
      <c r="N4" s="847"/>
      <c r="O4" s="847"/>
      <c r="P4" s="847"/>
      <c r="Q4" s="847"/>
      <c r="R4" s="848"/>
      <c r="S4" s="729" t="s">
        <v>296</v>
      </c>
      <c r="T4" s="737"/>
      <c r="U4" s="737"/>
      <c r="V4" s="730"/>
      <c r="W4" s="849" t="str">
        <f>'様式B (1)'!S3</f>
        <v>アジア航測株式会社</v>
      </c>
      <c r="X4" s="850"/>
      <c r="Y4" s="850"/>
      <c r="Z4" s="850"/>
      <c r="AA4" s="850"/>
      <c r="AB4" s="851"/>
      <c r="AC4" s="471" t="s">
        <v>250</v>
      </c>
      <c r="AD4" s="472"/>
      <c r="AE4" s="473"/>
      <c r="AF4" s="852">
        <f>'様式B (1)'!P2</f>
        <v>45903</v>
      </c>
      <c r="AG4" s="853"/>
      <c r="AH4" s="853"/>
      <c r="AI4" s="854"/>
    </row>
    <row r="5" spans="2:35" ht="20.100000000000001" customHeight="1" x14ac:dyDescent="0.15">
      <c r="B5" s="866" t="s">
        <v>167</v>
      </c>
      <c r="C5" s="867"/>
      <c r="D5" s="868"/>
      <c r="E5" s="869" t="str">
        <f>'様式A-1'!D4</f>
        <v>金比羅トンネル</v>
      </c>
      <c r="F5" s="870"/>
      <c r="G5" s="870"/>
      <c r="H5" s="870"/>
      <c r="I5" s="871"/>
      <c r="J5" s="872" t="s">
        <v>168</v>
      </c>
      <c r="K5" s="873"/>
      <c r="L5" s="874"/>
      <c r="M5" s="846" t="str">
        <f>'様式A-1'!R3</f>
        <v>山口県
下関土木建築事務所</v>
      </c>
      <c r="N5" s="847"/>
      <c r="O5" s="847"/>
      <c r="P5" s="847"/>
      <c r="Q5" s="847"/>
      <c r="R5" s="848"/>
      <c r="S5" s="738"/>
      <c r="T5" s="739"/>
      <c r="U5" s="739"/>
      <c r="V5" s="740"/>
      <c r="W5" s="875" t="str">
        <f>'様式B (1)'!S4</f>
        <v>飯田　琢巳</v>
      </c>
      <c r="X5" s="876"/>
      <c r="Y5" s="876"/>
      <c r="Z5" s="876"/>
      <c r="AA5" s="876"/>
      <c r="AB5" s="877"/>
      <c r="AC5" s="474"/>
      <c r="AD5" s="475"/>
      <c r="AE5" s="476"/>
      <c r="AF5" s="855"/>
      <c r="AG5" s="856"/>
      <c r="AH5" s="856"/>
      <c r="AI5" s="857"/>
    </row>
    <row r="6" spans="2:35" ht="26.25" customHeight="1" x14ac:dyDescent="0.2">
      <c r="B6" s="859" t="s">
        <v>341</v>
      </c>
      <c r="C6" s="878" t="s">
        <v>342</v>
      </c>
      <c r="D6" s="879"/>
      <c r="E6" s="879"/>
      <c r="F6" s="879"/>
      <c r="G6" s="879"/>
      <c r="H6" s="879"/>
      <c r="I6" s="879"/>
      <c r="J6" s="879"/>
      <c r="K6" s="879"/>
      <c r="L6" s="879"/>
      <c r="M6" s="879"/>
      <c r="N6" s="879"/>
      <c r="O6" s="879"/>
      <c r="P6" s="879"/>
      <c r="Q6" s="879"/>
      <c r="R6" s="879"/>
      <c r="S6" s="879"/>
      <c r="T6" s="879"/>
      <c r="U6" s="879"/>
      <c r="V6" s="879"/>
      <c r="W6" s="879"/>
      <c r="X6" s="879"/>
      <c r="Y6" s="879"/>
      <c r="Z6" s="879"/>
      <c r="AA6" s="879"/>
      <c r="AB6" s="879"/>
      <c r="AC6" s="879"/>
      <c r="AD6" s="879"/>
      <c r="AE6" s="879"/>
      <c r="AF6" s="879"/>
      <c r="AG6" s="879"/>
      <c r="AH6" s="879"/>
      <c r="AI6" s="880"/>
    </row>
    <row r="7" spans="2:35" ht="35.450000000000003" customHeight="1" x14ac:dyDescent="0.15">
      <c r="B7" s="859"/>
      <c r="C7" s="3"/>
      <c r="D7" s="3"/>
      <c r="E7" s="3"/>
      <c r="F7" s="3"/>
      <c r="G7" s="3"/>
      <c r="H7" s="3"/>
      <c r="I7" s="75"/>
      <c r="J7" s="3"/>
      <c r="K7" s="3"/>
      <c r="L7" s="3"/>
      <c r="M7" s="3"/>
      <c r="N7" s="3"/>
      <c r="O7" s="3"/>
      <c r="P7" s="3"/>
      <c r="Q7" s="76"/>
      <c r="R7" s="75"/>
      <c r="S7" s="3"/>
      <c r="T7" s="3"/>
      <c r="U7" s="3"/>
      <c r="V7" s="3"/>
      <c r="W7" s="75"/>
      <c r="X7" s="75"/>
      <c r="Y7" s="75"/>
      <c r="Z7" s="75"/>
      <c r="AA7" s="75"/>
      <c r="AB7" s="3"/>
      <c r="AC7" s="3"/>
      <c r="AD7" s="3"/>
      <c r="AE7" s="3"/>
      <c r="AF7" s="3"/>
      <c r="AG7" s="3"/>
      <c r="AH7" s="3"/>
      <c r="AI7" s="77"/>
    </row>
    <row r="8" spans="2:35" ht="35.450000000000003" customHeight="1" x14ac:dyDescent="0.15">
      <c r="B8" s="859"/>
      <c r="C8" s="3"/>
      <c r="D8" s="3"/>
      <c r="E8" s="3"/>
      <c r="F8" s="3"/>
      <c r="G8" s="3"/>
      <c r="H8" s="3"/>
      <c r="I8" s="75"/>
      <c r="J8" s="3"/>
      <c r="K8" s="3"/>
      <c r="L8" s="3"/>
      <c r="M8" s="3"/>
      <c r="N8" s="3"/>
      <c r="O8" s="3"/>
      <c r="P8" s="3"/>
      <c r="Q8" s="76"/>
      <c r="R8" s="75"/>
      <c r="S8" s="3"/>
      <c r="T8" s="3"/>
      <c r="U8" s="3"/>
      <c r="V8" s="3"/>
      <c r="W8" s="75"/>
      <c r="X8" s="75"/>
      <c r="Y8" s="75"/>
      <c r="Z8" s="75"/>
      <c r="AA8" s="75"/>
      <c r="AB8" s="3"/>
      <c r="AC8" s="3"/>
      <c r="AD8" s="3"/>
      <c r="AE8" s="3"/>
      <c r="AF8" s="3"/>
      <c r="AG8" s="3"/>
      <c r="AH8" s="3"/>
      <c r="AI8" s="77"/>
    </row>
    <row r="9" spans="2:35" ht="35.450000000000003" customHeight="1" x14ac:dyDescent="0.15">
      <c r="B9" s="859"/>
      <c r="C9" s="3"/>
      <c r="D9" s="3"/>
      <c r="E9" s="3"/>
      <c r="F9" s="3"/>
      <c r="G9" s="3"/>
      <c r="H9" s="3"/>
      <c r="I9" s="75"/>
      <c r="J9" s="3"/>
      <c r="K9" s="3"/>
      <c r="L9" s="3"/>
      <c r="M9" s="3"/>
      <c r="N9" s="3"/>
      <c r="O9" s="3"/>
      <c r="P9" s="3"/>
      <c r="Q9" s="76"/>
      <c r="R9" s="75"/>
      <c r="S9" s="3"/>
      <c r="T9" s="3"/>
      <c r="U9" s="3"/>
      <c r="V9" s="3"/>
      <c r="W9" s="75"/>
      <c r="X9" s="75"/>
      <c r="Y9" s="75"/>
      <c r="Z9" s="75"/>
      <c r="AA9" s="75"/>
      <c r="AB9" s="3"/>
      <c r="AC9" s="3"/>
      <c r="AD9" s="3"/>
      <c r="AE9" s="3"/>
      <c r="AF9" s="3"/>
      <c r="AG9" s="3"/>
      <c r="AH9" s="3"/>
      <c r="AI9" s="77"/>
    </row>
    <row r="10" spans="2:35" ht="35.450000000000003" customHeight="1" x14ac:dyDescent="0.15">
      <c r="B10" s="859"/>
      <c r="C10" s="3"/>
      <c r="D10" s="3"/>
      <c r="E10" s="3"/>
      <c r="F10" s="3"/>
      <c r="G10" s="3"/>
      <c r="H10" s="3"/>
      <c r="I10" s="75"/>
      <c r="J10" s="3"/>
      <c r="K10" s="3"/>
      <c r="L10" s="3"/>
      <c r="M10" s="3"/>
      <c r="N10" s="3"/>
      <c r="O10" s="3"/>
      <c r="P10" s="3"/>
      <c r="Q10" s="76"/>
      <c r="R10" s="75"/>
      <c r="S10" s="3"/>
      <c r="T10" s="3"/>
      <c r="U10" s="3"/>
      <c r="V10" s="3"/>
      <c r="W10" s="75"/>
      <c r="X10" s="75"/>
      <c r="Y10" s="75"/>
      <c r="Z10" s="75"/>
      <c r="AA10" s="75"/>
      <c r="AB10" s="3"/>
      <c r="AC10" s="3"/>
      <c r="AD10" s="3"/>
      <c r="AE10" s="3"/>
      <c r="AF10" s="3"/>
      <c r="AG10" s="3"/>
      <c r="AH10" s="3"/>
      <c r="AI10" s="77"/>
    </row>
    <row r="11" spans="2:35" ht="35.450000000000003" customHeight="1" x14ac:dyDescent="0.15">
      <c r="B11" s="859"/>
      <c r="C11" s="3"/>
      <c r="D11" s="3"/>
      <c r="E11" s="3"/>
      <c r="F11" s="3"/>
      <c r="G11" s="3"/>
      <c r="H11" s="3"/>
      <c r="I11" s="75"/>
      <c r="J11" s="3"/>
      <c r="K11" s="3"/>
      <c r="L11" s="3"/>
      <c r="M11" s="3"/>
      <c r="N11" s="3"/>
      <c r="O11" s="3"/>
      <c r="P11" s="3"/>
      <c r="Q11" s="75"/>
      <c r="R11" s="75"/>
      <c r="S11" s="3"/>
      <c r="T11" s="3"/>
      <c r="U11" s="3"/>
      <c r="V11" s="3"/>
      <c r="W11" s="75"/>
      <c r="X11" s="75"/>
      <c r="Y11" s="75"/>
      <c r="Z11" s="75"/>
      <c r="AA11" s="75"/>
      <c r="AB11" s="3"/>
      <c r="AC11" s="3"/>
      <c r="AD11" s="3"/>
      <c r="AE11" s="3"/>
      <c r="AF11" s="3"/>
      <c r="AG11" s="3"/>
      <c r="AH11" s="3"/>
      <c r="AI11" s="77"/>
    </row>
    <row r="12" spans="2:35" ht="35.450000000000003" customHeight="1" x14ac:dyDescent="0.15">
      <c r="B12" s="859"/>
      <c r="C12" s="3"/>
      <c r="D12" s="3"/>
      <c r="E12" s="3"/>
      <c r="F12" s="75"/>
      <c r="G12" s="75"/>
      <c r="H12" s="3"/>
      <c r="I12" s="3"/>
      <c r="J12" s="3"/>
      <c r="K12" s="3"/>
      <c r="L12" s="3"/>
      <c r="M12" s="3"/>
      <c r="N12" s="3"/>
      <c r="O12" s="3"/>
      <c r="P12" s="3"/>
      <c r="Q12" s="75"/>
      <c r="R12" s="3"/>
      <c r="S12" s="3"/>
      <c r="T12" s="3"/>
      <c r="U12" s="3"/>
      <c r="V12" s="3"/>
      <c r="W12" s="75"/>
      <c r="X12" s="75"/>
      <c r="Y12" s="75"/>
      <c r="Z12" s="75"/>
      <c r="AA12" s="75"/>
      <c r="AB12" s="3"/>
      <c r="AC12" s="3"/>
      <c r="AD12" s="3"/>
      <c r="AE12" s="3"/>
      <c r="AF12" s="3"/>
      <c r="AG12" s="3"/>
      <c r="AH12" s="3"/>
      <c r="AI12" s="77"/>
    </row>
    <row r="13" spans="2:35" ht="35.450000000000003" customHeight="1" x14ac:dyDescent="0.15">
      <c r="B13" s="859"/>
      <c r="C13" s="3"/>
      <c r="D13" s="3"/>
      <c r="E13" s="3"/>
      <c r="F13" s="75"/>
      <c r="G13" s="75"/>
      <c r="H13" s="75"/>
      <c r="I13" s="3"/>
      <c r="J13" s="3"/>
      <c r="K13" s="3"/>
      <c r="L13" s="3"/>
      <c r="M13" s="3"/>
      <c r="N13" s="3"/>
      <c r="O13" s="3"/>
      <c r="P13" s="3"/>
      <c r="Q13" s="75"/>
      <c r="R13" s="3"/>
      <c r="S13" s="3"/>
      <c r="T13" s="3"/>
      <c r="U13" s="3"/>
      <c r="V13" s="3"/>
      <c r="W13" s="75"/>
      <c r="X13" s="75"/>
      <c r="Y13" s="75"/>
      <c r="Z13" s="75"/>
      <c r="AA13" s="75"/>
      <c r="AB13" s="3"/>
      <c r="AC13" s="3"/>
      <c r="AD13" s="3"/>
      <c r="AE13" s="3"/>
      <c r="AF13" s="3"/>
      <c r="AG13" s="3"/>
      <c r="AH13" s="3"/>
      <c r="AI13" s="77"/>
    </row>
    <row r="14" spans="2:35" ht="35.450000000000003" customHeight="1" x14ac:dyDescent="0.15">
      <c r="B14" s="859"/>
      <c r="C14" s="75"/>
      <c r="D14" s="3"/>
      <c r="E14" s="3"/>
      <c r="F14" s="75"/>
      <c r="G14" s="75"/>
      <c r="H14" s="75"/>
      <c r="I14" s="3"/>
      <c r="J14" s="3"/>
      <c r="K14" s="3"/>
      <c r="L14" s="3"/>
      <c r="M14" s="3"/>
      <c r="N14" s="3"/>
      <c r="O14" s="3"/>
      <c r="P14" s="3"/>
      <c r="Q14" s="75"/>
      <c r="R14" s="75"/>
      <c r="S14" s="3"/>
      <c r="T14" s="3"/>
      <c r="U14" s="3"/>
      <c r="V14" s="3"/>
      <c r="W14" s="75"/>
      <c r="X14" s="75"/>
      <c r="Y14" s="75"/>
      <c r="Z14" s="75"/>
      <c r="AA14" s="75"/>
      <c r="AB14" s="3"/>
      <c r="AC14" s="3"/>
      <c r="AD14" s="3"/>
      <c r="AE14" s="3"/>
      <c r="AF14" s="3"/>
      <c r="AG14" s="3"/>
      <c r="AH14" s="3"/>
      <c r="AI14" s="77"/>
    </row>
    <row r="15" spans="2:35" ht="35.450000000000003" customHeight="1" x14ac:dyDescent="0.15">
      <c r="B15" s="859"/>
      <c r="C15" s="75"/>
      <c r="D15" s="3"/>
      <c r="E15" s="3"/>
      <c r="F15" s="75"/>
      <c r="G15" s="75"/>
      <c r="H15" s="75"/>
      <c r="I15" s="3"/>
      <c r="J15" s="3"/>
      <c r="K15" s="3"/>
      <c r="L15" s="3"/>
      <c r="M15" s="3"/>
      <c r="N15" s="3"/>
      <c r="O15" s="3"/>
      <c r="P15" s="3"/>
      <c r="Q15" s="75"/>
      <c r="R15" s="75"/>
      <c r="S15" s="3"/>
      <c r="T15" s="3"/>
      <c r="U15" s="3"/>
      <c r="V15" s="3"/>
      <c r="W15" s="75"/>
      <c r="X15" s="75"/>
      <c r="Y15" s="75"/>
      <c r="Z15" s="75"/>
      <c r="AA15" s="75"/>
      <c r="AB15" s="3"/>
      <c r="AC15" s="3"/>
      <c r="AD15" s="3"/>
      <c r="AE15" s="3"/>
      <c r="AF15" s="3"/>
      <c r="AG15" s="3"/>
      <c r="AH15" s="3"/>
      <c r="AI15" s="77"/>
    </row>
    <row r="16" spans="2:35" ht="35.450000000000003" customHeight="1" x14ac:dyDescent="0.15">
      <c r="B16" s="859"/>
      <c r="C16" s="75"/>
      <c r="D16" s="3"/>
      <c r="E16" s="3"/>
      <c r="F16" s="75"/>
      <c r="G16" s="75"/>
      <c r="H16" s="75"/>
      <c r="I16" s="3"/>
      <c r="J16" s="3"/>
      <c r="K16" s="3"/>
      <c r="L16" s="3"/>
      <c r="M16" s="3"/>
      <c r="N16" s="3"/>
      <c r="O16" s="3"/>
      <c r="P16" s="3"/>
      <c r="Q16" s="75"/>
      <c r="R16" s="75"/>
      <c r="S16" s="3"/>
      <c r="T16" s="3"/>
      <c r="U16" s="3"/>
      <c r="V16" s="3"/>
      <c r="W16" s="75"/>
      <c r="X16" s="75"/>
      <c r="Y16" s="75"/>
      <c r="Z16" s="75"/>
      <c r="AA16" s="75"/>
      <c r="AB16" s="3"/>
      <c r="AC16" s="3"/>
      <c r="AD16" s="3"/>
      <c r="AE16" s="3"/>
      <c r="AF16" s="3"/>
      <c r="AG16" s="3"/>
      <c r="AH16" s="3"/>
      <c r="AI16" s="77"/>
    </row>
    <row r="17" spans="2:35" ht="22.5" customHeight="1" x14ac:dyDescent="0.15">
      <c r="B17" s="859"/>
      <c r="C17" s="75"/>
      <c r="D17" s="3"/>
      <c r="E17" s="78"/>
      <c r="H17" s="79"/>
      <c r="I17" s="79"/>
      <c r="J17" s="79"/>
      <c r="K17" s="79"/>
      <c r="L17" s="79"/>
      <c r="M17" s="3"/>
      <c r="N17" s="3"/>
      <c r="O17" s="3"/>
      <c r="P17" s="3"/>
      <c r="Q17" s="75"/>
      <c r="R17" s="75"/>
      <c r="S17" s="3"/>
      <c r="T17" s="3"/>
      <c r="U17" s="3"/>
      <c r="V17" s="3"/>
      <c r="W17" s="75"/>
      <c r="X17" s="75"/>
      <c r="Y17" s="75"/>
      <c r="Z17" s="75"/>
      <c r="AA17" s="75"/>
      <c r="AI17" s="80"/>
    </row>
    <row r="18" spans="2:35" ht="78.75" customHeight="1" x14ac:dyDescent="0.15">
      <c r="B18" s="860"/>
      <c r="C18" s="81"/>
      <c r="D18" s="82"/>
      <c r="E18" s="83"/>
      <c r="F18" s="84"/>
      <c r="G18" s="84"/>
      <c r="H18" s="82"/>
      <c r="I18" s="82"/>
      <c r="J18" s="82"/>
      <c r="K18" s="82"/>
      <c r="L18" s="82"/>
      <c r="M18" s="82"/>
      <c r="N18" s="82"/>
      <c r="O18" s="82"/>
      <c r="P18" s="82"/>
      <c r="Q18" s="82"/>
      <c r="R18" s="82"/>
      <c r="S18" s="85"/>
      <c r="T18" s="85"/>
      <c r="U18" s="85"/>
      <c r="V18" s="864" t="s">
        <v>343</v>
      </c>
      <c r="W18" s="864"/>
      <c r="X18" s="864"/>
      <c r="Y18" s="864"/>
      <c r="Z18" s="864"/>
      <c r="AA18" s="864"/>
      <c r="AB18" s="864"/>
      <c r="AC18" s="864"/>
      <c r="AD18" s="864"/>
      <c r="AE18" s="864"/>
      <c r="AF18" s="864"/>
      <c r="AG18" s="864"/>
      <c r="AH18" s="864"/>
      <c r="AI18" s="865"/>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pageSetUpPr fitToPage="1"/>
  </sheetPr>
  <dimension ref="B1:CH53"/>
  <sheetViews>
    <sheetView showGridLines="0" showZeros="0" view="pageBreakPreview" zoomScaleNormal="85" zoomScaleSheetLayoutView="100" workbookViewId="0">
      <selection activeCell="Y37" sqref="Y37:AB3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PS</v>
      </c>
      <c r="AW5" s="33">
        <f>R7</f>
        <v>2.4</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0.28000000000000003</v>
      </c>
      <c r="BS5" s="45">
        <f>AG35</f>
        <v>0</v>
      </c>
      <c r="BT5" s="45">
        <f>AH35</f>
        <v>0</v>
      </c>
      <c r="BU5" s="45">
        <f>AI35</f>
        <v>0</v>
      </c>
      <c r="BV5" s="45">
        <f>AJ35</f>
        <v>2.88</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575</v>
      </c>
      <c r="O7" s="937"/>
      <c r="P7" s="934" t="s">
        <v>367</v>
      </c>
      <c r="Q7" s="920"/>
      <c r="R7" s="938">
        <v>2.4</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469</v>
      </c>
      <c r="M11" s="883"/>
      <c r="N11" s="882" t="s">
        <v>507</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2.88</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469</v>
      </c>
      <c r="M12" s="883"/>
      <c r="N12" s="882" t="s">
        <v>507</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804</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469</v>
      </c>
      <c r="M13" s="883"/>
      <c r="N13" s="882" t="s">
        <v>507</v>
      </c>
      <c r="O13" s="883"/>
      <c r="P13" s="882" t="s">
        <v>471</v>
      </c>
      <c r="Q13" s="883"/>
      <c r="R13" s="895" t="s">
        <v>464</v>
      </c>
      <c r="S13" s="896"/>
      <c r="T13" s="897"/>
      <c r="U13" s="882" t="s">
        <v>577</v>
      </c>
      <c r="V13" s="883"/>
      <c r="W13" s="882" t="s">
        <v>577</v>
      </c>
      <c r="X13" s="883"/>
      <c r="Y13" s="44"/>
      <c r="Z13" s="44"/>
      <c r="AA13" s="44"/>
      <c r="AB13" s="44"/>
      <c r="AC13" s="50"/>
      <c r="AD13" s="50"/>
      <c r="AE13" s="50"/>
      <c r="AF13" s="50">
        <v>0.06</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479</v>
      </c>
      <c r="O14" s="883"/>
      <c r="P14" s="882" t="s">
        <v>471</v>
      </c>
      <c r="Q14" s="883"/>
      <c r="R14" s="895" t="s">
        <v>464</v>
      </c>
      <c r="S14" s="896"/>
      <c r="T14" s="897"/>
      <c r="U14" s="882" t="s">
        <v>577</v>
      </c>
      <c r="V14" s="883"/>
      <c r="W14" s="882" t="s">
        <v>577</v>
      </c>
      <c r="X14" s="883"/>
      <c r="Y14" s="44"/>
      <c r="Z14" s="44"/>
      <c r="AA14" s="44"/>
      <c r="AB14" s="44"/>
      <c r="AC14" s="50"/>
      <c r="AD14" s="50"/>
      <c r="AE14" s="50"/>
      <c r="AF14" s="50">
        <v>0.16</v>
      </c>
      <c r="AG14" s="50"/>
      <c r="AH14" s="50"/>
      <c r="AI14" s="50"/>
      <c r="AJ14" s="50"/>
      <c r="AK14" s="892"/>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469</v>
      </c>
      <c r="M15" s="883"/>
      <c r="N15" s="882" t="s">
        <v>507</v>
      </c>
      <c r="O15" s="883"/>
      <c r="P15" s="882" t="s">
        <v>471</v>
      </c>
      <c r="Q15" s="883"/>
      <c r="R15" s="895" t="s">
        <v>472</v>
      </c>
      <c r="S15" s="896"/>
      <c r="T15" s="897"/>
      <c r="U15" s="882" t="s">
        <v>576</v>
      </c>
      <c r="V15" s="883"/>
      <c r="W15" s="882" t="s">
        <v>577</v>
      </c>
      <c r="X15" s="883"/>
      <c r="Y15" s="44"/>
      <c r="Z15" s="44"/>
      <c r="AA15" s="44"/>
      <c r="AB15" s="44"/>
      <c r="AC15" s="50"/>
      <c r="AD15" s="50"/>
      <c r="AE15" s="50"/>
      <c r="AF15" s="50">
        <v>0.06</v>
      </c>
      <c r="AG15" s="50"/>
      <c r="AH15" s="50"/>
      <c r="AI15" s="50"/>
      <c r="AJ15" s="50"/>
      <c r="AK15" s="892" t="s">
        <v>811</v>
      </c>
      <c r="AL15" s="893"/>
      <c r="AM15" s="893"/>
      <c r="AN15" s="893"/>
      <c r="AO15" s="894"/>
      <c r="AP15" s="2"/>
      <c r="AQ15" s="49">
        <f t="shared" si="2"/>
        <v>2</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892"/>
      <c r="AL27" s="893"/>
      <c r="AM27" s="893"/>
      <c r="AN27" s="893"/>
      <c r="AO27" s="894"/>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892"/>
      <c r="AL28" s="893"/>
      <c r="AM28" s="893"/>
      <c r="AN28" s="893"/>
      <c r="AO28" s="894"/>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892"/>
      <c r="AL29" s="893"/>
      <c r="AM29" s="893"/>
      <c r="AN29" s="893"/>
      <c r="AO29" s="894"/>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892"/>
      <c r="AL30" s="893"/>
      <c r="AM30" s="893"/>
      <c r="AN30" s="893"/>
      <c r="AO30" s="894"/>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892"/>
      <c r="AL31" s="893"/>
      <c r="AM31" s="893"/>
      <c r="AN31" s="893"/>
      <c r="AO31" s="894"/>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892"/>
      <c r="AL32" s="893"/>
      <c r="AM32" s="893"/>
      <c r="AN32" s="893"/>
      <c r="AO32" s="894"/>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892"/>
      <c r="AL33" s="893"/>
      <c r="AM33" s="893"/>
      <c r="AN33" s="893"/>
      <c r="AO33" s="894"/>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892"/>
      <c r="AL34" s="893"/>
      <c r="AM34" s="893"/>
      <c r="AN34" s="893"/>
      <c r="AO34" s="894"/>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0.28000000000000003</v>
      </c>
      <c r="AG35" s="101">
        <f t="shared" si="7"/>
        <v>0</v>
      </c>
      <c r="AH35" s="101">
        <f t="shared" si="7"/>
        <v>0</v>
      </c>
      <c r="AI35" s="101">
        <f t="shared" si="7"/>
        <v>0</v>
      </c>
      <c r="AJ35" s="102">
        <f t="shared" si="7"/>
        <v>2.88</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3</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58" t="s">
        <v>827</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11"/>
  <conditionalFormatting sqref="Y11:AB28">
    <cfRule type="expression" dxfId="794" priority="2">
      <formula>$AQ11=2</formula>
    </cfRule>
  </conditionalFormatting>
  <conditionalFormatting sqref="Y29:AB29">
    <cfRule type="expression" dxfId="793" priority="37">
      <formula>$AQ28=2</formula>
    </cfRule>
  </conditionalFormatting>
  <conditionalFormatting sqref="Y30:AB31">
    <cfRule type="expression" dxfId="792" priority="33">
      <formula>$AQ28=2</formula>
    </cfRule>
  </conditionalFormatting>
  <conditionalFormatting sqref="Y32:AB32">
    <cfRule type="expression" dxfId="791" priority="31">
      <formula>$AQ29=2</formula>
    </cfRule>
  </conditionalFormatting>
  <conditionalFormatting sqref="Y33:AB33">
    <cfRule type="expression" dxfId="790" priority="29">
      <formula>$AQ29=2</formula>
    </cfRule>
  </conditionalFormatting>
  <conditionalFormatting sqref="Y34:AB34">
    <cfRule type="expression" dxfId="789" priority="27">
      <formula>$AQ29=2</formula>
    </cfRule>
  </conditionalFormatting>
  <conditionalFormatting sqref="Y11:AF28">
    <cfRule type="expression" dxfId="788" priority="1">
      <formula>$AQ11=3</formula>
    </cfRule>
  </conditionalFormatting>
  <conditionalFormatting sqref="Y29:AF29">
    <cfRule type="expression" dxfId="787" priority="38">
      <formula>$AQ28=3</formula>
    </cfRule>
  </conditionalFormatting>
  <conditionalFormatting sqref="Y30:AF31">
    <cfRule type="expression" dxfId="786" priority="34">
      <formula>$AQ28=3</formula>
    </cfRule>
  </conditionalFormatting>
  <conditionalFormatting sqref="Y32:AF32">
    <cfRule type="expression" dxfId="785" priority="32">
      <formula>$AQ29=3</formula>
    </cfRule>
  </conditionalFormatting>
  <conditionalFormatting sqref="Y33:AF33">
    <cfRule type="expression" dxfId="784" priority="30">
      <formula>$AQ29=3</formula>
    </cfRule>
  </conditionalFormatting>
  <conditionalFormatting sqref="Y34:AF34">
    <cfRule type="expression" dxfId="783" priority="28">
      <formula>$AQ29=3</formula>
    </cfRule>
  </conditionalFormatting>
  <conditionalFormatting sqref="AC11:AJ28">
    <cfRule type="expression" dxfId="782" priority="43">
      <formula>$AQ11=1</formula>
    </cfRule>
  </conditionalFormatting>
  <conditionalFormatting sqref="AC29:AJ29">
    <cfRule type="expression" dxfId="781" priority="132">
      <formula>$AQ28=1</formula>
    </cfRule>
  </conditionalFormatting>
  <conditionalFormatting sqref="AC30:AJ31">
    <cfRule type="expression" dxfId="780" priority="116">
      <formula>$AQ28=1</formula>
    </cfRule>
  </conditionalFormatting>
  <conditionalFormatting sqref="AC32:AJ32">
    <cfRule type="expression" dxfId="779" priority="108">
      <formula>$AQ29=1</formula>
    </cfRule>
  </conditionalFormatting>
  <conditionalFormatting sqref="AC33:AJ33">
    <cfRule type="expression" dxfId="778" priority="100">
      <formula>$AQ29=1</formula>
    </cfRule>
  </conditionalFormatting>
  <conditionalFormatting sqref="AC34:AJ34">
    <cfRule type="expression" dxfId="777" priority="92">
      <formula>$AQ29=1</formula>
    </cfRule>
  </conditionalFormatting>
  <conditionalFormatting sqref="AG11:AJ28">
    <cfRule type="expression" dxfId="776" priority="45">
      <formula>$AQ11=2</formula>
    </cfRule>
  </conditionalFormatting>
  <conditionalFormatting sqref="AG29:AJ29">
    <cfRule type="expression" dxfId="775" priority="126">
      <formula>$AQ28=2</formula>
    </cfRule>
  </conditionalFormatting>
  <conditionalFormatting sqref="AG30:AJ31">
    <cfRule type="expression" dxfId="774" priority="110">
      <formula>$AQ28=2</formula>
    </cfRule>
  </conditionalFormatting>
  <conditionalFormatting sqref="AG32:AJ32">
    <cfRule type="expression" dxfId="773" priority="102">
      <formula>$AQ29=2</formula>
    </cfRule>
  </conditionalFormatting>
  <conditionalFormatting sqref="AG33:AJ33">
    <cfRule type="expression" dxfId="772" priority="94">
      <formula>$AQ29=2</formula>
    </cfRule>
  </conditionalFormatting>
  <conditionalFormatting sqref="AG34:AJ34">
    <cfRule type="expression" dxfId="771"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358A-41BE-4A24-AF85-60C9662EA655}">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v>
      </c>
      <c r="AW5" s="33">
        <f>R7</f>
        <v>4.5</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0.43</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587</v>
      </c>
      <c r="O7" s="937"/>
      <c r="P7" s="934" t="s">
        <v>367</v>
      </c>
      <c r="Q7" s="920"/>
      <c r="R7" s="938">
        <v>4.5</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0.05</v>
      </c>
      <c r="AG11" s="50"/>
      <c r="AH11" s="50"/>
      <c r="AI11" s="50"/>
      <c r="AJ11" s="50"/>
      <c r="AK11" s="936"/>
      <c r="AL11" s="937"/>
      <c r="AM11" s="937"/>
      <c r="AN11" s="937"/>
      <c r="AO11" s="962"/>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462</v>
      </c>
      <c r="O13" s="883"/>
      <c r="P13" s="882" t="s">
        <v>471</v>
      </c>
      <c r="Q13" s="883"/>
      <c r="R13" s="895" t="s">
        <v>464</v>
      </c>
      <c r="S13" s="896"/>
      <c r="T13" s="897"/>
      <c r="U13" s="882" t="s">
        <v>577</v>
      </c>
      <c r="V13" s="883"/>
      <c r="W13" s="882" t="s">
        <v>577</v>
      </c>
      <c r="X13" s="883"/>
      <c r="Y13" s="44"/>
      <c r="Z13" s="44"/>
      <c r="AA13" s="44"/>
      <c r="AB13" s="44"/>
      <c r="AC13" s="50"/>
      <c r="AD13" s="50"/>
      <c r="AE13" s="50"/>
      <c r="AF13" s="50">
        <v>0.38</v>
      </c>
      <c r="AG13" s="50"/>
      <c r="AH13" s="50"/>
      <c r="AI13" s="50"/>
      <c r="AJ13" s="50"/>
      <c r="AK13" s="936"/>
      <c r="AL13" s="937"/>
      <c r="AM13" s="937"/>
      <c r="AN13" s="937"/>
      <c r="AO13" s="962"/>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495</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936"/>
      <c r="AL15" s="937"/>
      <c r="AM15" s="937"/>
      <c r="AN15" s="937"/>
      <c r="AO15" s="962"/>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936"/>
      <c r="AL16" s="937"/>
      <c r="AM16" s="937"/>
      <c r="AN16" s="937"/>
      <c r="AO16" s="962"/>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936"/>
      <c r="AL17" s="937"/>
      <c r="AM17" s="937"/>
      <c r="AN17" s="937"/>
      <c r="AO17" s="962"/>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936"/>
      <c r="AL18" s="937"/>
      <c r="AM18" s="937"/>
      <c r="AN18" s="937"/>
      <c r="AO18" s="962"/>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936"/>
      <c r="AL19" s="937"/>
      <c r="AM19" s="937"/>
      <c r="AN19" s="937"/>
      <c r="AO19" s="962"/>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936"/>
      <c r="AL20" s="937"/>
      <c r="AM20" s="937"/>
      <c r="AN20" s="937"/>
      <c r="AO20" s="962"/>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0.43</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2</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828</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Y11:AB34" xr:uid="{C333F038-1EFB-4365-9C4C-2D46D93F9295}">
      <formula1>"〇,"</formula1>
    </dataValidation>
    <dataValidation type="list" allowBlank="1" showInputMessage="1" showErrorMessage="1" sqref="N11:O34" xr:uid="{5BA54629-3B2C-4CCF-9E07-ABEF2E5684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AAF12E-5CF0-4695-BF85-97B1C0903DA1}">
          <x14:formula1>
            <xm:f>'(参考)リスト'!$G$16:$G$19</xm:f>
          </x14:formula1>
          <xm:sqref>AM35:AO38</xm:sqref>
        </x14:dataValidation>
        <x14:dataValidation type="list" allowBlank="1" showInputMessage="1" showErrorMessage="1" xr:uid="{F6CA4BF2-7E98-4F9B-9C29-CA471D113AF6}">
          <x14:formula1>
            <xm:f>'(参考)リスト'!$B$16:$B$21</xm:f>
          </x14:formula1>
          <xm:sqref>L11:M34</xm:sqref>
        </x14:dataValidation>
        <x14:dataValidation type="list" allowBlank="1" showInputMessage="1" showErrorMessage="1" xr:uid="{36234AA8-39EA-45CD-9458-50E2AFC86F4D}">
          <x14:formula1>
            <xm:f>'(参考)リスト'!$E$16:$E$27</xm:f>
          </x14:formula1>
          <xm:sqref>R11:T34</xm:sqref>
        </x14:dataValidation>
        <x14:dataValidation type="list" allowBlank="1" showInputMessage="1" showErrorMessage="1" xr:uid="{624A8A94-C8D9-4F99-90C8-0F02AA110CD9}">
          <x14:formula1>
            <xm:f>'(参考)リスト'!$D$16:$D$18</xm:f>
          </x14:formula1>
          <xm:sqref>P11:Q34</xm:sqref>
        </x14:dataValidation>
        <x14:dataValidation type="list" allowBlank="1" showInputMessage="1" showErrorMessage="1" xr:uid="{47B085C2-C129-47C9-B11E-9FDCF17F2BBD}">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4309-9140-42EA-AAA6-20EA52FA205C}">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v>
      </c>
      <c r="AW5" s="33">
        <f>R7</f>
        <v>9</v>
      </c>
      <c r="AX5" s="45" t="str">
        <f>AM35</f>
        <v>Ⅱ</v>
      </c>
      <c r="AY5" s="45">
        <f>Y37</f>
        <v>0</v>
      </c>
      <c r="AZ5" s="45">
        <f t="shared" ref="AZ5:BJ5" si="0">Z37</f>
        <v>0</v>
      </c>
      <c r="BA5" s="45">
        <f t="shared" si="0"/>
        <v>0</v>
      </c>
      <c r="BB5" s="49">
        <f>AB37</f>
        <v>1</v>
      </c>
      <c r="BC5" s="45">
        <f t="shared" si="0"/>
        <v>0</v>
      </c>
      <c r="BD5" s="45">
        <f>AD37</f>
        <v>0</v>
      </c>
      <c r="BE5" s="45">
        <f>AE37</f>
        <v>0</v>
      </c>
      <c r="BF5" s="45">
        <f t="shared" si="0"/>
        <v>1</v>
      </c>
      <c r="BG5" s="45">
        <f t="shared" si="0"/>
        <v>0</v>
      </c>
      <c r="BH5" s="45">
        <f t="shared" si="0"/>
        <v>0</v>
      </c>
      <c r="BI5" s="45">
        <f>AI37</f>
        <v>0</v>
      </c>
      <c r="BJ5" s="45">
        <f t="shared" si="0"/>
        <v>0</v>
      </c>
      <c r="BK5" s="45" t="str">
        <f>IF(Y37&gt;0,R7,"")</f>
        <v/>
      </c>
      <c r="BL5" s="34" t="str">
        <f>IF(Y37&gt;0,"",IF(Z37&gt;0,R7,""))</f>
        <v/>
      </c>
      <c r="BM5" s="34" t="str">
        <f>IF(Y37+Z37&gt;0,"",IF(AA37&gt;0,R7,""))</f>
        <v/>
      </c>
      <c r="BN5" s="34">
        <f>IF(Y37+Z37+AA37&gt;0,"",IF(AB37&gt;0,R7,""))</f>
        <v>9</v>
      </c>
      <c r="BO5" s="45">
        <f>AC35</f>
        <v>0</v>
      </c>
      <c r="BP5" s="45">
        <f t="shared" ref="BP5:BQ5" si="1">AD35</f>
        <v>0</v>
      </c>
      <c r="BQ5" s="45">
        <f t="shared" si="1"/>
        <v>0</v>
      </c>
      <c r="BR5" s="45">
        <f>AF35</f>
        <v>0.57999999999999996</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594</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0.57999999999999996</v>
      </c>
      <c r="AG11" s="50"/>
      <c r="AH11" s="50"/>
      <c r="AI11" s="50"/>
      <c r="AJ11" s="50"/>
      <c r="AK11" s="936"/>
      <c r="AL11" s="937"/>
      <c r="AM11" s="937"/>
      <c r="AN11" s="937"/>
      <c r="AO11" s="962"/>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471</v>
      </c>
      <c r="Q13" s="883"/>
      <c r="R13" s="835" t="s">
        <v>472</v>
      </c>
      <c r="S13" s="835"/>
      <c r="T13" s="835"/>
      <c r="U13" s="882" t="s">
        <v>598</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470</v>
      </c>
      <c r="O14" s="883"/>
      <c r="P14" s="882" t="s">
        <v>471</v>
      </c>
      <c r="Q14" s="883"/>
      <c r="R14" s="835" t="s">
        <v>472</v>
      </c>
      <c r="S14" s="835"/>
      <c r="T14" s="835"/>
      <c r="U14" s="882" t="s">
        <v>598</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470</v>
      </c>
      <c r="O15" s="883"/>
      <c r="P15" s="882" t="s">
        <v>471</v>
      </c>
      <c r="Q15" s="883"/>
      <c r="R15" s="835" t="s">
        <v>472</v>
      </c>
      <c r="S15" s="835"/>
      <c r="T15" s="835"/>
      <c r="U15" s="882" t="s">
        <v>598</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470</v>
      </c>
      <c r="O16" s="883"/>
      <c r="P16" s="882" t="s">
        <v>471</v>
      </c>
      <c r="Q16" s="883"/>
      <c r="R16" s="835" t="s">
        <v>472</v>
      </c>
      <c r="S16" s="835"/>
      <c r="T16" s="835"/>
      <c r="U16" s="882" t="s">
        <v>598</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497</v>
      </c>
      <c r="O17" s="883"/>
      <c r="P17" s="882" t="s">
        <v>471</v>
      </c>
      <c r="Q17" s="883"/>
      <c r="R17" s="895" t="s">
        <v>472</v>
      </c>
      <c r="S17" s="896"/>
      <c r="T17" s="897"/>
      <c r="U17" s="882" t="s">
        <v>598</v>
      </c>
      <c r="V17" s="883"/>
      <c r="W17" s="882" t="s">
        <v>581</v>
      </c>
      <c r="X17" s="883"/>
      <c r="Y17" s="44"/>
      <c r="Z17" s="44"/>
      <c r="AA17" s="44"/>
      <c r="AB17" s="44"/>
      <c r="AC17" s="50"/>
      <c r="AD17" s="50"/>
      <c r="AE17" s="50"/>
      <c r="AF17" s="50"/>
      <c r="AG17" s="50"/>
      <c r="AH17" s="50"/>
      <c r="AI17" s="50"/>
      <c r="AJ17" s="50"/>
      <c r="AK17" s="892" t="s">
        <v>813</v>
      </c>
      <c r="AL17" s="893"/>
      <c r="AM17" s="893"/>
      <c r="AN17" s="893"/>
      <c r="AO17" s="894"/>
      <c r="AP17" s="2"/>
      <c r="AQ17" s="49">
        <f t="shared" si="2"/>
        <v>2</v>
      </c>
    </row>
    <row r="18" spans="2:46" ht="12" customHeight="1" x14ac:dyDescent="0.15">
      <c r="B18" s="922"/>
      <c r="C18" s="927"/>
      <c r="D18" s="925"/>
      <c r="E18" s="925"/>
      <c r="F18" s="925"/>
      <c r="G18" s="925"/>
      <c r="H18" s="925"/>
      <c r="I18" s="925"/>
      <c r="J18" s="926"/>
      <c r="K18" s="86">
        <v>8</v>
      </c>
      <c r="L18" s="882" t="s">
        <v>461</v>
      </c>
      <c r="M18" s="883"/>
      <c r="N18" s="882" t="s">
        <v>462</v>
      </c>
      <c r="O18" s="883"/>
      <c r="P18" s="882" t="s">
        <v>463</v>
      </c>
      <c r="Q18" s="883"/>
      <c r="R18" s="895" t="s">
        <v>487</v>
      </c>
      <c r="S18" s="896"/>
      <c r="T18" s="897"/>
      <c r="U18" s="882" t="s">
        <v>577</v>
      </c>
      <c r="V18" s="883"/>
      <c r="W18" s="882" t="s">
        <v>577</v>
      </c>
      <c r="X18" s="883"/>
      <c r="Y18" s="44"/>
      <c r="Z18" s="44"/>
      <c r="AA18" s="44"/>
      <c r="AB18" s="44" t="s">
        <v>814</v>
      </c>
      <c r="AC18" s="50"/>
      <c r="AD18" s="50"/>
      <c r="AE18" s="50"/>
      <c r="AF18" s="50"/>
      <c r="AG18" s="50"/>
      <c r="AH18" s="50"/>
      <c r="AI18" s="50"/>
      <c r="AJ18" s="50"/>
      <c r="AK18" s="892" t="s">
        <v>815</v>
      </c>
      <c r="AL18" s="893"/>
      <c r="AM18" s="893"/>
      <c r="AN18" s="893"/>
      <c r="AO18" s="894"/>
      <c r="AP18" s="2"/>
      <c r="AQ18" s="49">
        <f t="shared" si="2"/>
        <v>1</v>
      </c>
    </row>
    <row r="19" spans="2:46" ht="12" customHeight="1" x14ac:dyDescent="0.15">
      <c r="B19" s="922"/>
      <c r="C19" s="927"/>
      <c r="D19" s="925"/>
      <c r="E19" s="925"/>
      <c r="F19" s="925"/>
      <c r="G19" s="925"/>
      <c r="H19" s="925"/>
      <c r="I19" s="925"/>
      <c r="J19" s="926"/>
      <c r="K19" s="86">
        <v>9</v>
      </c>
      <c r="L19" s="882" t="s">
        <v>461</v>
      </c>
      <c r="M19" s="883"/>
      <c r="N19" s="882" t="s">
        <v>479</v>
      </c>
      <c r="O19" s="883"/>
      <c r="P19" s="882" t="s">
        <v>471</v>
      </c>
      <c r="Q19" s="883"/>
      <c r="R19" s="895" t="s">
        <v>472</v>
      </c>
      <c r="S19" s="896"/>
      <c r="T19" s="897"/>
      <c r="U19" s="882" t="s">
        <v>577</v>
      </c>
      <c r="V19" s="883"/>
      <c r="W19" s="882" t="s">
        <v>581</v>
      </c>
      <c r="X19" s="883"/>
      <c r="Y19" s="44"/>
      <c r="Z19" s="44"/>
      <c r="AA19" s="44"/>
      <c r="AB19" s="44"/>
      <c r="AC19" s="50"/>
      <c r="AD19" s="50"/>
      <c r="AE19" s="50"/>
      <c r="AF19" s="50"/>
      <c r="AG19" s="50"/>
      <c r="AH19" s="50"/>
      <c r="AI19" s="50"/>
      <c r="AJ19" s="50"/>
      <c r="AK19" s="892" t="s">
        <v>813</v>
      </c>
      <c r="AL19" s="893"/>
      <c r="AM19" s="893"/>
      <c r="AN19" s="893"/>
      <c r="AO19" s="894"/>
      <c r="AP19" s="2"/>
      <c r="AQ19" s="49">
        <f t="shared" si="2"/>
        <v>2</v>
      </c>
    </row>
    <row r="20" spans="2:46" ht="12" customHeight="1" x14ac:dyDescent="0.15">
      <c r="B20" s="922"/>
      <c r="C20" s="927"/>
      <c r="D20" s="925"/>
      <c r="E20" s="925"/>
      <c r="F20" s="925"/>
      <c r="G20" s="925"/>
      <c r="H20" s="925"/>
      <c r="I20" s="925"/>
      <c r="J20" s="926"/>
      <c r="K20" s="86">
        <v>10</v>
      </c>
      <c r="L20" s="882" t="s">
        <v>461</v>
      </c>
      <c r="M20" s="883"/>
      <c r="N20" s="882" t="s">
        <v>479</v>
      </c>
      <c r="O20" s="883"/>
      <c r="P20" s="882" t="s">
        <v>471</v>
      </c>
      <c r="Q20" s="883"/>
      <c r="R20" s="895" t="s">
        <v>472</v>
      </c>
      <c r="S20" s="896"/>
      <c r="T20" s="897"/>
      <c r="U20" s="882" t="s">
        <v>577</v>
      </c>
      <c r="V20" s="883"/>
      <c r="W20" s="882" t="s">
        <v>581</v>
      </c>
      <c r="X20" s="883"/>
      <c r="Y20" s="44"/>
      <c r="Z20" s="44"/>
      <c r="AA20" s="44"/>
      <c r="AB20" s="44"/>
      <c r="AC20" s="50"/>
      <c r="AD20" s="50"/>
      <c r="AE20" s="50"/>
      <c r="AF20" s="50"/>
      <c r="AG20" s="50"/>
      <c r="AH20" s="50"/>
      <c r="AI20" s="50"/>
      <c r="AJ20" s="50"/>
      <c r="AK20" s="892" t="s">
        <v>813</v>
      </c>
      <c r="AL20" s="893"/>
      <c r="AM20" s="893"/>
      <c r="AN20" s="893"/>
      <c r="AO20" s="894"/>
      <c r="AP20" s="2"/>
      <c r="AQ20" s="49">
        <f t="shared" si="2"/>
        <v>2</v>
      </c>
    </row>
    <row r="21" spans="2:46" ht="12" customHeight="1" x14ac:dyDescent="0.15">
      <c r="B21" s="922"/>
      <c r="C21" s="927"/>
      <c r="D21" s="925"/>
      <c r="E21" s="925"/>
      <c r="F21" s="925"/>
      <c r="G21" s="925"/>
      <c r="H21" s="925"/>
      <c r="I21" s="925"/>
      <c r="J21" s="926"/>
      <c r="K21" s="86">
        <v>11</v>
      </c>
      <c r="L21" s="882" t="s">
        <v>461</v>
      </c>
      <c r="M21" s="883"/>
      <c r="N21" s="882" t="s">
        <v>479</v>
      </c>
      <c r="O21" s="883"/>
      <c r="P21" s="882" t="s">
        <v>471</v>
      </c>
      <c r="Q21" s="883"/>
      <c r="R21" s="895" t="s">
        <v>472</v>
      </c>
      <c r="S21" s="896"/>
      <c r="T21" s="897"/>
      <c r="U21" s="882" t="s">
        <v>598</v>
      </c>
      <c r="V21" s="883"/>
      <c r="W21" s="882" t="s">
        <v>581</v>
      </c>
      <c r="X21" s="883"/>
      <c r="Y21" s="44"/>
      <c r="Z21" s="44"/>
      <c r="AA21" s="44"/>
      <c r="AB21" s="44"/>
      <c r="AC21" s="50"/>
      <c r="AD21" s="50"/>
      <c r="AE21" s="50"/>
      <c r="AF21" s="50"/>
      <c r="AG21" s="50"/>
      <c r="AH21" s="50"/>
      <c r="AI21" s="50"/>
      <c r="AJ21" s="50"/>
      <c r="AK21" s="892" t="s">
        <v>813</v>
      </c>
      <c r="AL21" s="893"/>
      <c r="AM21" s="893"/>
      <c r="AN21" s="893"/>
      <c r="AO21" s="894"/>
      <c r="AP21" s="2"/>
      <c r="AQ21" s="49">
        <f>IF(P21="材質劣化",2,IF(P21="漏水",3,1))</f>
        <v>2</v>
      </c>
    </row>
    <row r="22" spans="2:46" ht="12" customHeight="1" x14ac:dyDescent="0.15">
      <c r="B22" s="922"/>
      <c r="C22" s="927"/>
      <c r="D22" s="925"/>
      <c r="E22" s="925"/>
      <c r="F22" s="925"/>
      <c r="G22" s="925"/>
      <c r="H22" s="925"/>
      <c r="I22" s="925"/>
      <c r="J22" s="926"/>
      <c r="K22" s="86">
        <v>12</v>
      </c>
      <c r="L22" s="882" t="s">
        <v>461</v>
      </c>
      <c r="M22" s="883"/>
      <c r="N22" s="882" t="s">
        <v>479</v>
      </c>
      <c r="O22" s="883"/>
      <c r="P22" s="882" t="s">
        <v>471</v>
      </c>
      <c r="Q22" s="883"/>
      <c r="R22" s="895" t="s">
        <v>472</v>
      </c>
      <c r="S22" s="896"/>
      <c r="T22" s="897"/>
      <c r="U22" s="882" t="s">
        <v>577</v>
      </c>
      <c r="V22" s="883"/>
      <c r="W22" s="882" t="s">
        <v>581</v>
      </c>
      <c r="X22" s="883"/>
      <c r="Y22" s="44"/>
      <c r="Z22" s="44"/>
      <c r="AA22" s="44"/>
      <c r="AB22" s="44"/>
      <c r="AC22" s="50"/>
      <c r="AD22" s="50"/>
      <c r="AE22" s="50"/>
      <c r="AF22" s="50"/>
      <c r="AG22" s="50"/>
      <c r="AH22" s="50"/>
      <c r="AI22" s="50"/>
      <c r="AJ22" s="50"/>
      <c r="AK22" s="892" t="s">
        <v>813</v>
      </c>
      <c r="AL22" s="893"/>
      <c r="AM22" s="893"/>
      <c r="AN22" s="893"/>
      <c r="AO22" s="894"/>
      <c r="AP22" s="2"/>
      <c r="AQ22" s="49">
        <f t="shared" si="2"/>
        <v>2</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0.57999999999999996</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1</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822</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N11:O34" xr:uid="{0BA4EEF1-2488-4F44-8966-C3AC52C7D1B2}">
      <formula1>INDIRECT(L11)</formula1>
    </dataValidation>
    <dataValidation type="list" allowBlank="1" showInputMessage="1" showErrorMessage="1" sqref="Y11:AB34" xr:uid="{E29D3749-3991-474D-98C0-DC0D618F7E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365C692-3C69-450E-909F-D20159A41D9C}">
          <x14:formula1>
            <xm:f>'(参考)リスト'!$F$16:$F$21</xm:f>
          </x14:formula1>
          <xm:sqref>U11:X34</xm:sqref>
        </x14:dataValidation>
        <x14:dataValidation type="list" allowBlank="1" showInputMessage="1" showErrorMessage="1" xr:uid="{C3465F3B-6DB1-4A0A-B0C5-3419236235A5}">
          <x14:formula1>
            <xm:f>'(参考)リスト'!$D$16:$D$18</xm:f>
          </x14:formula1>
          <xm:sqref>P11:Q34</xm:sqref>
        </x14:dataValidation>
        <x14:dataValidation type="list" allowBlank="1" showInputMessage="1" showErrorMessage="1" xr:uid="{09D50003-0DDA-4292-B7A4-6861AC57FB2B}">
          <x14:formula1>
            <xm:f>'(参考)リスト'!$E$16:$E$27</xm:f>
          </x14:formula1>
          <xm:sqref>R11:T34</xm:sqref>
        </x14:dataValidation>
        <x14:dataValidation type="list" allowBlank="1" showInputMessage="1" showErrorMessage="1" xr:uid="{90ED269B-E754-4C83-ABC9-C023502C3361}">
          <x14:formula1>
            <xm:f>'(参考)リスト'!$B$16:$B$21</xm:f>
          </x14:formula1>
          <xm:sqref>L11:M34</xm:sqref>
        </x14:dataValidation>
        <x14:dataValidation type="list" allowBlank="1" showInputMessage="1" showErrorMessage="1" xr:uid="{CD00773E-C6DA-47EF-8222-B4EFDA8C4C65}">
          <x14:formula1>
            <xm:f>'(参考)リスト'!$G$16:$G$19</xm:f>
          </x14:formula1>
          <xm:sqref>AM35:AO38</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7973-8B49-4E87-9D01-734A06B486AB}">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S3</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0.82000000000000006</v>
      </c>
      <c r="BS5" s="45">
        <f>AG35</f>
        <v>0</v>
      </c>
      <c r="BT5" s="45">
        <f>AH35</f>
        <v>0</v>
      </c>
      <c r="BU5" s="45">
        <f>AI35</f>
        <v>0</v>
      </c>
      <c r="BV5" s="45">
        <f>AJ35</f>
        <v>7.5500000000000007</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615</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0.34</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497</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479</v>
      </c>
      <c r="O14" s="883"/>
      <c r="P14" s="882" t="s">
        <v>480</v>
      </c>
      <c r="Q14" s="883"/>
      <c r="R14" s="895" t="s">
        <v>500</v>
      </c>
      <c r="S14" s="896"/>
      <c r="T14" s="897"/>
      <c r="U14" s="882" t="s">
        <v>577</v>
      </c>
      <c r="V14" s="883"/>
      <c r="W14" s="882" t="s">
        <v>577</v>
      </c>
      <c r="X14" s="883"/>
      <c r="Y14" s="44"/>
      <c r="Z14" s="44"/>
      <c r="AA14" s="44"/>
      <c r="AB14" s="44"/>
      <c r="AC14" s="50"/>
      <c r="AD14" s="50"/>
      <c r="AE14" s="50"/>
      <c r="AF14" s="50"/>
      <c r="AG14" s="50"/>
      <c r="AH14" s="50"/>
      <c r="AI14" s="50"/>
      <c r="AJ14" s="50">
        <v>4.2</v>
      </c>
      <c r="AK14" s="936"/>
      <c r="AL14" s="937"/>
      <c r="AM14" s="937"/>
      <c r="AN14" s="937"/>
      <c r="AO14" s="962"/>
      <c r="AP14" s="2"/>
      <c r="AQ14" s="49">
        <f t="shared" si="2"/>
        <v>3</v>
      </c>
    </row>
    <row r="15" spans="2:86" ht="12" customHeight="1" x14ac:dyDescent="0.15">
      <c r="B15" s="922"/>
      <c r="C15" s="927"/>
      <c r="D15" s="925"/>
      <c r="E15" s="925"/>
      <c r="F15" s="925"/>
      <c r="G15" s="925"/>
      <c r="H15" s="925"/>
      <c r="I15" s="925"/>
      <c r="J15" s="926"/>
      <c r="K15" s="86">
        <v>5</v>
      </c>
      <c r="L15" s="882" t="s">
        <v>461</v>
      </c>
      <c r="M15" s="883"/>
      <c r="N15" s="882" t="s">
        <v>499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479</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462</v>
      </c>
      <c r="O17" s="883"/>
      <c r="P17" s="882" t="s">
        <v>471</v>
      </c>
      <c r="Q17" s="883"/>
      <c r="R17" s="895" t="s">
        <v>464</v>
      </c>
      <c r="S17" s="896"/>
      <c r="T17" s="897"/>
      <c r="U17" s="882" t="s">
        <v>577</v>
      </c>
      <c r="V17" s="883"/>
      <c r="W17" s="882" t="s">
        <v>577</v>
      </c>
      <c r="X17" s="883"/>
      <c r="Y17" s="44"/>
      <c r="Z17" s="44"/>
      <c r="AA17" s="44"/>
      <c r="AB17" s="44"/>
      <c r="AC17" s="50"/>
      <c r="AD17" s="50"/>
      <c r="AE17" s="50"/>
      <c r="AF17" s="50">
        <v>0.48</v>
      </c>
      <c r="AG17" s="50"/>
      <c r="AH17" s="50"/>
      <c r="AI17" s="50"/>
      <c r="AJ17" s="50"/>
      <c r="AK17" s="936"/>
      <c r="AL17" s="937"/>
      <c r="AM17" s="937"/>
      <c r="AN17" s="937"/>
      <c r="AO17" s="962"/>
      <c r="AP17" s="2"/>
      <c r="AQ17" s="49">
        <f t="shared" si="2"/>
        <v>2</v>
      </c>
    </row>
    <row r="18" spans="2:46" ht="12" customHeight="1" x14ac:dyDescent="0.15">
      <c r="B18" s="922"/>
      <c r="C18" s="927"/>
      <c r="D18" s="925"/>
      <c r="E18" s="925"/>
      <c r="F18" s="925"/>
      <c r="G18" s="925"/>
      <c r="H18" s="925"/>
      <c r="I18" s="925"/>
      <c r="J18" s="926"/>
      <c r="K18" s="86">
        <v>8</v>
      </c>
      <c r="L18" s="882" t="s">
        <v>461</v>
      </c>
      <c r="M18" s="883"/>
      <c r="N18" s="882" t="s">
        <v>462</v>
      </c>
      <c r="O18" s="883"/>
      <c r="P18" s="882" t="s">
        <v>480</v>
      </c>
      <c r="Q18" s="883"/>
      <c r="R18" s="895" t="s">
        <v>500</v>
      </c>
      <c r="S18" s="896"/>
      <c r="T18" s="897"/>
      <c r="U18" s="882" t="s">
        <v>577</v>
      </c>
      <c r="V18" s="883"/>
      <c r="W18" s="882" t="s">
        <v>577</v>
      </c>
      <c r="X18" s="883"/>
      <c r="Y18" s="44"/>
      <c r="Z18" s="44"/>
      <c r="AA18" s="44"/>
      <c r="AB18" s="44"/>
      <c r="AC18" s="50"/>
      <c r="AD18" s="50"/>
      <c r="AE18" s="50"/>
      <c r="AF18" s="50"/>
      <c r="AG18" s="50"/>
      <c r="AH18" s="50"/>
      <c r="AI18" s="50"/>
      <c r="AJ18" s="50">
        <v>3.35</v>
      </c>
      <c r="AK18" s="936"/>
      <c r="AL18" s="937"/>
      <c r="AM18" s="937"/>
      <c r="AN18" s="937"/>
      <c r="AO18" s="962"/>
      <c r="AP18" s="2"/>
      <c r="AQ18" s="49">
        <f t="shared" si="2"/>
        <v>3</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936"/>
      <c r="AL19" s="937"/>
      <c r="AM19" s="937"/>
      <c r="AN19" s="937"/>
      <c r="AO19" s="962"/>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936"/>
      <c r="AL20" s="937"/>
      <c r="AM20" s="937"/>
      <c r="AN20" s="937"/>
      <c r="AO20" s="962"/>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0.82000000000000006</v>
      </c>
      <c r="AG35" s="101">
        <f t="shared" si="7"/>
        <v>0</v>
      </c>
      <c r="AH35" s="101">
        <f t="shared" si="7"/>
        <v>0</v>
      </c>
      <c r="AI35" s="101">
        <f t="shared" si="7"/>
        <v>0</v>
      </c>
      <c r="AJ35" s="102">
        <f t="shared" si="7"/>
        <v>7.5500000000000007</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2</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N11:O34" xr:uid="{EB7BD767-6C50-41DB-8EB8-8CF4C5B7A09F}">
      <formula1>INDIRECT(L11)</formula1>
    </dataValidation>
    <dataValidation type="list" allowBlank="1" showInputMessage="1" showErrorMessage="1" sqref="Y11:AB34" xr:uid="{B4B44B12-6A9E-4298-86ED-1EAD25E95CB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5CF964-D850-40F3-9B85-0A46C3DF5C80}">
          <x14:formula1>
            <xm:f>'(参考)リスト'!$F$16:$F$21</xm:f>
          </x14:formula1>
          <xm:sqref>U11:X34</xm:sqref>
        </x14:dataValidation>
        <x14:dataValidation type="list" allowBlank="1" showInputMessage="1" showErrorMessage="1" xr:uid="{8C2D32D2-41B5-4D43-834F-05291543D40C}">
          <x14:formula1>
            <xm:f>'(参考)リスト'!$D$16:$D$18</xm:f>
          </x14:formula1>
          <xm:sqref>P11:Q34</xm:sqref>
        </x14:dataValidation>
        <x14:dataValidation type="list" allowBlank="1" showInputMessage="1" showErrorMessage="1" xr:uid="{C0B5140B-4B40-4444-B3C9-BD861503DE61}">
          <x14:formula1>
            <xm:f>'(参考)リスト'!$E$16:$E$27</xm:f>
          </x14:formula1>
          <xm:sqref>R11:T34</xm:sqref>
        </x14:dataValidation>
        <x14:dataValidation type="list" allowBlank="1" showInputMessage="1" showErrorMessage="1" xr:uid="{87441E84-A957-4006-897B-A2D0D96BA81E}">
          <x14:formula1>
            <xm:f>'(参考)リスト'!$B$16:$B$21</xm:f>
          </x14:formula1>
          <xm:sqref>L11:M34</xm:sqref>
        </x14:dataValidation>
        <x14:dataValidation type="list" allowBlank="1" showInputMessage="1" showErrorMessage="1" xr:uid="{EC257767-5C13-46FC-B7DA-EF68712C3BAA}">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CFA4-25E7-44EF-9733-7D908B6F30D6}">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S4</v>
      </c>
      <c r="AW5" s="33">
        <f>R7</f>
        <v>9</v>
      </c>
      <c r="AX5" s="45" t="str">
        <f>AM35</f>
        <v>Ⅱ</v>
      </c>
      <c r="AY5" s="45">
        <f>Y37</f>
        <v>0</v>
      </c>
      <c r="AZ5" s="45">
        <f t="shared" ref="AZ5:BJ5" si="0">Z37</f>
        <v>0</v>
      </c>
      <c r="BA5" s="45">
        <f t="shared" si="0"/>
        <v>0</v>
      </c>
      <c r="BB5" s="45">
        <f>AB37</f>
        <v>1</v>
      </c>
      <c r="BC5" s="45">
        <f t="shared" si="0"/>
        <v>0</v>
      </c>
      <c r="BD5" s="45">
        <f>AD37</f>
        <v>0</v>
      </c>
      <c r="BE5" s="45">
        <f>AE37</f>
        <v>0</v>
      </c>
      <c r="BF5" s="45">
        <f t="shared" si="0"/>
        <v>2</v>
      </c>
      <c r="BG5" s="45">
        <f t="shared" si="0"/>
        <v>0</v>
      </c>
      <c r="BH5" s="45">
        <f t="shared" si="0"/>
        <v>0</v>
      </c>
      <c r="BI5" s="45">
        <f>AI37</f>
        <v>0</v>
      </c>
      <c r="BJ5" s="45">
        <f t="shared" si="0"/>
        <v>1</v>
      </c>
      <c r="BK5" s="45" t="str">
        <f>IF(Y37&gt;0,R7,"")</f>
        <v/>
      </c>
      <c r="BL5" s="34" t="str">
        <f>IF(Y37&gt;0,"",IF(Z37&gt;0,R7,""))</f>
        <v/>
      </c>
      <c r="BM5" s="34" t="str">
        <f>IF(Y37+Z37&gt;0,"",IF(AA37&gt;0,R7,""))</f>
        <v/>
      </c>
      <c r="BN5" s="34">
        <f>IF(Y37+Z37+AA37&gt;0,"",IF(AB37&gt;0,R7,""))</f>
        <v>9</v>
      </c>
      <c r="BO5" s="45">
        <f>AC35</f>
        <v>0</v>
      </c>
      <c r="BP5" s="45">
        <f t="shared" ref="BP5:BQ5" si="1">AD35</f>
        <v>0</v>
      </c>
      <c r="BQ5" s="45">
        <f t="shared" si="1"/>
        <v>0</v>
      </c>
      <c r="BR5" s="45">
        <f>AF35</f>
        <v>0.74</v>
      </c>
      <c r="BS5" s="45">
        <f>AG35</f>
        <v>0</v>
      </c>
      <c r="BT5" s="45">
        <f>AH35</f>
        <v>0</v>
      </c>
      <c r="BU5" s="45">
        <f>AI35</f>
        <v>0</v>
      </c>
      <c r="BV5" s="45">
        <f>AJ35</f>
        <v>3.3</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626</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0.62</v>
      </c>
      <c r="AG11" s="50"/>
      <c r="AH11" s="50"/>
      <c r="AI11" s="50"/>
      <c r="AJ11" s="50"/>
      <c r="AK11" s="936"/>
      <c r="AL11" s="937"/>
      <c r="AM11" s="937"/>
      <c r="AN11" s="937"/>
      <c r="AO11" s="962"/>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499</v>
      </c>
      <c r="O12" s="883"/>
      <c r="P12" s="882" t="s">
        <v>463</v>
      </c>
      <c r="Q12" s="883"/>
      <c r="R12" s="835" t="s">
        <v>487</v>
      </c>
      <c r="S12" s="835"/>
      <c r="T12" s="835"/>
      <c r="U12" s="882" t="s">
        <v>577</v>
      </c>
      <c r="V12" s="883"/>
      <c r="W12" s="882" t="s">
        <v>577</v>
      </c>
      <c r="X12" s="883"/>
      <c r="Y12" s="44"/>
      <c r="Z12" s="44"/>
      <c r="AA12" s="44"/>
      <c r="AB12" s="44" t="s">
        <v>814</v>
      </c>
      <c r="AC12" s="50"/>
      <c r="AD12" s="50"/>
      <c r="AE12" s="50"/>
      <c r="AF12" s="50"/>
      <c r="AG12" s="50"/>
      <c r="AH12" s="50"/>
      <c r="AI12" s="50"/>
      <c r="AJ12" s="50"/>
      <c r="AK12" s="892" t="s">
        <v>816</v>
      </c>
      <c r="AL12" s="893"/>
      <c r="AM12" s="893"/>
      <c r="AN12" s="893"/>
      <c r="AO12" s="894"/>
      <c r="AP12" s="2"/>
      <c r="AQ12" s="49">
        <f>IF(P12="材質劣化",2,IF(P12="漏水",3,1))</f>
        <v>1</v>
      </c>
    </row>
    <row r="13" spans="2:86" ht="12" customHeight="1" x14ac:dyDescent="0.15">
      <c r="B13" s="922"/>
      <c r="C13" s="927"/>
      <c r="D13" s="925"/>
      <c r="E13" s="925"/>
      <c r="F13" s="925"/>
      <c r="G13" s="925"/>
      <c r="H13" s="925"/>
      <c r="I13" s="925"/>
      <c r="J13" s="926"/>
      <c r="K13" s="86">
        <v>3</v>
      </c>
      <c r="L13" s="882" t="s">
        <v>461</v>
      </c>
      <c r="M13" s="883"/>
      <c r="N13" s="882" t="s">
        <v>470</v>
      </c>
      <c r="O13" s="883"/>
      <c r="P13" s="882" t="s">
        <v>480</v>
      </c>
      <c r="Q13" s="883"/>
      <c r="R13" s="895" t="s">
        <v>500</v>
      </c>
      <c r="S13" s="896"/>
      <c r="T13" s="897"/>
      <c r="U13" s="882" t="s">
        <v>665</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495</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462</v>
      </c>
      <c r="O15" s="883"/>
      <c r="P15" s="882" t="s">
        <v>471</v>
      </c>
      <c r="Q15" s="883"/>
      <c r="R15" s="895" t="s">
        <v>464</v>
      </c>
      <c r="S15" s="896"/>
      <c r="T15" s="897"/>
      <c r="U15" s="882" t="s">
        <v>577</v>
      </c>
      <c r="V15" s="883"/>
      <c r="W15" s="882" t="s">
        <v>577</v>
      </c>
      <c r="X15" s="883"/>
      <c r="Y15" s="44"/>
      <c r="Z15" s="44"/>
      <c r="AA15" s="44"/>
      <c r="AB15" s="44"/>
      <c r="AC15" s="50"/>
      <c r="AD15" s="50"/>
      <c r="AE15" s="50"/>
      <c r="AF15" s="50">
        <v>0.12</v>
      </c>
      <c r="AG15" s="50"/>
      <c r="AH15" s="50"/>
      <c r="AI15" s="50"/>
      <c r="AJ15" s="50"/>
      <c r="AK15" s="936"/>
      <c r="AL15" s="937"/>
      <c r="AM15" s="937"/>
      <c r="AN15" s="937"/>
      <c r="AO15" s="962"/>
      <c r="AP15" s="2"/>
      <c r="AQ15" s="49">
        <f t="shared" si="2"/>
        <v>2</v>
      </c>
    </row>
    <row r="16" spans="2:86" ht="12" customHeight="1" x14ac:dyDescent="0.15">
      <c r="B16" s="922"/>
      <c r="C16" s="927"/>
      <c r="D16" s="925"/>
      <c r="E16" s="925"/>
      <c r="F16" s="925"/>
      <c r="G16" s="925"/>
      <c r="H16" s="925"/>
      <c r="I16" s="925"/>
      <c r="J16" s="926"/>
      <c r="K16" s="86">
        <v>6</v>
      </c>
      <c r="L16" s="882" t="s">
        <v>461</v>
      </c>
      <c r="M16" s="883"/>
      <c r="N16" s="882" t="s">
        <v>462</v>
      </c>
      <c r="O16" s="883"/>
      <c r="P16" s="882" t="s">
        <v>480</v>
      </c>
      <c r="Q16" s="883"/>
      <c r="R16" s="895" t="s">
        <v>500</v>
      </c>
      <c r="S16" s="896"/>
      <c r="T16" s="897"/>
      <c r="U16" s="882" t="s">
        <v>577</v>
      </c>
      <c r="V16" s="883"/>
      <c r="W16" s="882" t="s">
        <v>577</v>
      </c>
      <c r="X16" s="883"/>
      <c r="Y16" s="44"/>
      <c r="Z16" s="44"/>
      <c r="AA16" s="44"/>
      <c r="AB16" s="44"/>
      <c r="AC16" s="50"/>
      <c r="AD16" s="50"/>
      <c r="AE16" s="50"/>
      <c r="AF16" s="50"/>
      <c r="AG16" s="50"/>
      <c r="AH16" s="50"/>
      <c r="AI16" s="50"/>
      <c r="AJ16" s="50">
        <v>3.3</v>
      </c>
      <c r="AK16" s="936"/>
      <c r="AL16" s="937"/>
      <c r="AM16" s="937"/>
      <c r="AN16" s="937"/>
      <c r="AO16" s="962"/>
      <c r="AP16" s="2"/>
      <c r="AQ16" s="49">
        <f t="shared" si="2"/>
        <v>3</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936"/>
      <c r="AL17" s="937"/>
      <c r="AM17" s="937"/>
      <c r="AN17" s="937"/>
      <c r="AO17" s="962"/>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936"/>
      <c r="AL18" s="937"/>
      <c r="AM18" s="937"/>
      <c r="AN18" s="937"/>
      <c r="AO18" s="962"/>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936"/>
      <c r="AL19" s="937"/>
      <c r="AM19" s="937"/>
      <c r="AN19" s="937"/>
      <c r="AO19" s="962"/>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936"/>
      <c r="AL20" s="937"/>
      <c r="AM20" s="937"/>
      <c r="AN20" s="937"/>
      <c r="AO20" s="962"/>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0.74</v>
      </c>
      <c r="AG35" s="101">
        <f t="shared" si="7"/>
        <v>0</v>
      </c>
      <c r="AH35" s="101">
        <f t="shared" si="7"/>
        <v>0</v>
      </c>
      <c r="AI35" s="101">
        <f t="shared" si="7"/>
        <v>0</v>
      </c>
      <c r="AJ35" s="102">
        <f t="shared" si="7"/>
        <v>3.3</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1</v>
      </c>
      <c r="AC37" s="913">
        <f>COUNTA(AC11:AC34)</f>
        <v>0</v>
      </c>
      <c r="AD37" s="913">
        <f t="shared" ref="AD37:AI37" si="8">COUNTA(AD11:AD34)</f>
        <v>0</v>
      </c>
      <c r="AE37" s="913">
        <f t="shared" si="8"/>
        <v>0</v>
      </c>
      <c r="AF37" s="913">
        <f t="shared" si="8"/>
        <v>2</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829</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Y11:AB34" xr:uid="{C3AFE724-5358-417D-B965-B25A51196A4B}">
      <formula1>"〇,"</formula1>
    </dataValidation>
    <dataValidation type="list" allowBlank="1" showInputMessage="1" showErrorMessage="1" sqref="N11:O34" xr:uid="{8E20C9D2-144E-451E-A3B3-3B0F455DF44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03FBA9E-76B1-4B09-8CFC-C7F51638C576}">
          <x14:formula1>
            <xm:f>'(参考)リスト'!$G$16:$G$19</xm:f>
          </x14:formula1>
          <xm:sqref>AM35:AO38</xm:sqref>
        </x14:dataValidation>
        <x14:dataValidation type="list" allowBlank="1" showInputMessage="1" showErrorMessage="1" xr:uid="{3E909A27-949A-45B4-803E-B720F7AF0211}">
          <x14:formula1>
            <xm:f>'(参考)リスト'!$B$16:$B$21</xm:f>
          </x14:formula1>
          <xm:sqref>L11:M34</xm:sqref>
        </x14:dataValidation>
        <x14:dataValidation type="list" allowBlank="1" showInputMessage="1" showErrorMessage="1" xr:uid="{A2264018-A3DB-4621-8931-8F43E7072521}">
          <x14:formula1>
            <xm:f>'(参考)リスト'!$E$16:$E$27</xm:f>
          </x14:formula1>
          <xm:sqref>R11:T34</xm:sqref>
        </x14:dataValidation>
        <x14:dataValidation type="list" allowBlank="1" showInputMessage="1" showErrorMessage="1" xr:uid="{776AD929-4C43-4E4E-8FD5-EC574AF6A23B}">
          <x14:formula1>
            <xm:f>'(参考)リスト'!$D$16:$D$18</xm:f>
          </x14:formula1>
          <xm:sqref>P11:Q34</xm:sqref>
        </x14:dataValidation>
        <x14:dataValidation type="list" allowBlank="1" showInputMessage="1" showErrorMessage="1" xr:uid="{A9458329-C427-4B5E-A840-BC84790180CF}">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22380-B25B-4341-876A-DEA6677FFC13}">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S5</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0.54</v>
      </c>
      <c r="BS5" s="45">
        <f>AG35</f>
        <v>0</v>
      </c>
      <c r="BT5" s="45">
        <f>AH35</f>
        <v>0</v>
      </c>
      <c r="BU5" s="45">
        <f>AI35</f>
        <v>0</v>
      </c>
      <c r="BV5" s="45">
        <f>AJ35</f>
        <v>4.68</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636</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4.68</v>
      </c>
      <c r="AK11" s="936"/>
      <c r="AL11" s="937"/>
      <c r="AM11" s="937"/>
      <c r="AN11" s="937"/>
      <c r="AO11" s="962"/>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665</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470</v>
      </c>
      <c r="O13" s="883"/>
      <c r="P13" s="882" t="s">
        <v>480</v>
      </c>
      <c r="Q13" s="883"/>
      <c r="R13" s="835" t="s">
        <v>500</v>
      </c>
      <c r="S13" s="835"/>
      <c r="T13" s="835"/>
      <c r="U13" s="882" t="s">
        <v>665</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497</v>
      </c>
      <c r="O14" s="883"/>
      <c r="P14" s="882" t="s">
        <v>480</v>
      </c>
      <c r="Q14" s="883"/>
      <c r="R14" s="835" t="s">
        <v>500</v>
      </c>
      <c r="S14" s="835"/>
      <c r="T14" s="835"/>
      <c r="U14" s="882" t="s">
        <v>665</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462</v>
      </c>
      <c r="O16" s="883"/>
      <c r="P16" s="882" t="s">
        <v>471</v>
      </c>
      <c r="Q16" s="883"/>
      <c r="R16" s="895" t="s">
        <v>464</v>
      </c>
      <c r="S16" s="896"/>
      <c r="T16" s="897"/>
      <c r="U16" s="882" t="s">
        <v>577</v>
      </c>
      <c r="V16" s="883"/>
      <c r="W16" s="882" t="s">
        <v>577</v>
      </c>
      <c r="X16" s="883"/>
      <c r="Y16" s="44"/>
      <c r="Z16" s="44"/>
      <c r="AA16" s="44"/>
      <c r="AB16" s="44"/>
      <c r="AC16" s="50"/>
      <c r="AD16" s="50"/>
      <c r="AE16" s="50"/>
      <c r="AF16" s="50">
        <v>0.54</v>
      </c>
      <c r="AG16" s="50"/>
      <c r="AH16" s="50"/>
      <c r="AI16" s="50"/>
      <c r="AJ16" s="50"/>
      <c r="AK16" s="936"/>
      <c r="AL16" s="937"/>
      <c r="AM16" s="937"/>
      <c r="AN16" s="937"/>
      <c r="AO16" s="962"/>
      <c r="AP16" s="2"/>
      <c r="AQ16" s="49">
        <f t="shared" si="2"/>
        <v>2</v>
      </c>
    </row>
    <row r="17" spans="2:46" ht="12" customHeight="1" x14ac:dyDescent="0.15">
      <c r="B17" s="922"/>
      <c r="C17" s="927"/>
      <c r="D17" s="925"/>
      <c r="E17" s="925"/>
      <c r="F17" s="925"/>
      <c r="G17" s="925"/>
      <c r="H17" s="925"/>
      <c r="I17" s="925"/>
      <c r="J17" s="926"/>
      <c r="K17" s="86">
        <v>7</v>
      </c>
      <c r="L17" s="882" t="s">
        <v>461</v>
      </c>
      <c r="M17" s="883"/>
      <c r="N17" s="882" t="s">
        <v>462</v>
      </c>
      <c r="O17" s="883"/>
      <c r="P17" s="882" t="s">
        <v>480</v>
      </c>
      <c r="Q17" s="883"/>
      <c r="R17" s="835" t="s">
        <v>500</v>
      </c>
      <c r="S17" s="835"/>
      <c r="T17" s="835"/>
      <c r="U17" s="882" t="s">
        <v>665</v>
      </c>
      <c r="V17" s="883"/>
      <c r="W17" s="882" t="s">
        <v>581</v>
      </c>
      <c r="X17" s="883"/>
      <c r="Y17" s="44"/>
      <c r="Z17" s="44"/>
      <c r="AA17" s="44"/>
      <c r="AB17" s="44"/>
      <c r="AC17" s="50"/>
      <c r="AD17" s="50"/>
      <c r="AE17" s="50"/>
      <c r="AF17" s="50"/>
      <c r="AG17" s="50"/>
      <c r="AH17" s="50"/>
      <c r="AI17" s="50"/>
      <c r="AJ17" s="50"/>
      <c r="AK17" s="892" t="s">
        <v>813</v>
      </c>
      <c r="AL17" s="893"/>
      <c r="AM17" s="893"/>
      <c r="AN17" s="893"/>
      <c r="AO17" s="894"/>
      <c r="AP17" s="2"/>
      <c r="AQ17" s="49">
        <f t="shared" si="2"/>
        <v>3</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936"/>
      <c r="AL18" s="937"/>
      <c r="AM18" s="937"/>
      <c r="AN18" s="937"/>
      <c r="AO18" s="962"/>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936"/>
      <c r="AL19" s="937"/>
      <c r="AM19" s="937"/>
      <c r="AN19" s="937"/>
      <c r="AO19" s="962"/>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936"/>
      <c r="AL20" s="937"/>
      <c r="AM20" s="937"/>
      <c r="AN20" s="937"/>
      <c r="AO20" s="962"/>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0.54</v>
      </c>
      <c r="AG35" s="101">
        <f t="shared" si="7"/>
        <v>0</v>
      </c>
      <c r="AH35" s="101">
        <f t="shared" si="7"/>
        <v>0</v>
      </c>
      <c r="AI35" s="101">
        <f t="shared" si="7"/>
        <v>0</v>
      </c>
      <c r="AJ35" s="102">
        <f t="shared" si="7"/>
        <v>4.68</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823</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N11:O34" xr:uid="{C80EDBD1-03F0-454C-9DDD-9D312CD241C1}">
      <formula1>INDIRECT(L11)</formula1>
    </dataValidation>
    <dataValidation type="list" allowBlank="1" showInputMessage="1" showErrorMessage="1" sqref="Y11:AB34" xr:uid="{F8C1AE0A-AE5D-4C33-A880-E358FB21921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1E6C4D-7CF3-43C0-8266-55787435C477}">
          <x14:formula1>
            <xm:f>'(参考)リスト'!$F$16:$F$21</xm:f>
          </x14:formula1>
          <xm:sqref>U11:X34</xm:sqref>
        </x14:dataValidation>
        <x14:dataValidation type="list" allowBlank="1" showInputMessage="1" showErrorMessage="1" xr:uid="{D86C315F-BC5E-48C6-BAD6-9651A64CA256}">
          <x14:formula1>
            <xm:f>'(参考)リスト'!$D$16:$D$18</xm:f>
          </x14:formula1>
          <xm:sqref>P11:Q34</xm:sqref>
        </x14:dataValidation>
        <x14:dataValidation type="list" allowBlank="1" showInputMessage="1" showErrorMessage="1" xr:uid="{C0F6351E-0D2D-40C6-B79D-FE703EC00F4D}">
          <x14:formula1>
            <xm:f>'(参考)リスト'!$E$16:$E$27</xm:f>
          </x14:formula1>
          <xm:sqref>R11:T34</xm:sqref>
        </x14:dataValidation>
        <x14:dataValidation type="list" allowBlank="1" showInputMessage="1" showErrorMessage="1" xr:uid="{E54733D2-C56F-467F-B8AF-7FD12D23C25A}">
          <x14:formula1>
            <xm:f>'(参考)リスト'!$B$16:$B$21</xm:f>
          </x14:formula1>
          <xm:sqref>L11:M34</xm:sqref>
        </x14:dataValidation>
        <x14:dataValidation type="list" allowBlank="1" showInputMessage="1" showErrorMessage="1" xr:uid="{41D80A6A-8090-4D8C-8369-FFBA3DA0FE92}">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B20F-0C76-4875-B58D-CF7C01C76502}">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S6</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4</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0.66</v>
      </c>
      <c r="BS5" s="45">
        <f>AG35</f>
        <v>0</v>
      </c>
      <c r="BT5" s="45">
        <f>AH35</f>
        <v>0</v>
      </c>
      <c r="BU5" s="45">
        <f>AI35</f>
        <v>0</v>
      </c>
      <c r="BV5" s="45">
        <f>AJ35</f>
        <v>15.209999999999997</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641</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0.66</v>
      </c>
      <c r="AG11" s="50"/>
      <c r="AH11" s="50"/>
      <c r="AI11" s="50"/>
      <c r="AJ11" s="50"/>
      <c r="AK11" s="936"/>
      <c r="AL11" s="937"/>
      <c r="AM11" s="937"/>
      <c r="AN11" s="937"/>
      <c r="AO11" s="962"/>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598</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480</v>
      </c>
      <c r="Q13" s="883"/>
      <c r="R13" s="895" t="s">
        <v>500</v>
      </c>
      <c r="S13" s="896"/>
      <c r="T13" s="897"/>
      <c r="U13" s="882" t="s">
        <v>577</v>
      </c>
      <c r="V13" s="883"/>
      <c r="W13" s="882" t="s">
        <v>577</v>
      </c>
      <c r="X13" s="883"/>
      <c r="Y13" s="44"/>
      <c r="Z13" s="44"/>
      <c r="AA13" s="44"/>
      <c r="AB13" s="44"/>
      <c r="AC13" s="50"/>
      <c r="AD13" s="50"/>
      <c r="AE13" s="50"/>
      <c r="AF13" s="50"/>
      <c r="AG13" s="50"/>
      <c r="AH13" s="50"/>
      <c r="AI13" s="50"/>
      <c r="AJ13" s="50">
        <v>3.55</v>
      </c>
      <c r="AK13" s="936"/>
      <c r="AL13" s="937"/>
      <c r="AM13" s="937"/>
      <c r="AN13" s="937"/>
      <c r="AO13" s="962"/>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470</v>
      </c>
      <c r="O14" s="883"/>
      <c r="P14" s="882" t="s">
        <v>471</v>
      </c>
      <c r="Q14" s="883"/>
      <c r="R14" s="895" t="s">
        <v>472</v>
      </c>
      <c r="S14" s="896"/>
      <c r="T14" s="897"/>
      <c r="U14" s="882" t="s">
        <v>598</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470</v>
      </c>
      <c r="O15" s="883"/>
      <c r="P15" s="882" t="s">
        <v>480</v>
      </c>
      <c r="Q15" s="883"/>
      <c r="R15" s="895" t="s">
        <v>500</v>
      </c>
      <c r="S15" s="896"/>
      <c r="T15" s="897"/>
      <c r="U15" s="882" t="s">
        <v>665</v>
      </c>
      <c r="V15" s="883"/>
      <c r="W15" s="882" t="s">
        <v>577</v>
      </c>
      <c r="X15" s="883"/>
      <c r="Y15" s="44"/>
      <c r="Z15" s="44"/>
      <c r="AA15" s="44"/>
      <c r="AB15" s="44"/>
      <c r="AC15" s="50"/>
      <c r="AD15" s="50"/>
      <c r="AE15" s="50"/>
      <c r="AF15" s="50"/>
      <c r="AG15" s="50"/>
      <c r="AH15" s="50"/>
      <c r="AI15" s="50"/>
      <c r="AJ15" s="50">
        <v>4.3</v>
      </c>
      <c r="AK15" s="892" t="s">
        <v>817</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495</v>
      </c>
      <c r="O16" s="883"/>
      <c r="P16" s="882" t="s">
        <v>480</v>
      </c>
      <c r="Q16" s="883"/>
      <c r="R16" s="895" t="s">
        <v>500</v>
      </c>
      <c r="S16" s="896"/>
      <c r="T16" s="897"/>
      <c r="U16" s="882" t="s">
        <v>665</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3</v>
      </c>
    </row>
    <row r="17" spans="2:46" ht="12" customHeight="1" x14ac:dyDescent="0.15">
      <c r="B17" s="922"/>
      <c r="C17" s="927"/>
      <c r="D17" s="925"/>
      <c r="E17" s="925"/>
      <c r="F17" s="925"/>
      <c r="G17" s="925"/>
      <c r="H17" s="925"/>
      <c r="I17" s="925"/>
      <c r="J17" s="926"/>
      <c r="K17" s="86">
        <v>7</v>
      </c>
      <c r="L17" s="882" t="s">
        <v>461</v>
      </c>
      <c r="M17" s="883"/>
      <c r="N17" s="882" t="s">
        <v>462</v>
      </c>
      <c r="O17" s="883"/>
      <c r="P17" s="882" t="s">
        <v>480</v>
      </c>
      <c r="Q17" s="883"/>
      <c r="R17" s="895" t="s">
        <v>500</v>
      </c>
      <c r="S17" s="896"/>
      <c r="T17" s="897"/>
      <c r="U17" s="882" t="s">
        <v>577</v>
      </c>
      <c r="V17" s="883"/>
      <c r="W17" s="882" t="s">
        <v>577</v>
      </c>
      <c r="X17" s="883"/>
      <c r="Y17" s="44"/>
      <c r="Z17" s="44"/>
      <c r="AA17" s="44"/>
      <c r="AB17" s="44"/>
      <c r="AC17" s="50"/>
      <c r="AD17" s="50"/>
      <c r="AE17" s="50"/>
      <c r="AF17" s="50"/>
      <c r="AG17" s="50"/>
      <c r="AH17" s="50"/>
      <c r="AI17" s="50"/>
      <c r="AJ17" s="50">
        <v>2.5499999999999998</v>
      </c>
      <c r="AK17" s="892"/>
      <c r="AL17" s="893"/>
      <c r="AM17" s="893"/>
      <c r="AN17" s="893"/>
      <c r="AO17" s="894"/>
      <c r="AP17" s="2"/>
      <c r="AQ17" s="49">
        <f t="shared" si="2"/>
        <v>3</v>
      </c>
    </row>
    <row r="18" spans="2:46" ht="12" customHeight="1" x14ac:dyDescent="0.15">
      <c r="B18" s="922"/>
      <c r="C18" s="927"/>
      <c r="D18" s="925"/>
      <c r="E18" s="925"/>
      <c r="F18" s="925"/>
      <c r="G18" s="925"/>
      <c r="H18" s="925"/>
      <c r="I18" s="925"/>
      <c r="J18" s="926"/>
      <c r="K18" s="86">
        <v>8</v>
      </c>
      <c r="L18" s="882" t="s">
        <v>461</v>
      </c>
      <c r="M18" s="883"/>
      <c r="N18" s="882" t="s">
        <v>462</v>
      </c>
      <c r="O18" s="883"/>
      <c r="P18" s="882" t="s">
        <v>480</v>
      </c>
      <c r="Q18" s="883"/>
      <c r="R18" s="895" t="s">
        <v>500</v>
      </c>
      <c r="S18" s="896"/>
      <c r="T18" s="897"/>
      <c r="U18" s="882" t="s">
        <v>577</v>
      </c>
      <c r="V18" s="883"/>
      <c r="W18" s="882" t="s">
        <v>577</v>
      </c>
      <c r="X18" s="883"/>
      <c r="Y18" s="44"/>
      <c r="Z18" s="44"/>
      <c r="AA18" s="44"/>
      <c r="AB18" s="44"/>
      <c r="AC18" s="50"/>
      <c r="AD18" s="50"/>
      <c r="AE18" s="50"/>
      <c r="AF18" s="50"/>
      <c r="AG18" s="50"/>
      <c r="AH18" s="50"/>
      <c r="AI18" s="50"/>
      <c r="AJ18" s="50">
        <v>4.8099999999999996</v>
      </c>
      <c r="AK18" s="892"/>
      <c r="AL18" s="893"/>
      <c r="AM18" s="893"/>
      <c r="AN18" s="893"/>
      <c r="AO18" s="894"/>
      <c r="AP18" s="2"/>
      <c r="AQ18" s="49">
        <f t="shared" si="2"/>
        <v>3</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892"/>
      <c r="AL27" s="893"/>
      <c r="AM27" s="893"/>
      <c r="AN27" s="893"/>
      <c r="AO27" s="894"/>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0.66</v>
      </c>
      <c r="AG35" s="101">
        <f t="shared" si="7"/>
        <v>0</v>
      </c>
      <c r="AH35" s="101">
        <f t="shared" si="7"/>
        <v>0</v>
      </c>
      <c r="AI35" s="101">
        <f t="shared" si="7"/>
        <v>0</v>
      </c>
      <c r="AJ35" s="102">
        <f t="shared" si="7"/>
        <v>15.209999999999997</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4</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363A4F3A-A0AF-4635-AA04-2C75587E0D9C}">
      <formula1>"〇,"</formula1>
    </dataValidation>
    <dataValidation type="list" allowBlank="1" showInputMessage="1" showErrorMessage="1" sqref="N11:O34" xr:uid="{3ECB3F6A-CE81-40F1-B8AC-0E274710B14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E17929-A8E3-42E8-A701-2500A806E365}">
          <x14:formula1>
            <xm:f>'(参考)リスト'!$G$16:$G$19</xm:f>
          </x14:formula1>
          <xm:sqref>AM35:AO38</xm:sqref>
        </x14:dataValidation>
        <x14:dataValidation type="list" allowBlank="1" showInputMessage="1" showErrorMessage="1" xr:uid="{7D457BB4-BFE5-4A93-A083-EA15B82F1A4B}">
          <x14:formula1>
            <xm:f>'(参考)リスト'!$B$16:$B$21</xm:f>
          </x14:formula1>
          <xm:sqref>L11:M34</xm:sqref>
        </x14:dataValidation>
        <x14:dataValidation type="list" allowBlank="1" showInputMessage="1" showErrorMessage="1" xr:uid="{6EC22AB5-8363-425D-B346-98640728147B}">
          <x14:formula1>
            <xm:f>'(参考)リスト'!$E$16:$E$27</xm:f>
          </x14:formula1>
          <xm:sqref>R11:T34</xm:sqref>
        </x14:dataValidation>
        <x14:dataValidation type="list" allowBlank="1" showInputMessage="1" showErrorMessage="1" xr:uid="{6FBE8EC9-52D9-4E59-92BF-3AF971F8F6F9}">
          <x14:formula1>
            <xm:f>'(参考)リスト'!$D$16:$D$18</xm:f>
          </x14:formula1>
          <xm:sqref>P11:Q34</xm:sqref>
        </x14:dataValidation>
        <x14:dataValidation type="list" allowBlank="1" showInputMessage="1" showErrorMessage="1" xr:uid="{602D2166-20DB-49C1-8548-9BB447ADBC9F}">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3B7AD-B8D3-4853-A3F5-3D13459B8E5B}">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S7</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3</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0.67300000000000004</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650</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665</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481</v>
      </c>
      <c r="S12" s="835"/>
      <c r="T12" s="835"/>
      <c r="U12" s="882" t="s">
        <v>577</v>
      </c>
      <c r="V12" s="883"/>
      <c r="W12" s="882" t="s">
        <v>577</v>
      </c>
      <c r="X12" s="883"/>
      <c r="Y12" s="44"/>
      <c r="Z12" s="44"/>
      <c r="AA12" s="44"/>
      <c r="AB12" s="44"/>
      <c r="AC12" s="50"/>
      <c r="AD12" s="50"/>
      <c r="AE12" s="50"/>
      <c r="AF12" s="50">
        <v>7.0000000000000007E-2</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471</v>
      </c>
      <c r="Q13" s="883"/>
      <c r="R13" s="895" t="s">
        <v>464</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470</v>
      </c>
      <c r="O14" s="883"/>
      <c r="P14" s="882" t="s">
        <v>471</v>
      </c>
      <c r="Q14" s="883"/>
      <c r="R14" s="895" t="s">
        <v>481</v>
      </c>
      <c r="S14" s="896"/>
      <c r="T14" s="897"/>
      <c r="U14" s="882" t="s">
        <v>577</v>
      </c>
      <c r="V14" s="883"/>
      <c r="W14" s="882" t="s">
        <v>577</v>
      </c>
      <c r="X14" s="883"/>
      <c r="Y14" s="44"/>
      <c r="Z14" s="44"/>
      <c r="AA14" s="44"/>
      <c r="AB14" s="44"/>
      <c r="AC14" s="50"/>
      <c r="AD14" s="50"/>
      <c r="AE14" s="50"/>
      <c r="AF14" s="268">
        <v>3.0000000000000001E-3</v>
      </c>
      <c r="AG14" s="50"/>
      <c r="AH14" s="50"/>
      <c r="AI14" s="50"/>
      <c r="AJ14" s="50"/>
      <c r="AK14" s="892"/>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462</v>
      </c>
      <c r="O15" s="883"/>
      <c r="P15" s="882" t="s">
        <v>471</v>
      </c>
      <c r="Q15" s="883"/>
      <c r="R15" s="895" t="s">
        <v>464</v>
      </c>
      <c r="S15" s="896"/>
      <c r="T15" s="897"/>
      <c r="U15" s="882" t="s">
        <v>577</v>
      </c>
      <c r="V15" s="883"/>
      <c r="W15" s="882" t="s">
        <v>577</v>
      </c>
      <c r="X15" s="883"/>
      <c r="Y15" s="44"/>
      <c r="Z15" s="44"/>
      <c r="AA15" s="44"/>
      <c r="AB15" s="44"/>
      <c r="AC15" s="50"/>
      <c r="AD15" s="50"/>
      <c r="AE15" s="50"/>
      <c r="AF15" s="50">
        <v>0.6</v>
      </c>
      <c r="AG15" s="50"/>
      <c r="AH15" s="50"/>
      <c r="AI15" s="50"/>
      <c r="AJ15" s="50"/>
      <c r="AK15" s="892"/>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495</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0.67300000000000004</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3</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N11:O34" xr:uid="{BD8913B2-52AA-41B6-BF34-BB8F6BC0FEBF}">
      <formula1>INDIRECT(L11)</formula1>
    </dataValidation>
    <dataValidation type="list" allowBlank="1" showInputMessage="1" showErrorMessage="1" sqref="Y11:AB34" xr:uid="{87E8AFBD-A17D-4E12-87AC-0131393D7E4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639883-9F6C-41AF-ADC2-1AABC2194B0F}">
          <x14:formula1>
            <xm:f>'(参考)リスト'!$F$16:$F$21</xm:f>
          </x14:formula1>
          <xm:sqref>U11:X34</xm:sqref>
        </x14:dataValidation>
        <x14:dataValidation type="list" allowBlank="1" showInputMessage="1" showErrorMessage="1" xr:uid="{A323FEE2-2B31-45B2-B3D8-A9983E0D7639}">
          <x14:formula1>
            <xm:f>'(参考)リスト'!$D$16:$D$18</xm:f>
          </x14:formula1>
          <xm:sqref>P11:Q34</xm:sqref>
        </x14:dataValidation>
        <x14:dataValidation type="list" allowBlank="1" showInputMessage="1" showErrorMessage="1" xr:uid="{7B99E5EB-7626-436C-AF8A-3E8DA555BF5C}">
          <x14:formula1>
            <xm:f>'(参考)リスト'!$E$16:$E$27</xm:f>
          </x14:formula1>
          <xm:sqref>R11:T34</xm:sqref>
        </x14:dataValidation>
        <x14:dataValidation type="list" allowBlank="1" showInputMessage="1" showErrorMessage="1" xr:uid="{F057B8C5-CA2F-46DE-86E9-400DFACFB18D}">
          <x14:formula1>
            <xm:f>'(参考)リスト'!$B$16:$B$21</xm:f>
          </x14:formula1>
          <xm:sqref>L11:M34</xm:sqref>
        </x14:dataValidation>
        <x14:dataValidation type="list" allowBlank="1" showInputMessage="1" showErrorMessage="1" xr:uid="{22F10964-D0AF-45A3-BF03-A58252F6D22E}">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6D91-5372-4EA8-A607-12AA285AB0F9}">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S8</v>
      </c>
      <c r="AW5" s="33">
        <f>R7</f>
        <v>4.4000000000000004</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0.01</v>
      </c>
      <c r="BR5" s="45">
        <f>AF35</f>
        <v>0.42</v>
      </c>
      <c r="BS5" s="45">
        <f>AG35</f>
        <v>0</v>
      </c>
      <c r="BT5" s="45">
        <f>AH35</f>
        <v>0</v>
      </c>
      <c r="BU5" s="45">
        <f>AI35</f>
        <v>0</v>
      </c>
      <c r="BV5" s="45">
        <f>AJ35</f>
        <v>3.1</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660</v>
      </c>
      <c r="O7" s="937"/>
      <c r="P7" s="934" t="s">
        <v>367</v>
      </c>
      <c r="Q7" s="920"/>
      <c r="R7" s="938">
        <v>4.4000000000000004</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3.1</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464</v>
      </c>
      <c r="S12" s="835"/>
      <c r="T12" s="835"/>
      <c r="U12" s="882" t="s">
        <v>577</v>
      </c>
      <c r="V12" s="883"/>
      <c r="W12" s="882" t="s">
        <v>577</v>
      </c>
      <c r="X12" s="883"/>
      <c r="Y12" s="44"/>
      <c r="Z12" s="44"/>
      <c r="AA12" s="44"/>
      <c r="AB12" s="44"/>
      <c r="AC12" s="50"/>
      <c r="AD12" s="50"/>
      <c r="AE12" s="50"/>
      <c r="AF12" s="50">
        <v>0.42</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497</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495</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462</v>
      </c>
      <c r="O15" s="883"/>
      <c r="P15" s="882" t="s">
        <v>480</v>
      </c>
      <c r="Q15" s="883"/>
      <c r="R15" s="895" t="s">
        <v>500</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462</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470</v>
      </c>
      <c r="O17" s="883"/>
      <c r="P17" s="882" t="s">
        <v>471</v>
      </c>
      <c r="Q17" s="883"/>
      <c r="R17" s="895" t="s">
        <v>472</v>
      </c>
      <c r="S17" s="896"/>
      <c r="T17" s="897"/>
      <c r="U17" s="882" t="s">
        <v>576</v>
      </c>
      <c r="V17" s="883"/>
      <c r="W17" s="882" t="s">
        <v>665</v>
      </c>
      <c r="X17" s="883"/>
      <c r="Y17" s="44"/>
      <c r="Z17" s="44"/>
      <c r="AA17" s="44"/>
      <c r="AB17" s="44"/>
      <c r="AC17" s="50"/>
      <c r="AD17" s="50"/>
      <c r="AE17" s="50">
        <v>0.01</v>
      </c>
      <c r="AF17" s="50"/>
      <c r="AG17" s="50"/>
      <c r="AH17" s="50"/>
      <c r="AI17" s="50"/>
      <c r="AJ17" s="50"/>
      <c r="AK17" s="892" t="s">
        <v>818</v>
      </c>
      <c r="AL17" s="893"/>
      <c r="AM17" s="893"/>
      <c r="AN17" s="893"/>
      <c r="AO17" s="894"/>
      <c r="AP17" s="2"/>
      <c r="AQ17" s="49">
        <f t="shared" si="2"/>
        <v>2</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0.01</v>
      </c>
      <c r="AF35" s="101">
        <f t="shared" si="7"/>
        <v>0.42</v>
      </c>
      <c r="AG35" s="101">
        <f t="shared" si="7"/>
        <v>0</v>
      </c>
      <c r="AH35" s="101">
        <f t="shared" si="7"/>
        <v>0</v>
      </c>
      <c r="AI35" s="101">
        <f t="shared" si="7"/>
        <v>0</v>
      </c>
      <c r="AJ35" s="102">
        <f t="shared" si="7"/>
        <v>3.1</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1</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D381ED17-7AB7-4F17-B935-AA26AB4051DE}">
      <formula1>"〇,"</formula1>
    </dataValidation>
    <dataValidation type="list" allowBlank="1" showInputMessage="1" showErrorMessage="1" sqref="N11:O34" xr:uid="{82354032-100A-43FB-9671-FEF9DD16FB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CD4AD6-6B8C-4112-A020-6363D8740FD3}">
          <x14:formula1>
            <xm:f>'(参考)リスト'!$G$16:$G$19</xm:f>
          </x14:formula1>
          <xm:sqref>AM35:AO38</xm:sqref>
        </x14:dataValidation>
        <x14:dataValidation type="list" allowBlank="1" showInputMessage="1" showErrorMessage="1" xr:uid="{2727AB13-1865-4FAD-A0B7-F5625DE78DBF}">
          <x14:formula1>
            <xm:f>'(参考)リスト'!$B$16:$B$21</xm:f>
          </x14:formula1>
          <xm:sqref>L11:M34</xm:sqref>
        </x14:dataValidation>
        <x14:dataValidation type="list" allowBlank="1" showInputMessage="1" showErrorMessage="1" xr:uid="{D86857A5-DCA5-4B8A-A4CC-E6D9E835C095}">
          <x14:formula1>
            <xm:f>'(参考)リスト'!$E$16:$E$27</xm:f>
          </x14:formula1>
          <xm:sqref>R11:T34</xm:sqref>
        </x14:dataValidation>
        <x14:dataValidation type="list" allowBlank="1" showInputMessage="1" showErrorMessage="1" xr:uid="{F8CBB209-94B5-4184-9A7A-48B3B0A44471}">
          <x14:formula1>
            <xm:f>'(参考)リスト'!$D$16:$D$18</xm:f>
          </x14:formula1>
          <xm:sqref>P11:Q34</xm:sqref>
        </x14:dataValidation>
        <x14:dataValidation type="list" allowBlank="1" showInputMessage="1" showErrorMessage="1" xr:uid="{006BAFF3-D831-494A-ADF2-425E0B1DC82F}">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D3A6-C9DC-4305-8730-028D42CAC592}">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S9</v>
      </c>
      <c r="AW5" s="33">
        <f>R7</f>
        <v>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666</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486</v>
      </c>
      <c r="O12" s="883"/>
      <c r="P12" s="882" t="s">
        <v>471</v>
      </c>
      <c r="Q12" s="883"/>
      <c r="R12" s="835" t="s">
        <v>464</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479</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470</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470</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479</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0</v>
      </c>
      <c r="AK35" s="912" t="s">
        <v>383</v>
      </c>
      <c r="AL35" s="912"/>
      <c r="AM35" s="961" t="s">
        <v>581</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825</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N11:O34" xr:uid="{234097C4-EFD1-4F27-8F3E-B465F0942D80}">
      <formula1>INDIRECT(L11)</formula1>
    </dataValidation>
    <dataValidation type="list" allowBlank="1" showInputMessage="1" showErrorMessage="1" sqref="Y11:AB34" xr:uid="{22561E1E-5746-418B-80A1-612D3E027DF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CDFA186-D23D-49A1-B0A7-7A25CA2F8EB6}">
          <x14:formula1>
            <xm:f>'(参考)リスト'!$F$16:$F$21</xm:f>
          </x14:formula1>
          <xm:sqref>U11:X34</xm:sqref>
        </x14:dataValidation>
        <x14:dataValidation type="list" allowBlank="1" showInputMessage="1" showErrorMessage="1" xr:uid="{0778B967-8A29-4F2F-A3AA-0E1880F87A88}">
          <x14:formula1>
            <xm:f>'(参考)リスト'!$D$16:$D$18</xm:f>
          </x14:formula1>
          <xm:sqref>P11:Q34</xm:sqref>
        </x14:dataValidation>
        <x14:dataValidation type="list" allowBlank="1" showInputMessage="1" showErrorMessage="1" xr:uid="{C26CF326-A337-452D-8F8A-69E1C4119639}">
          <x14:formula1>
            <xm:f>'(参考)リスト'!$E$16:$E$27</xm:f>
          </x14:formula1>
          <xm:sqref>R11:T34</xm:sqref>
        </x14:dataValidation>
        <x14:dataValidation type="list" allowBlank="1" showInputMessage="1" showErrorMessage="1" xr:uid="{91E67A88-4939-496B-B795-D9EB27A09A7E}">
          <x14:formula1>
            <xm:f>'(参考)リスト'!$B$16:$B$21</xm:f>
          </x14:formula1>
          <xm:sqref>L11:M34</xm:sqref>
        </x14:dataValidation>
        <x14:dataValidation type="list" allowBlank="1" showInputMessage="1" showErrorMessage="1" xr:uid="{E2D1D3BE-079E-430D-83F0-984DB30A0289}">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92DE7-0B49-4546-B933-772C7819AE6A}">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S10</v>
      </c>
      <c r="AW5" s="33">
        <f>R7</f>
        <v>9</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0.02</v>
      </c>
      <c r="BR5" s="45">
        <f>AF35</f>
        <v>0.33</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674</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499</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479</v>
      </c>
      <c r="O13" s="883"/>
      <c r="P13" s="882" t="s">
        <v>471</v>
      </c>
      <c r="Q13" s="883"/>
      <c r="R13" s="895" t="s">
        <v>464</v>
      </c>
      <c r="S13" s="896"/>
      <c r="T13" s="897"/>
      <c r="U13" s="882" t="s">
        <v>577</v>
      </c>
      <c r="V13" s="883"/>
      <c r="W13" s="882" t="s">
        <v>577</v>
      </c>
      <c r="X13" s="883"/>
      <c r="Y13" s="44"/>
      <c r="Z13" s="44"/>
      <c r="AA13" s="44"/>
      <c r="AB13" s="44"/>
      <c r="AC13" s="50"/>
      <c r="AD13" s="50"/>
      <c r="AE13" s="50"/>
      <c r="AF13" s="50">
        <v>0.33</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499</v>
      </c>
      <c r="O14" s="883"/>
      <c r="P14" s="882" t="s">
        <v>471</v>
      </c>
      <c r="Q14" s="883"/>
      <c r="R14" s="895" t="s">
        <v>472</v>
      </c>
      <c r="S14" s="896"/>
      <c r="T14" s="897"/>
      <c r="U14" s="882" t="s">
        <v>598</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497</v>
      </c>
      <c r="O15" s="883"/>
      <c r="P15" s="882" t="s">
        <v>471</v>
      </c>
      <c r="Q15" s="883"/>
      <c r="R15" s="895" t="s">
        <v>472</v>
      </c>
      <c r="S15" s="896"/>
      <c r="T15" s="897"/>
      <c r="U15" s="882" t="s">
        <v>598</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497</v>
      </c>
      <c r="O16" s="883"/>
      <c r="P16" s="882" t="s">
        <v>471</v>
      </c>
      <c r="Q16" s="883"/>
      <c r="R16" s="895" t="s">
        <v>472</v>
      </c>
      <c r="S16" s="896"/>
      <c r="T16" s="897"/>
      <c r="U16" s="882" t="s">
        <v>576</v>
      </c>
      <c r="V16" s="883"/>
      <c r="W16" s="882" t="s">
        <v>665</v>
      </c>
      <c r="X16" s="883"/>
      <c r="Y16" s="44"/>
      <c r="Z16" s="44"/>
      <c r="AA16" s="44"/>
      <c r="AB16" s="44"/>
      <c r="AC16" s="50"/>
      <c r="AD16" s="50"/>
      <c r="AE16" s="50">
        <v>0.02</v>
      </c>
      <c r="AF16" s="50"/>
      <c r="AG16" s="50"/>
      <c r="AH16" s="50"/>
      <c r="AI16" s="50"/>
      <c r="AJ16" s="50"/>
      <c r="AK16" s="892" t="s">
        <v>811</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0.02</v>
      </c>
      <c r="AF35" s="101">
        <f t="shared" si="7"/>
        <v>0.33</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1</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6AF508F5-A60A-4864-B6A9-1188A74C912F}">
      <formula1>"〇,"</formula1>
    </dataValidation>
    <dataValidation type="list" allowBlank="1" showInputMessage="1" showErrorMessage="1" sqref="N11:O34" xr:uid="{6CDE60C4-056B-44F7-89D3-8872192E6F5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036939-F733-4541-A4A3-68F58172D217}">
          <x14:formula1>
            <xm:f>'(参考)リスト'!$G$16:$G$19</xm:f>
          </x14:formula1>
          <xm:sqref>AM35:AO38</xm:sqref>
        </x14:dataValidation>
        <x14:dataValidation type="list" allowBlank="1" showInputMessage="1" showErrorMessage="1" xr:uid="{6815B1B1-DE1D-429B-932F-03E1E1BC1F03}">
          <x14:formula1>
            <xm:f>'(参考)リスト'!$B$16:$B$21</xm:f>
          </x14:formula1>
          <xm:sqref>L11:M34</xm:sqref>
        </x14:dataValidation>
        <x14:dataValidation type="list" allowBlank="1" showInputMessage="1" showErrorMessage="1" xr:uid="{0F7AFB6D-DEFC-4E2D-940B-4898DA9D9EC1}">
          <x14:formula1>
            <xm:f>'(参考)リスト'!$E$16:$E$27</xm:f>
          </x14:formula1>
          <xm:sqref>R11:T34</xm:sqref>
        </x14:dataValidation>
        <x14:dataValidation type="list" allowBlank="1" showInputMessage="1" showErrorMessage="1" xr:uid="{D2F83BF8-DAA1-483B-9F41-7EF22126C9CB}">
          <x14:formula1>
            <xm:f>'(参考)リスト'!$D$16:$D$18</xm:f>
          </x14:formula1>
          <xm:sqref>P11:Q34</xm:sqref>
        </x14:dataValidation>
        <x14:dataValidation type="list" allowBlank="1" showInputMessage="1" showErrorMessage="1" xr:uid="{48EE2E98-E529-4CA9-9636-69C5ED7F31FC}">
          <x14:formula1>
            <xm:f>'(参考)リスト'!$F$16:$F$21</xm:f>
          </x14:formula1>
          <xm:sqref>U11:X34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3C837-39A8-4E62-A544-AB37FC28AA5D}">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S11</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1</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0.30000000000000004</v>
      </c>
      <c r="BS5" s="45">
        <f>AG35</f>
        <v>0</v>
      </c>
      <c r="BT5" s="45">
        <f>AH35</f>
        <v>0</v>
      </c>
      <c r="BU5" s="45">
        <f>AI35</f>
        <v>4.3</v>
      </c>
      <c r="BV5" s="45">
        <f>AJ35</f>
        <v>2.6</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681</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2.6</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598</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479</v>
      </c>
      <c r="O13" s="883"/>
      <c r="P13" s="882" t="s">
        <v>471</v>
      </c>
      <c r="Q13" s="883"/>
      <c r="R13" s="895" t="s">
        <v>472</v>
      </c>
      <c r="S13" s="896"/>
      <c r="T13" s="897"/>
      <c r="U13" s="882" t="s">
        <v>577</v>
      </c>
      <c r="V13" s="883"/>
      <c r="W13" s="882" t="s">
        <v>577</v>
      </c>
      <c r="X13" s="883"/>
      <c r="Y13" s="44"/>
      <c r="Z13" s="44"/>
      <c r="AA13" s="44"/>
      <c r="AB13" s="44"/>
      <c r="AC13" s="50"/>
      <c r="AD13" s="50"/>
      <c r="AE13" s="50"/>
      <c r="AF13" s="50">
        <v>0.02</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479</v>
      </c>
      <c r="O14" s="883"/>
      <c r="P14" s="882" t="s">
        <v>480</v>
      </c>
      <c r="Q14" s="883"/>
      <c r="R14" s="895" t="s">
        <v>500</v>
      </c>
      <c r="S14" s="896"/>
      <c r="T14" s="897"/>
      <c r="U14" s="882" t="s">
        <v>665</v>
      </c>
      <c r="V14" s="883"/>
      <c r="W14" s="882" t="s">
        <v>665</v>
      </c>
      <c r="X14" s="883"/>
      <c r="Y14" s="44"/>
      <c r="Z14" s="44"/>
      <c r="AA14" s="44"/>
      <c r="AB14" s="44"/>
      <c r="AC14" s="50"/>
      <c r="AD14" s="50"/>
      <c r="AE14" s="50"/>
      <c r="AF14" s="50"/>
      <c r="AG14" s="50"/>
      <c r="AH14" s="50"/>
      <c r="AI14" s="50">
        <v>4.3</v>
      </c>
      <c r="AJ14" s="50"/>
      <c r="AK14" s="892"/>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464</v>
      </c>
      <c r="S15" s="896"/>
      <c r="T15" s="897"/>
      <c r="U15" s="882" t="s">
        <v>577</v>
      </c>
      <c r="V15" s="883"/>
      <c r="W15" s="882" t="s">
        <v>577</v>
      </c>
      <c r="X15" s="883"/>
      <c r="Y15" s="44"/>
      <c r="Z15" s="44"/>
      <c r="AA15" s="44"/>
      <c r="AB15" s="44"/>
      <c r="AC15" s="50"/>
      <c r="AD15" s="50"/>
      <c r="AE15" s="50"/>
      <c r="AF15" s="50">
        <v>0.28000000000000003</v>
      </c>
      <c r="AG15" s="50"/>
      <c r="AH15" s="50"/>
      <c r="AI15" s="50"/>
      <c r="AJ15" s="50"/>
      <c r="AK15" s="892"/>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479</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892"/>
      <c r="AL27" s="893"/>
      <c r="AM27" s="893"/>
      <c r="AN27" s="893"/>
      <c r="AO27" s="894"/>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892"/>
      <c r="AL28" s="893"/>
      <c r="AM28" s="893"/>
      <c r="AN28" s="893"/>
      <c r="AO28" s="894"/>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0.30000000000000004</v>
      </c>
      <c r="AG35" s="101">
        <f t="shared" si="7"/>
        <v>0</v>
      </c>
      <c r="AH35" s="101">
        <f t="shared" si="7"/>
        <v>0</v>
      </c>
      <c r="AI35" s="101">
        <f t="shared" si="7"/>
        <v>4.3</v>
      </c>
      <c r="AJ35" s="102">
        <f t="shared" si="7"/>
        <v>2.6</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2</v>
      </c>
      <c r="AG37" s="913">
        <f t="shared" si="8"/>
        <v>0</v>
      </c>
      <c r="AH37" s="913">
        <f t="shared" si="8"/>
        <v>0</v>
      </c>
      <c r="AI37" s="913">
        <f t="shared" si="8"/>
        <v>1</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N11:O34" xr:uid="{678D015F-26A4-44A9-B13F-5FBBB5022A6D}">
      <formula1>INDIRECT(L11)</formula1>
    </dataValidation>
    <dataValidation type="list" allowBlank="1" showInputMessage="1" showErrorMessage="1" sqref="Y11:AB34" xr:uid="{EDE4017E-79F4-4776-8881-85882CE263F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D730EA-A61A-41E4-B9C5-2B0440F8FC87}">
          <x14:formula1>
            <xm:f>'(参考)リスト'!$F$16:$F$21</xm:f>
          </x14:formula1>
          <xm:sqref>U11:X34</xm:sqref>
        </x14:dataValidation>
        <x14:dataValidation type="list" allowBlank="1" showInputMessage="1" showErrorMessage="1" xr:uid="{7A8DC86E-3227-4902-9DBF-5B185C682358}">
          <x14:formula1>
            <xm:f>'(参考)リスト'!$D$16:$D$18</xm:f>
          </x14:formula1>
          <xm:sqref>P11:Q34</xm:sqref>
        </x14:dataValidation>
        <x14:dataValidation type="list" allowBlank="1" showInputMessage="1" showErrorMessage="1" xr:uid="{1DFCACAA-D574-446B-BDDC-90AC91FFCB68}">
          <x14:formula1>
            <xm:f>'(参考)リスト'!$E$16:$E$27</xm:f>
          </x14:formula1>
          <xm:sqref>R11:T34</xm:sqref>
        </x14:dataValidation>
        <x14:dataValidation type="list" allowBlank="1" showInputMessage="1" showErrorMessage="1" xr:uid="{141A1094-9D2D-4330-AAF5-C689BAAAB769}">
          <x14:formula1>
            <xm:f>'(参考)リスト'!$B$16:$B$21</xm:f>
          </x14:formula1>
          <xm:sqref>L11:M34</xm:sqref>
        </x14:dataValidation>
        <x14:dataValidation type="list" allowBlank="1" showInputMessage="1" showErrorMessage="1" xr:uid="{D558266C-76CA-4560-B629-588E96C82CF4}">
          <x14:formula1>
            <xm:f>'(参考)リスト'!$G$16:$G$19</xm:f>
          </x14:formula1>
          <xm:sqref>AM35:AO38</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F2C9-37F8-44A1-914B-78BEF08A4438}">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S12</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1</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0.79</v>
      </c>
      <c r="BS5" s="45">
        <f>AG35</f>
        <v>0</v>
      </c>
      <c r="BT5" s="45">
        <f>AH35</f>
        <v>0</v>
      </c>
      <c r="BU5" s="45">
        <f>AI35</f>
        <v>4.1500000000000004</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687</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0.36</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665</v>
      </c>
      <c r="V12" s="883"/>
      <c r="W12" s="882" t="s">
        <v>665</v>
      </c>
      <c r="X12" s="883"/>
      <c r="Y12" s="44"/>
      <c r="Z12" s="44"/>
      <c r="AA12" s="44"/>
      <c r="AB12" s="44"/>
      <c r="AC12" s="50"/>
      <c r="AD12" s="50"/>
      <c r="AE12" s="50"/>
      <c r="AF12" s="50"/>
      <c r="AG12" s="50"/>
      <c r="AH12" s="50"/>
      <c r="AI12" s="50">
        <v>4.1500000000000004</v>
      </c>
      <c r="AJ12" s="50"/>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499</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462</v>
      </c>
      <c r="O14" s="883"/>
      <c r="P14" s="882" t="s">
        <v>471</v>
      </c>
      <c r="Q14" s="883"/>
      <c r="R14" s="895" t="s">
        <v>464</v>
      </c>
      <c r="S14" s="896"/>
      <c r="T14" s="897"/>
      <c r="U14" s="882" t="s">
        <v>577</v>
      </c>
      <c r="V14" s="883"/>
      <c r="W14" s="882" t="s">
        <v>577</v>
      </c>
      <c r="X14" s="883"/>
      <c r="Y14" s="44"/>
      <c r="Z14" s="44"/>
      <c r="AA14" s="44"/>
      <c r="AB14" s="44"/>
      <c r="AC14" s="50"/>
      <c r="AD14" s="50"/>
      <c r="AE14" s="50"/>
      <c r="AF14" s="50">
        <v>0.43</v>
      </c>
      <c r="AG14" s="50"/>
      <c r="AH14" s="50"/>
      <c r="AI14" s="50"/>
      <c r="AJ14" s="50"/>
      <c r="AK14" s="892"/>
      <c r="AL14" s="893"/>
      <c r="AM14" s="893"/>
      <c r="AN14" s="893"/>
      <c r="AO14" s="894"/>
      <c r="AP14" s="2"/>
      <c r="AQ14" s="49">
        <f t="shared" si="2"/>
        <v>2</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892"/>
      <c r="AL27" s="893"/>
      <c r="AM27" s="893"/>
      <c r="AN27" s="893"/>
      <c r="AO27" s="894"/>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892"/>
      <c r="AL28" s="893"/>
      <c r="AM28" s="893"/>
      <c r="AN28" s="893"/>
      <c r="AO28" s="894"/>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0.79</v>
      </c>
      <c r="AG35" s="101">
        <f t="shared" si="7"/>
        <v>0</v>
      </c>
      <c r="AH35" s="101">
        <f t="shared" si="7"/>
        <v>0</v>
      </c>
      <c r="AI35" s="101">
        <f t="shared" si="7"/>
        <v>4.1500000000000004</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2</v>
      </c>
      <c r="AG37" s="913">
        <f t="shared" si="8"/>
        <v>0</v>
      </c>
      <c r="AH37" s="913">
        <f t="shared" si="8"/>
        <v>0</v>
      </c>
      <c r="AI37" s="913">
        <f t="shared" si="8"/>
        <v>1</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931FAB1C-3BDD-4FD2-A843-B6E8758F7D78}">
      <formula1>"〇,"</formula1>
    </dataValidation>
    <dataValidation type="list" allowBlank="1" showInputMessage="1" showErrorMessage="1" sqref="N11:O34" xr:uid="{6B0F071D-924A-4327-8E5E-D49E379DFD5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CDFE6E-831A-4AD0-B270-400B590C84E5}">
          <x14:formula1>
            <xm:f>'(参考)リスト'!$G$16:$G$19</xm:f>
          </x14:formula1>
          <xm:sqref>AM35:AO38</xm:sqref>
        </x14:dataValidation>
        <x14:dataValidation type="list" allowBlank="1" showInputMessage="1" showErrorMessage="1" xr:uid="{07B773FC-CFBA-49E5-87B3-CD7367D65029}">
          <x14:formula1>
            <xm:f>'(参考)リスト'!$B$16:$B$21</xm:f>
          </x14:formula1>
          <xm:sqref>L11:M34</xm:sqref>
        </x14:dataValidation>
        <x14:dataValidation type="list" allowBlank="1" showInputMessage="1" showErrorMessage="1" xr:uid="{6AC77C3E-D21E-4018-BDDF-ECAEC9E0603C}">
          <x14:formula1>
            <xm:f>'(参考)リスト'!$E$16:$E$27</xm:f>
          </x14:formula1>
          <xm:sqref>R11:T34</xm:sqref>
        </x14:dataValidation>
        <x14:dataValidation type="list" allowBlank="1" showInputMessage="1" showErrorMessage="1" xr:uid="{7AF2E9E2-690A-4D8A-AEF4-88F6ACF4AC16}">
          <x14:formula1>
            <xm:f>'(参考)リスト'!$D$16:$D$18</xm:f>
          </x14:formula1>
          <xm:sqref>P11:Q34</xm:sqref>
        </x14:dataValidation>
        <x14:dataValidation type="list" allowBlank="1" showInputMessage="1" showErrorMessage="1" xr:uid="{2959CB84-ADCC-4E1B-A12F-ABB00083BAE1}">
          <x14:formula1>
            <xm:f>'(参考)リスト'!$F$16:$F$21</xm:f>
          </x14:formula1>
          <xm:sqref>U11:X34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910B5-A67F-40A4-B597-7A9DC0C3E7AA}">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S13</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0.27</v>
      </c>
      <c r="BS5" s="45">
        <f>AG35</f>
        <v>0</v>
      </c>
      <c r="BT5" s="45">
        <f>AH35</f>
        <v>0</v>
      </c>
      <c r="BU5" s="45">
        <f>AI35</f>
        <v>0</v>
      </c>
      <c r="BV5" s="45">
        <f>AJ35</f>
        <v>13.600000000000001</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694</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269">
        <v>10.4</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479</v>
      </c>
      <c r="O13" s="883"/>
      <c r="P13" s="882" t="s">
        <v>471</v>
      </c>
      <c r="Q13" s="883"/>
      <c r="R13" s="895" t="s">
        <v>464</v>
      </c>
      <c r="S13" s="896"/>
      <c r="T13" s="897"/>
      <c r="U13" s="882" t="s">
        <v>577</v>
      </c>
      <c r="V13" s="883"/>
      <c r="W13" s="882" t="s">
        <v>577</v>
      </c>
      <c r="X13" s="883"/>
      <c r="Y13" s="44"/>
      <c r="Z13" s="44"/>
      <c r="AA13" s="44"/>
      <c r="AB13" s="44"/>
      <c r="AC13" s="50"/>
      <c r="AD13" s="50"/>
      <c r="AE13" s="50"/>
      <c r="AF13" s="50">
        <v>0.27</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479</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499</v>
      </c>
      <c r="O15" s="883"/>
      <c r="P15" s="882" t="s">
        <v>471</v>
      </c>
      <c r="Q15" s="883"/>
      <c r="R15" s="895" t="s">
        <v>506</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499</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462</v>
      </c>
      <c r="O17" s="883"/>
      <c r="P17" s="882" t="s">
        <v>480</v>
      </c>
      <c r="Q17" s="883"/>
      <c r="R17" s="895" t="s">
        <v>500</v>
      </c>
      <c r="S17" s="896"/>
      <c r="T17" s="897"/>
      <c r="U17" s="882" t="s">
        <v>577</v>
      </c>
      <c r="V17" s="883"/>
      <c r="W17" s="882" t="s">
        <v>577</v>
      </c>
      <c r="X17" s="883"/>
      <c r="Y17" s="44"/>
      <c r="Z17" s="44"/>
      <c r="AA17" s="44"/>
      <c r="AB17" s="44"/>
      <c r="AC17" s="50"/>
      <c r="AD17" s="50"/>
      <c r="AE17" s="50"/>
      <c r="AF17" s="50"/>
      <c r="AG17" s="50"/>
      <c r="AH17" s="50"/>
      <c r="AI17" s="50"/>
      <c r="AJ17" s="50">
        <v>3.2</v>
      </c>
      <c r="AK17" s="892"/>
      <c r="AL17" s="893"/>
      <c r="AM17" s="893"/>
      <c r="AN17" s="893"/>
      <c r="AO17" s="894"/>
      <c r="AP17" s="2"/>
      <c r="AQ17" s="49">
        <f t="shared" si="2"/>
        <v>3</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892"/>
      <c r="AL27" s="893"/>
      <c r="AM27" s="893"/>
      <c r="AN27" s="893"/>
      <c r="AO27" s="894"/>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892"/>
      <c r="AL28" s="893"/>
      <c r="AM28" s="893"/>
      <c r="AN28" s="893"/>
      <c r="AO28" s="894"/>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0.27</v>
      </c>
      <c r="AG35" s="101">
        <f t="shared" si="7"/>
        <v>0</v>
      </c>
      <c r="AH35" s="101">
        <f t="shared" si="7"/>
        <v>0</v>
      </c>
      <c r="AI35" s="101">
        <f t="shared" si="7"/>
        <v>0</v>
      </c>
      <c r="AJ35" s="102">
        <f t="shared" si="7"/>
        <v>13.600000000000001</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E7BC2CB5-DFA8-4EDF-B30D-FB5DBFC83042}">
      <formula1>INDIRECT(L11)</formula1>
    </dataValidation>
    <dataValidation type="list" allowBlank="1" showInputMessage="1" showErrorMessage="1" sqref="Y11:AB34" xr:uid="{7F074744-D79F-470D-B885-F95F8F22178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3C500D-9E02-466E-969F-FB21387CC256}">
          <x14:formula1>
            <xm:f>'(参考)リスト'!$F$16:$F$21</xm:f>
          </x14:formula1>
          <xm:sqref>U11:X34</xm:sqref>
        </x14:dataValidation>
        <x14:dataValidation type="list" allowBlank="1" showInputMessage="1" showErrorMessage="1" xr:uid="{8D06E8B6-A16D-4F9C-84A2-1EEBE909B0DF}">
          <x14:formula1>
            <xm:f>'(参考)リスト'!$D$16:$D$18</xm:f>
          </x14:formula1>
          <xm:sqref>P11:Q34</xm:sqref>
        </x14:dataValidation>
        <x14:dataValidation type="list" allowBlank="1" showInputMessage="1" showErrorMessage="1" xr:uid="{5ECE279B-3884-4CC5-85F6-5A51C57CCD87}">
          <x14:formula1>
            <xm:f>'(参考)リスト'!$E$16:$E$27</xm:f>
          </x14:formula1>
          <xm:sqref>R11:T34</xm:sqref>
        </x14:dataValidation>
        <x14:dataValidation type="list" allowBlank="1" showInputMessage="1" showErrorMessage="1" xr:uid="{48F00ACF-31EF-4039-9B81-09596F023A5F}">
          <x14:formula1>
            <xm:f>'(参考)リスト'!$B$16:$B$21</xm:f>
          </x14:formula1>
          <xm:sqref>L11:M34</xm:sqref>
        </x14:dataValidation>
        <x14:dataValidation type="list" allowBlank="1" showInputMessage="1" showErrorMessage="1" xr:uid="{75EAB41F-084E-400E-BA6A-31B1FEE21699}">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E11E-849D-467D-95CC-7667E8020A08}">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S14</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3</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0.45</v>
      </c>
      <c r="BS5" s="45">
        <f>AG35</f>
        <v>0</v>
      </c>
      <c r="BT5" s="45">
        <f>AH35</f>
        <v>0</v>
      </c>
      <c r="BU5" s="45">
        <f>AI35</f>
        <v>0</v>
      </c>
      <c r="BV5" s="45">
        <f>AJ35</f>
        <v>15.57</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703</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471</v>
      </c>
      <c r="Q11" s="883"/>
      <c r="R11" s="835" t="s">
        <v>472</v>
      </c>
      <c r="S11" s="835"/>
      <c r="T11" s="835"/>
      <c r="U11" s="882" t="s">
        <v>598</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7.67</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470</v>
      </c>
      <c r="O13" s="883"/>
      <c r="P13" s="882" t="s">
        <v>471</v>
      </c>
      <c r="Q13" s="883"/>
      <c r="R13" s="895" t="s">
        <v>464</v>
      </c>
      <c r="S13" s="896"/>
      <c r="T13" s="897"/>
      <c r="U13" s="882" t="s">
        <v>577</v>
      </c>
      <c r="V13" s="883"/>
      <c r="W13" s="882" t="s">
        <v>577</v>
      </c>
      <c r="X13" s="883"/>
      <c r="Y13" s="44"/>
      <c r="Z13" s="44"/>
      <c r="AA13" s="44"/>
      <c r="AB13" s="44"/>
      <c r="AC13" s="50"/>
      <c r="AD13" s="50"/>
      <c r="AE13" s="50"/>
      <c r="AF13" s="50">
        <v>0.45</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499</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479</v>
      </c>
      <c r="O16" s="883"/>
      <c r="P16" s="882" t="s">
        <v>471</v>
      </c>
      <c r="Q16" s="883"/>
      <c r="R16" s="895" t="s">
        <v>472</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499</v>
      </c>
      <c r="O17" s="883"/>
      <c r="P17" s="882" t="s">
        <v>471</v>
      </c>
      <c r="Q17" s="883"/>
      <c r="R17" s="895" t="s">
        <v>472</v>
      </c>
      <c r="S17" s="896"/>
      <c r="T17" s="897"/>
      <c r="U17" s="882" t="s">
        <v>577</v>
      </c>
      <c r="V17" s="883"/>
      <c r="W17" s="882" t="s">
        <v>581</v>
      </c>
      <c r="X17" s="883"/>
      <c r="Y17" s="44"/>
      <c r="Z17" s="44"/>
      <c r="AA17" s="44"/>
      <c r="AB17" s="44"/>
      <c r="AC17" s="50"/>
      <c r="AD17" s="50"/>
      <c r="AE17" s="50"/>
      <c r="AF17" s="50"/>
      <c r="AG17" s="50"/>
      <c r="AH17" s="50"/>
      <c r="AI17" s="50"/>
      <c r="AJ17" s="50"/>
      <c r="AK17" s="892" t="s">
        <v>813</v>
      </c>
      <c r="AL17" s="893"/>
      <c r="AM17" s="893"/>
      <c r="AN17" s="893"/>
      <c r="AO17" s="894"/>
      <c r="AP17" s="2"/>
      <c r="AQ17" s="49">
        <f t="shared" si="2"/>
        <v>2</v>
      </c>
    </row>
    <row r="18" spans="2:46" ht="12" customHeight="1" x14ac:dyDescent="0.15">
      <c r="B18" s="922"/>
      <c r="C18" s="927"/>
      <c r="D18" s="925"/>
      <c r="E18" s="925"/>
      <c r="F18" s="925"/>
      <c r="G18" s="925"/>
      <c r="H18" s="925"/>
      <c r="I18" s="925"/>
      <c r="J18" s="926"/>
      <c r="K18" s="86">
        <v>8</v>
      </c>
      <c r="L18" s="882" t="s">
        <v>461</v>
      </c>
      <c r="M18" s="883"/>
      <c r="N18" s="882" t="s">
        <v>499</v>
      </c>
      <c r="O18" s="883"/>
      <c r="P18" s="882" t="s">
        <v>471</v>
      </c>
      <c r="Q18" s="883"/>
      <c r="R18" s="895" t="s">
        <v>472</v>
      </c>
      <c r="S18" s="896"/>
      <c r="T18" s="897"/>
      <c r="U18" s="882" t="s">
        <v>577</v>
      </c>
      <c r="V18" s="883"/>
      <c r="W18" s="882" t="s">
        <v>581</v>
      </c>
      <c r="X18" s="883"/>
      <c r="Y18" s="44"/>
      <c r="Z18" s="44"/>
      <c r="AA18" s="44"/>
      <c r="AB18" s="44"/>
      <c r="AC18" s="50"/>
      <c r="AD18" s="50"/>
      <c r="AE18" s="50"/>
      <c r="AF18" s="50"/>
      <c r="AG18" s="50"/>
      <c r="AH18" s="50"/>
      <c r="AI18" s="50"/>
      <c r="AJ18" s="50"/>
      <c r="AK18" s="892" t="s">
        <v>813</v>
      </c>
      <c r="AL18" s="893"/>
      <c r="AM18" s="893"/>
      <c r="AN18" s="893"/>
      <c r="AO18" s="894"/>
      <c r="AP18" s="2"/>
      <c r="AQ18" s="49">
        <f t="shared" si="2"/>
        <v>2</v>
      </c>
    </row>
    <row r="19" spans="2:46" ht="12" customHeight="1" x14ac:dyDescent="0.15">
      <c r="B19" s="922"/>
      <c r="C19" s="927"/>
      <c r="D19" s="925"/>
      <c r="E19" s="925"/>
      <c r="F19" s="925"/>
      <c r="G19" s="925"/>
      <c r="H19" s="925"/>
      <c r="I19" s="925"/>
      <c r="J19" s="926"/>
      <c r="K19" s="86">
        <v>9</v>
      </c>
      <c r="L19" s="882" t="s">
        <v>461</v>
      </c>
      <c r="M19" s="883"/>
      <c r="N19" s="882" t="s">
        <v>462</v>
      </c>
      <c r="O19" s="883"/>
      <c r="P19" s="882" t="s">
        <v>480</v>
      </c>
      <c r="Q19" s="883"/>
      <c r="R19" s="895" t="s">
        <v>500</v>
      </c>
      <c r="S19" s="896"/>
      <c r="T19" s="897"/>
      <c r="U19" s="882" t="s">
        <v>577</v>
      </c>
      <c r="V19" s="883"/>
      <c r="W19" s="882" t="s">
        <v>577</v>
      </c>
      <c r="X19" s="883"/>
      <c r="Y19" s="44"/>
      <c r="Z19" s="44"/>
      <c r="AA19" s="44"/>
      <c r="AB19" s="44"/>
      <c r="AC19" s="50"/>
      <c r="AD19" s="50"/>
      <c r="AE19" s="50"/>
      <c r="AF19" s="50"/>
      <c r="AG19" s="50"/>
      <c r="AH19" s="50"/>
      <c r="AI19" s="50"/>
      <c r="AJ19" s="50">
        <v>5.0999999999999996</v>
      </c>
      <c r="AK19" s="892"/>
      <c r="AL19" s="893"/>
      <c r="AM19" s="893"/>
      <c r="AN19" s="893"/>
      <c r="AO19" s="894"/>
      <c r="AP19" s="2"/>
      <c r="AQ19" s="49">
        <f t="shared" si="2"/>
        <v>3</v>
      </c>
    </row>
    <row r="20" spans="2:46" ht="12" customHeight="1" x14ac:dyDescent="0.15">
      <c r="B20" s="922"/>
      <c r="C20" s="927"/>
      <c r="D20" s="925"/>
      <c r="E20" s="925"/>
      <c r="F20" s="925"/>
      <c r="G20" s="925"/>
      <c r="H20" s="925"/>
      <c r="I20" s="925"/>
      <c r="J20" s="926"/>
      <c r="K20" s="86">
        <v>10</v>
      </c>
      <c r="L20" s="882" t="s">
        <v>461</v>
      </c>
      <c r="M20" s="883"/>
      <c r="N20" s="882" t="s">
        <v>462</v>
      </c>
      <c r="O20" s="883"/>
      <c r="P20" s="882" t="s">
        <v>480</v>
      </c>
      <c r="Q20" s="883"/>
      <c r="R20" s="895" t="s">
        <v>500</v>
      </c>
      <c r="S20" s="896"/>
      <c r="T20" s="897"/>
      <c r="U20" s="882" t="s">
        <v>577</v>
      </c>
      <c r="V20" s="883"/>
      <c r="W20" s="882" t="s">
        <v>577</v>
      </c>
      <c r="X20" s="883"/>
      <c r="Y20" s="44"/>
      <c r="Z20" s="44"/>
      <c r="AA20" s="44"/>
      <c r="AB20" s="44"/>
      <c r="AC20" s="50"/>
      <c r="AD20" s="50"/>
      <c r="AE20" s="50"/>
      <c r="AF20" s="50"/>
      <c r="AG20" s="50"/>
      <c r="AH20" s="50"/>
      <c r="AI20" s="50"/>
      <c r="AJ20" s="50">
        <v>2.8</v>
      </c>
      <c r="AK20" s="892"/>
      <c r="AL20" s="893"/>
      <c r="AM20" s="893"/>
      <c r="AN20" s="893"/>
      <c r="AO20" s="894"/>
      <c r="AP20" s="2"/>
      <c r="AQ20" s="49">
        <f t="shared" si="2"/>
        <v>3</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0.45</v>
      </c>
      <c r="AG35" s="101">
        <f t="shared" si="7"/>
        <v>0</v>
      </c>
      <c r="AH35" s="101">
        <f t="shared" si="7"/>
        <v>0</v>
      </c>
      <c r="AI35" s="101">
        <f t="shared" si="7"/>
        <v>0</v>
      </c>
      <c r="AJ35" s="102">
        <f t="shared" si="7"/>
        <v>15.57</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3</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98A4B293-86F5-4D6E-A318-1A2D53FDEAEA}">
      <formula1>"〇,"</formula1>
    </dataValidation>
    <dataValidation type="list" allowBlank="1" showInputMessage="1" showErrorMessage="1" sqref="N11:O34" xr:uid="{967E9762-8C1E-4609-936C-BE570FD98BA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D36BBC-6AF9-413D-A8E6-91A36AD85045}">
          <x14:formula1>
            <xm:f>'(参考)リスト'!$G$16:$G$19</xm:f>
          </x14:formula1>
          <xm:sqref>AM35:AO38</xm:sqref>
        </x14:dataValidation>
        <x14:dataValidation type="list" allowBlank="1" showInputMessage="1" showErrorMessage="1" xr:uid="{B7DC45B3-7625-4E83-A38C-449A72071AF7}">
          <x14:formula1>
            <xm:f>'(参考)リスト'!$B$16:$B$21</xm:f>
          </x14:formula1>
          <xm:sqref>L11:M34</xm:sqref>
        </x14:dataValidation>
        <x14:dataValidation type="list" allowBlank="1" showInputMessage="1" showErrorMessage="1" xr:uid="{2D114F33-369F-4F5A-AEE3-64B9671C855F}">
          <x14:formula1>
            <xm:f>'(参考)リスト'!$E$16:$E$27</xm:f>
          </x14:formula1>
          <xm:sqref>R11:T34</xm:sqref>
        </x14:dataValidation>
        <x14:dataValidation type="list" allowBlank="1" showInputMessage="1" showErrorMessage="1" xr:uid="{02F43DFD-9E2B-4F67-8439-E063218CCC1F}">
          <x14:formula1>
            <xm:f>'(参考)リスト'!$D$16:$D$18</xm:f>
          </x14:formula1>
          <xm:sqref>P11:Q34</xm:sqref>
        </x14:dataValidation>
        <x14:dataValidation type="list" allowBlank="1" showInputMessage="1" showErrorMessage="1" xr:uid="{968E0D98-29E2-4583-B332-70475F1F1608}">
          <x14:formula1>
            <xm:f>'(参考)リスト'!$F$16:$F$21</xm:f>
          </x14:formula1>
          <xm:sqref>U11:X34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12CF-FB33-499E-8F6C-B345ED56D55F}">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S15</v>
      </c>
      <c r="AW5" s="33">
        <f>R7</f>
        <v>8.9</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0.01</v>
      </c>
      <c r="BR5" s="45">
        <f>AF35</f>
        <v>0.38</v>
      </c>
      <c r="BS5" s="45">
        <f>AG35</f>
        <v>0</v>
      </c>
      <c r="BT5" s="45">
        <f>AH35</f>
        <v>0</v>
      </c>
      <c r="BU5" s="45">
        <f>AI35</f>
        <v>0</v>
      </c>
      <c r="BV5" s="45">
        <f>AJ35</f>
        <v>5.2</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712</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0.38</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2.5</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495</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495</v>
      </c>
      <c r="O14" s="883"/>
      <c r="P14" s="882" t="s">
        <v>471</v>
      </c>
      <c r="Q14" s="883"/>
      <c r="R14" s="895" t="s">
        <v>506</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470</v>
      </c>
      <c r="O15" s="883"/>
      <c r="P15" s="882" t="s">
        <v>480</v>
      </c>
      <c r="Q15" s="883"/>
      <c r="R15" s="895" t="s">
        <v>500</v>
      </c>
      <c r="S15" s="896"/>
      <c r="T15" s="897"/>
      <c r="U15" s="882" t="s">
        <v>576</v>
      </c>
      <c r="V15" s="883"/>
      <c r="W15" s="882" t="s">
        <v>577</v>
      </c>
      <c r="X15" s="883"/>
      <c r="Y15" s="44"/>
      <c r="Z15" s="44"/>
      <c r="AA15" s="44"/>
      <c r="AB15" s="44"/>
      <c r="AC15" s="50"/>
      <c r="AD15" s="50"/>
      <c r="AE15" s="50"/>
      <c r="AF15" s="50"/>
      <c r="AG15" s="50"/>
      <c r="AH15" s="50"/>
      <c r="AI15" s="50"/>
      <c r="AJ15" s="50">
        <v>2.7</v>
      </c>
      <c r="AK15" s="892" t="s">
        <v>811</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462</v>
      </c>
      <c r="O16" s="883"/>
      <c r="P16" s="882" t="s">
        <v>471</v>
      </c>
      <c r="Q16" s="883"/>
      <c r="R16" s="895" t="s">
        <v>472</v>
      </c>
      <c r="S16" s="896"/>
      <c r="T16" s="897"/>
      <c r="U16" s="882" t="s">
        <v>576</v>
      </c>
      <c r="V16" s="883"/>
      <c r="W16" s="882" t="s">
        <v>665</v>
      </c>
      <c r="X16" s="883"/>
      <c r="Y16" s="44"/>
      <c r="Z16" s="44"/>
      <c r="AA16" s="44"/>
      <c r="AB16" s="44"/>
      <c r="AC16" s="50"/>
      <c r="AD16" s="50"/>
      <c r="AE16" s="50">
        <v>0.01</v>
      </c>
      <c r="AF16" s="50"/>
      <c r="AG16" s="50"/>
      <c r="AH16" s="50"/>
      <c r="AI16" s="50"/>
      <c r="AJ16" s="50"/>
      <c r="AK16" s="892" t="s">
        <v>811</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0.01</v>
      </c>
      <c r="AF35" s="101">
        <f t="shared" si="7"/>
        <v>0.38</v>
      </c>
      <c r="AG35" s="101">
        <f t="shared" si="7"/>
        <v>0</v>
      </c>
      <c r="AH35" s="101">
        <f t="shared" si="7"/>
        <v>0</v>
      </c>
      <c r="AI35" s="101">
        <f t="shared" si="7"/>
        <v>0</v>
      </c>
      <c r="AJ35" s="102">
        <f t="shared" si="7"/>
        <v>5.2</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1</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N11:O34" xr:uid="{1C029641-C57E-4FBF-94C0-383F22898142}">
      <formula1>INDIRECT(L11)</formula1>
    </dataValidation>
    <dataValidation type="list" allowBlank="1" showInputMessage="1" showErrorMessage="1" sqref="Y11:AB34" xr:uid="{D1BE4141-FDFF-4751-AAC5-414ACEE6FC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39BDD2-8861-4B11-BAEC-EF984B15BD48}">
          <x14:formula1>
            <xm:f>'(参考)リスト'!$F$16:$F$21</xm:f>
          </x14:formula1>
          <xm:sqref>U11:X34</xm:sqref>
        </x14:dataValidation>
        <x14:dataValidation type="list" allowBlank="1" showInputMessage="1" showErrorMessage="1" xr:uid="{1D676DC4-2CED-4ED1-81FB-EFA19174F4C3}">
          <x14:formula1>
            <xm:f>'(参考)リスト'!$D$16:$D$18</xm:f>
          </x14:formula1>
          <xm:sqref>P11:Q34</xm:sqref>
        </x14:dataValidation>
        <x14:dataValidation type="list" allowBlank="1" showInputMessage="1" showErrorMessage="1" xr:uid="{B6E7FE18-B1A4-4EF4-9558-3F2F1ADA0AD8}">
          <x14:formula1>
            <xm:f>'(参考)リスト'!$E$16:$E$27</xm:f>
          </x14:formula1>
          <xm:sqref>R11:T34</xm:sqref>
        </x14:dataValidation>
        <x14:dataValidation type="list" allowBlank="1" showInputMessage="1" showErrorMessage="1" xr:uid="{77C7319A-5B8A-48C2-B633-F3DF5B7DC734}">
          <x14:formula1>
            <xm:f>'(参考)リスト'!$B$16:$B$21</xm:f>
          </x14:formula1>
          <xm:sqref>L11:M34</xm:sqref>
        </x14:dataValidation>
        <x14:dataValidation type="list" allowBlank="1" showInputMessage="1" showErrorMessage="1" xr:uid="{2D4D7B67-FA1C-4B23-8633-CDF9C1A831CF}">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F0215-F33A-4869-84AE-C96A4D260E96}">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S16</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0.24</v>
      </c>
      <c r="BS5" s="45">
        <f>AG35</f>
        <v>0</v>
      </c>
      <c r="BT5" s="45">
        <f>AH35</f>
        <v>0</v>
      </c>
      <c r="BU5" s="45">
        <f>AI35</f>
        <v>0</v>
      </c>
      <c r="BV5" s="45">
        <f>AJ35</f>
        <v>5.7</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717</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5.7</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464</v>
      </c>
      <c r="S12" s="835"/>
      <c r="T12" s="835"/>
      <c r="U12" s="882" t="s">
        <v>577</v>
      </c>
      <c r="V12" s="883"/>
      <c r="W12" s="882" t="s">
        <v>577</v>
      </c>
      <c r="X12" s="883"/>
      <c r="Y12" s="44"/>
      <c r="Z12" s="44"/>
      <c r="AA12" s="44"/>
      <c r="AB12" s="44"/>
      <c r="AC12" s="50"/>
      <c r="AD12" s="50"/>
      <c r="AE12" s="50"/>
      <c r="AF12" s="50">
        <v>0.24</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480</v>
      </c>
      <c r="Q13" s="883"/>
      <c r="R13" s="835" t="s">
        <v>500</v>
      </c>
      <c r="S13" s="835"/>
      <c r="T13" s="835"/>
      <c r="U13" s="882" t="s">
        <v>665</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462</v>
      </c>
      <c r="O14" s="883"/>
      <c r="P14" s="882" t="s">
        <v>480</v>
      </c>
      <c r="Q14" s="883"/>
      <c r="R14" s="835" t="s">
        <v>500</v>
      </c>
      <c r="S14" s="835"/>
      <c r="T14" s="835"/>
      <c r="U14" s="882" t="s">
        <v>665</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479</v>
      </c>
      <c r="O15" s="883"/>
      <c r="P15" s="882" t="s">
        <v>480</v>
      </c>
      <c r="Q15" s="883"/>
      <c r="R15" s="835" t="s">
        <v>500</v>
      </c>
      <c r="S15" s="835"/>
      <c r="T15" s="835"/>
      <c r="U15" s="882" t="s">
        <v>665</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462</v>
      </c>
      <c r="O16" s="883"/>
      <c r="P16" s="882" t="s">
        <v>471</v>
      </c>
      <c r="Q16" s="883"/>
      <c r="R16" s="895" t="s">
        <v>464</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0.24</v>
      </c>
      <c r="AG35" s="101">
        <f t="shared" si="7"/>
        <v>0</v>
      </c>
      <c r="AH35" s="101">
        <f t="shared" si="7"/>
        <v>0</v>
      </c>
      <c r="AI35" s="101">
        <f t="shared" si="7"/>
        <v>0</v>
      </c>
      <c r="AJ35" s="102">
        <f t="shared" si="7"/>
        <v>5.7</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37774188-F457-4988-BFAD-CDCC9B91A107}">
      <formula1>"〇,"</formula1>
    </dataValidation>
    <dataValidation type="list" allowBlank="1" showInputMessage="1" showErrorMessage="1" sqref="N11:O34" xr:uid="{3AB727B0-5C02-4D54-87BA-235AFF29E59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069D915-C513-432A-9595-22E02AADF408}">
          <x14:formula1>
            <xm:f>'(参考)リスト'!$G$16:$G$19</xm:f>
          </x14:formula1>
          <xm:sqref>AM35:AO38</xm:sqref>
        </x14:dataValidation>
        <x14:dataValidation type="list" allowBlank="1" showInputMessage="1" showErrorMessage="1" xr:uid="{EF94E2CF-893E-4354-A4A0-F8E3E51E94F2}">
          <x14:formula1>
            <xm:f>'(参考)リスト'!$B$16:$B$21</xm:f>
          </x14:formula1>
          <xm:sqref>L11:M34</xm:sqref>
        </x14:dataValidation>
        <x14:dataValidation type="list" allowBlank="1" showInputMessage="1" showErrorMessage="1" xr:uid="{9768A05E-8209-455E-AA70-94AABBAFBC86}">
          <x14:formula1>
            <xm:f>'(参考)リスト'!$E$16:$E$27</xm:f>
          </x14:formula1>
          <xm:sqref>R11:T34</xm:sqref>
        </x14:dataValidation>
        <x14:dataValidation type="list" allowBlank="1" showInputMessage="1" showErrorMessage="1" xr:uid="{A0A986D4-F9FB-4959-AC02-11C30B93E633}">
          <x14:formula1>
            <xm:f>'(参考)リスト'!$D$16:$D$18</xm:f>
          </x14:formula1>
          <xm:sqref>P11:Q34</xm:sqref>
        </x14:dataValidation>
        <x14:dataValidation type="list" allowBlank="1" showInputMessage="1" showErrorMessage="1" xr:uid="{A5E8564C-B148-4F90-AB6C-5AB4A31937CA}">
          <x14:formula1>
            <xm:f>'(参考)リスト'!$F$16:$F$21</xm:f>
          </x14:formula1>
          <xm:sqref>U11:X34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4394-2A34-4FF8-B0A4-0601ECAB1AE0}">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S17</v>
      </c>
      <c r="AW5" s="33">
        <f>R7</f>
        <v>8.9</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721</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480</v>
      </c>
      <c r="Q12" s="883"/>
      <c r="R12" s="835" t="s">
        <v>500</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497</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462</v>
      </c>
      <c r="O14" s="883"/>
      <c r="P14" s="882" t="s">
        <v>480</v>
      </c>
      <c r="Q14" s="883"/>
      <c r="R14" s="895" t="s">
        <v>500</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481</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462</v>
      </c>
      <c r="O16" s="883"/>
      <c r="P16" s="882" t="s">
        <v>471</v>
      </c>
      <c r="Q16" s="883"/>
      <c r="R16" s="895" t="s">
        <v>464</v>
      </c>
      <c r="S16" s="896"/>
      <c r="T16" s="897"/>
      <c r="U16" s="882" t="s">
        <v>577</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2</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0</v>
      </c>
      <c r="AK35" s="912" t="s">
        <v>383</v>
      </c>
      <c r="AL35" s="912"/>
      <c r="AM35" s="961" t="s">
        <v>581</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830</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N11:O34" xr:uid="{42D0513D-3880-40EE-8A29-4B12F425EA88}">
      <formula1>INDIRECT(L11)</formula1>
    </dataValidation>
    <dataValidation type="list" allowBlank="1" showInputMessage="1" showErrorMessage="1" sqref="Y11:AB34" xr:uid="{4A0ACF17-7177-4C10-A75D-683B06105D2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2B2E05-CD41-42F9-B12A-4F726640B7BF}">
          <x14:formula1>
            <xm:f>'(参考)リスト'!$F$16:$F$21</xm:f>
          </x14:formula1>
          <xm:sqref>U11:X34</xm:sqref>
        </x14:dataValidation>
        <x14:dataValidation type="list" allowBlank="1" showInputMessage="1" showErrorMessage="1" xr:uid="{D1383EB3-F2F0-4D09-9ED5-8148CCFFD7BB}">
          <x14:formula1>
            <xm:f>'(参考)リスト'!$D$16:$D$18</xm:f>
          </x14:formula1>
          <xm:sqref>P11:Q34</xm:sqref>
        </x14:dataValidation>
        <x14:dataValidation type="list" allowBlank="1" showInputMessage="1" showErrorMessage="1" xr:uid="{DF0ED722-45BB-441A-96C8-572CC5491830}">
          <x14:formula1>
            <xm:f>'(参考)リスト'!$E$16:$E$27</xm:f>
          </x14:formula1>
          <xm:sqref>R11:T34</xm:sqref>
        </x14:dataValidation>
        <x14:dataValidation type="list" allowBlank="1" showInputMessage="1" showErrorMessage="1" xr:uid="{23D19245-1B55-4BD8-86C9-3E0145105911}">
          <x14:formula1>
            <xm:f>'(参考)リスト'!$B$16:$B$21</xm:f>
          </x14:formula1>
          <xm:sqref>L11:M34</xm:sqref>
        </x14:dataValidation>
        <x14:dataValidation type="list" allowBlank="1" showInputMessage="1" showErrorMessage="1" xr:uid="{3E7B3525-1316-4E82-A4CD-0BDF9CEE4B41}">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83E5D-F8D5-42FB-8B27-3B38538DCA1F}">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S18</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0.02</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728</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598</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479</v>
      </c>
      <c r="O13" s="883"/>
      <c r="P13" s="882" t="s">
        <v>471</v>
      </c>
      <c r="Q13" s="883"/>
      <c r="R13" s="835" t="s">
        <v>472</v>
      </c>
      <c r="S13" s="835"/>
      <c r="T13" s="835"/>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470</v>
      </c>
      <c r="O14" s="883"/>
      <c r="P14" s="882" t="s">
        <v>480</v>
      </c>
      <c r="Q14" s="883"/>
      <c r="R14" s="895" t="s">
        <v>500</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499</v>
      </c>
      <c r="O15" s="883"/>
      <c r="P15" s="882" t="s">
        <v>480</v>
      </c>
      <c r="Q15" s="883"/>
      <c r="R15" s="895" t="s">
        <v>498</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479</v>
      </c>
      <c r="O16" s="883"/>
      <c r="P16" s="882" t="s">
        <v>471</v>
      </c>
      <c r="Q16" s="883"/>
      <c r="R16" s="895" t="s">
        <v>506</v>
      </c>
      <c r="S16" s="896"/>
      <c r="T16" s="897"/>
      <c r="U16" s="882" t="s">
        <v>577</v>
      </c>
      <c r="V16" s="883"/>
      <c r="W16" s="882" t="s">
        <v>577</v>
      </c>
      <c r="X16" s="883"/>
      <c r="Y16" s="44"/>
      <c r="Z16" s="44"/>
      <c r="AA16" s="44"/>
      <c r="AB16" s="44"/>
      <c r="AC16" s="50"/>
      <c r="AD16" s="50"/>
      <c r="AE16" s="50"/>
      <c r="AF16" s="50">
        <v>0.02</v>
      </c>
      <c r="AG16" s="50"/>
      <c r="AH16" s="50"/>
      <c r="AI16" s="50"/>
      <c r="AJ16" s="50"/>
      <c r="AK16" s="892" t="s">
        <v>819</v>
      </c>
      <c r="AL16" s="893"/>
      <c r="AM16" s="893"/>
      <c r="AN16" s="893"/>
      <c r="AO16" s="894"/>
      <c r="AP16" s="2"/>
      <c r="AQ16" s="49">
        <f t="shared" si="2"/>
        <v>2</v>
      </c>
    </row>
    <row r="17" spans="2:46" ht="12" customHeight="1" x14ac:dyDescent="0.15">
      <c r="B17" s="922"/>
      <c r="C17" s="927"/>
      <c r="D17" s="925"/>
      <c r="E17" s="925"/>
      <c r="F17" s="925"/>
      <c r="G17" s="925"/>
      <c r="H17" s="925"/>
      <c r="I17" s="925"/>
      <c r="J17" s="926"/>
      <c r="K17" s="86">
        <v>7</v>
      </c>
      <c r="L17" s="882" t="s">
        <v>461</v>
      </c>
      <c r="M17" s="883"/>
      <c r="N17" s="882" t="s">
        <v>462</v>
      </c>
      <c r="O17" s="883"/>
      <c r="P17" s="882" t="s">
        <v>471</v>
      </c>
      <c r="Q17" s="883"/>
      <c r="R17" s="895" t="s">
        <v>464</v>
      </c>
      <c r="S17" s="896"/>
      <c r="T17" s="897"/>
      <c r="U17" s="882" t="s">
        <v>577</v>
      </c>
      <c r="V17" s="883"/>
      <c r="W17" s="882" t="s">
        <v>581</v>
      </c>
      <c r="X17" s="883"/>
      <c r="Y17" s="44"/>
      <c r="Z17" s="44"/>
      <c r="AA17" s="44"/>
      <c r="AB17" s="44"/>
      <c r="AC17" s="50"/>
      <c r="AD17" s="50"/>
      <c r="AE17" s="50"/>
      <c r="AF17" s="50"/>
      <c r="AG17" s="50"/>
      <c r="AH17" s="50"/>
      <c r="AI17" s="50"/>
      <c r="AJ17" s="50"/>
      <c r="AK17" s="892" t="s">
        <v>813</v>
      </c>
      <c r="AL17" s="893"/>
      <c r="AM17" s="893"/>
      <c r="AN17" s="893"/>
      <c r="AO17" s="894"/>
      <c r="AP17" s="2"/>
      <c r="AQ17" s="49">
        <f t="shared" si="2"/>
        <v>2</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0.02</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823</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282FEA35-A90B-4C3A-8D5D-53397CAC97A2}">
      <formula1>"〇,"</formula1>
    </dataValidation>
    <dataValidation type="list" allowBlank="1" showInputMessage="1" showErrorMessage="1" sqref="N11:O34" xr:uid="{B3EECAC4-13BD-4D9D-B29C-157102CA4B1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46D1E1-DAF4-4549-8A9D-D563136008A4}">
          <x14:formula1>
            <xm:f>'(参考)リスト'!$G$16:$G$19</xm:f>
          </x14:formula1>
          <xm:sqref>AM35:AO38</xm:sqref>
        </x14:dataValidation>
        <x14:dataValidation type="list" allowBlank="1" showInputMessage="1" showErrorMessage="1" xr:uid="{8AF8418F-7434-4404-865F-B66898AD64A4}">
          <x14:formula1>
            <xm:f>'(参考)リスト'!$B$16:$B$21</xm:f>
          </x14:formula1>
          <xm:sqref>L11:M34</xm:sqref>
        </x14:dataValidation>
        <x14:dataValidation type="list" allowBlank="1" showInputMessage="1" showErrorMessage="1" xr:uid="{17EB8F0E-82F6-4E1F-8832-0C99ABD4A653}">
          <x14:formula1>
            <xm:f>'(参考)リスト'!$E$16:$E$27</xm:f>
          </x14:formula1>
          <xm:sqref>R11:T34</xm:sqref>
        </x14:dataValidation>
        <x14:dataValidation type="list" allowBlank="1" showInputMessage="1" showErrorMessage="1" xr:uid="{8293050F-D62B-46D6-B6E9-ACEC36532989}">
          <x14:formula1>
            <xm:f>'(参考)リスト'!$D$16:$D$18</xm:f>
          </x14:formula1>
          <xm:sqref>P11:Q34</xm:sqref>
        </x14:dataValidation>
        <x14:dataValidation type="list" allowBlank="1" showInputMessage="1" showErrorMessage="1" xr:uid="{CF9DEABF-97E1-419E-B8B8-6CC76B2229AC}">
          <x14:formula1>
            <xm:f>'(参考)リスト'!$F$16:$F$21</xm:f>
          </x14:formula1>
          <xm:sqref>U11:X34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81BE5-62C6-4360-BD8F-7010397F74FE}">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S19</v>
      </c>
      <c r="AW5" s="33">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0.31</v>
      </c>
      <c r="BS5" s="45">
        <f>AG35</f>
        <v>0</v>
      </c>
      <c r="BT5" s="45">
        <f>AH35</f>
        <v>0</v>
      </c>
      <c r="BU5" s="45">
        <f>AI35</f>
        <v>0</v>
      </c>
      <c r="BV5" s="45">
        <f>AJ35</f>
        <v>6.03</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733</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665</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462</v>
      </c>
      <c r="O12" s="883"/>
      <c r="P12" s="882" t="s">
        <v>471</v>
      </c>
      <c r="Q12" s="883"/>
      <c r="R12" s="835" t="s">
        <v>464</v>
      </c>
      <c r="S12" s="835"/>
      <c r="T12" s="835"/>
      <c r="U12" s="882" t="s">
        <v>577</v>
      </c>
      <c r="V12" s="883"/>
      <c r="W12" s="882" t="s">
        <v>577</v>
      </c>
      <c r="X12" s="883"/>
      <c r="Y12" s="44"/>
      <c r="Z12" s="44"/>
      <c r="AA12" s="44"/>
      <c r="AB12" s="44"/>
      <c r="AC12" s="50"/>
      <c r="AD12" s="50"/>
      <c r="AE12" s="50"/>
      <c r="AF12" s="50">
        <v>0.31</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462</v>
      </c>
      <c r="O13" s="883"/>
      <c r="P13" s="882" t="s">
        <v>480</v>
      </c>
      <c r="Q13" s="883"/>
      <c r="R13" s="895" t="s">
        <v>500</v>
      </c>
      <c r="S13" s="896"/>
      <c r="T13" s="897"/>
      <c r="U13" s="882" t="s">
        <v>577</v>
      </c>
      <c r="V13" s="883"/>
      <c r="W13" s="882" t="s">
        <v>577</v>
      </c>
      <c r="X13" s="883"/>
      <c r="Y13" s="44"/>
      <c r="Z13" s="44"/>
      <c r="AA13" s="44"/>
      <c r="AB13" s="44"/>
      <c r="AC13" s="50"/>
      <c r="AD13" s="50"/>
      <c r="AE13" s="50"/>
      <c r="AF13" s="50"/>
      <c r="AG13" s="50"/>
      <c r="AH13" s="50"/>
      <c r="AI13" s="50"/>
      <c r="AJ13" s="50">
        <v>6.03</v>
      </c>
      <c r="AK13" s="892"/>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c r="L14" s="882"/>
      <c r="M14" s="883"/>
      <c r="N14" s="882"/>
      <c r="O14" s="883"/>
      <c r="P14" s="882"/>
      <c r="Q14" s="883"/>
      <c r="R14" s="895"/>
      <c r="S14" s="896"/>
      <c r="T14" s="897"/>
      <c r="U14" s="882"/>
      <c r="V14" s="883"/>
      <c r="W14" s="882"/>
      <c r="X14" s="883"/>
      <c r="Y14" s="44"/>
      <c r="Z14" s="44"/>
      <c r="AA14" s="44"/>
      <c r="AB14" s="44"/>
      <c r="AC14" s="50"/>
      <c r="AD14" s="50"/>
      <c r="AE14" s="50"/>
      <c r="AF14" s="50"/>
      <c r="AG14" s="50"/>
      <c r="AH14" s="50"/>
      <c r="AI14" s="50"/>
      <c r="AJ14" s="50"/>
      <c r="AK14" s="892"/>
      <c r="AL14" s="893"/>
      <c r="AM14" s="893"/>
      <c r="AN14" s="893"/>
      <c r="AO14" s="894"/>
      <c r="AP14" s="2"/>
      <c r="AQ14" s="49">
        <f t="shared" si="2"/>
        <v>1</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0.31</v>
      </c>
      <c r="AG35" s="101">
        <f t="shared" si="7"/>
        <v>0</v>
      </c>
      <c r="AH35" s="101">
        <f t="shared" si="7"/>
        <v>0</v>
      </c>
      <c r="AI35" s="101">
        <f t="shared" si="7"/>
        <v>0</v>
      </c>
      <c r="AJ35" s="102">
        <f t="shared" si="7"/>
        <v>6.03</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E144907E-8C7E-43C7-8507-193303884383}">
      <formula1>INDIRECT(L11)</formula1>
    </dataValidation>
    <dataValidation type="list" allowBlank="1" showInputMessage="1" showErrorMessage="1" sqref="Y11:AB34" xr:uid="{D6BE0C2A-F4F0-4371-9204-AEAD8E0F10B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026E8A-B0F5-43E4-8AE0-4BEF47FD2E76}">
          <x14:formula1>
            <xm:f>'(参考)リスト'!$F$16:$F$21</xm:f>
          </x14:formula1>
          <xm:sqref>U11:X34</xm:sqref>
        </x14:dataValidation>
        <x14:dataValidation type="list" allowBlank="1" showInputMessage="1" showErrorMessage="1" xr:uid="{A02499DB-1CB3-406A-8358-995A8176F09A}">
          <x14:formula1>
            <xm:f>'(参考)リスト'!$D$16:$D$18</xm:f>
          </x14:formula1>
          <xm:sqref>P11:Q34</xm:sqref>
        </x14:dataValidation>
        <x14:dataValidation type="list" allowBlank="1" showInputMessage="1" showErrorMessage="1" xr:uid="{7AFE1634-65E5-4227-AA59-5D3B7DB3FAD5}">
          <x14:formula1>
            <xm:f>'(参考)リスト'!$E$16:$E$27</xm:f>
          </x14:formula1>
          <xm:sqref>R11:T34</xm:sqref>
        </x14:dataValidation>
        <x14:dataValidation type="list" allowBlank="1" showInputMessage="1" showErrorMessage="1" xr:uid="{C3B78D61-F558-4A8D-9A40-CB65A9E5EC70}">
          <x14:formula1>
            <xm:f>'(参考)リスト'!$B$16:$B$21</xm:f>
          </x14:formula1>
          <xm:sqref>L11:M34</xm:sqref>
        </x14:dataValidation>
        <x14:dataValidation type="list" allowBlank="1" showInputMessage="1" showErrorMessage="1" xr:uid="{9E35E3F6-2C4C-46F5-A843-BE06ACDEF776}">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D5C70-6B42-458E-84F8-C6BEE5944B41}">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S20</v>
      </c>
      <c r="AW5" s="33">
        <f>R7</f>
        <v>9</v>
      </c>
      <c r="AX5" s="45" t="str">
        <f>AM35</f>
        <v>Ⅱ</v>
      </c>
      <c r="AY5" s="45">
        <f>Y37</f>
        <v>0</v>
      </c>
      <c r="AZ5" s="45">
        <f t="shared" ref="AZ5:BJ5" si="0">Z37</f>
        <v>0</v>
      </c>
      <c r="BA5" s="45">
        <f t="shared" si="0"/>
        <v>0</v>
      </c>
      <c r="BB5" s="45">
        <f>AB37</f>
        <v>0</v>
      </c>
      <c r="BC5" s="45">
        <f t="shared" si="0"/>
        <v>0</v>
      </c>
      <c r="BD5" s="45">
        <f>AD37</f>
        <v>0</v>
      </c>
      <c r="BE5" s="45">
        <f>AE37</f>
        <v>1</v>
      </c>
      <c r="BF5" s="45">
        <f t="shared" si="0"/>
        <v>1</v>
      </c>
      <c r="BG5" s="45">
        <f t="shared" si="0"/>
        <v>0</v>
      </c>
      <c r="BH5" s="45">
        <f t="shared" si="0"/>
        <v>0</v>
      </c>
      <c r="BI5" s="45">
        <f>AI37</f>
        <v>0</v>
      </c>
      <c r="BJ5" s="45">
        <f t="shared" si="0"/>
        <v>0</v>
      </c>
      <c r="BK5" s="45" t="str">
        <f>IF(Y37&gt;0,R7,"")</f>
        <v/>
      </c>
      <c r="BL5" s="34" t="str">
        <f>IF(Y37&gt;0,"",IF(Z37&gt;0,R7,""))</f>
        <v/>
      </c>
      <c r="BM5" s="34" t="str">
        <f>IF(Y37+Z37&gt;0,"",IF(AA37&gt;0,R7,""))</f>
        <v/>
      </c>
      <c r="BN5" s="34" t="str">
        <f>IF(Y37+Z37+AA37&gt;0,"",IF(AB37&gt;0,R7,""))</f>
        <v/>
      </c>
      <c r="BO5" s="45">
        <f>AC35</f>
        <v>0</v>
      </c>
      <c r="BP5" s="45">
        <f t="shared" ref="BP5:BQ5" si="1">AD35</f>
        <v>0</v>
      </c>
      <c r="BQ5" s="45">
        <f t="shared" si="1"/>
        <v>0.05</v>
      </c>
      <c r="BR5" s="45">
        <f>AF35</f>
        <v>0.24</v>
      </c>
      <c r="BS5" s="45">
        <f>AG35</f>
        <v>0</v>
      </c>
      <c r="BT5" s="45">
        <f>AH35</f>
        <v>0</v>
      </c>
      <c r="BU5" s="45">
        <f>AI35</f>
        <v>0</v>
      </c>
      <c r="BV5" s="45">
        <f>AJ35</f>
        <v>0</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739</v>
      </c>
      <c r="O7" s="937"/>
      <c r="P7" s="934" t="s">
        <v>367</v>
      </c>
      <c r="Q7" s="920"/>
      <c r="R7" s="938">
        <v>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471</v>
      </c>
      <c r="Q11" s="883"/>
      <c r="R11" s="835" t="s">
        <v>472</v>
      </c>
      <c r="S11" s="835"/>
      <c r="T11" s="835"/>
      <c r="U11" s="882" t="s">
        <v>577</v>
      </c>
      <c r="V11" s="883"/>
      <c r="W11" s="882" t="s">
        <v>665</v>
      </c>
      <c r="X11" s="883"/>
      <c r="Y11" s="44"/>
      <c r="Z11" s="44"/>
      <c r="AA11" s="44"/>
      <c r="AB11" s="44"/>
      <c r="AC11" s="50"/>
      <c r="AD11" s="50"/>
      <c r="AE11" s="50">
        <v>0.05</v>
      </c>
      <c r="AF11" s="50"/>
      <c r="AG11" s="50"/>
      <c r="AH11" s="50"/>
      <c r="AI11" s="50"/>
      <c r="AJ11" s="50"/>
      <c r="AK11" s="892" t="s">
        <v>817</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464</v>
      </c>
      <c r="S12" s="835"/>
      <c r="T12" s="835"/>
      <c r="U12" s="882" t="s">
        <v>577</v>
      </c>
      <c r="V12" s="883"/>
      <c r="W12" s="882" t="s">
        <v>577</v>
      </c>
      <c r="X12" s="883"/>
      <c r="Y12" s="44"/>
      <c r="Z12" s="44"/>
      <c r="AA12" s="44"/>
      <c r="AB12" s="44"/>
      <c r="AC12" s="50"/>
      <c r="AD12" s="50"/>
      <c r="AE12" s="50"/>
      <c r="AF12" s="50">
        <v>0.24</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c r="L14" s="882"/>
      <c r="M14" s="883"/>
      <c r="N14" s="882"/>
      <c r="O14" s="883"/>
      <c r="P14" s="882"/>
      <c r="Q14" s="883"/>
      <c r="R14" s="895"/>
      <c r="S14" s="896"/>
      <c r="T14" s="897"/>
      <c r="U14" s="882"/>
      <c r="V14" s="883"/>
      <c r="W14" s="882"/>
      <c r="X14" s="883"/>
      <c r="Y14" s="44"/>
      <c r="Z14" s="44"/>
      <c r="AA14" s="44"/>
      <c r="AB14" s="44"/>
      <c r="AC14" s="50"/>
      <c r="AD14" s="50"/>
      <c r="AE14" s="50"/>
      <c r="AF14" s="50"/>
      <c r="AG14" s="50"/>
      <c r="AH14" s="50"/>
      <c r="AI14" s="50"/>
      <c r="AJ14" s="50"/>
      <c r="AK14" s="892"/>
      <c r="AL14" s="893"/>
      <c r="AM14" s="893"/>
      <c r="AN14" s="893"/>
      <c r="AO14" s="894"/>
      <c r="AP14" s="2"/>
      <c r="AQ14" s="49">
        <f t="shared" si="2"/>
        <v>1</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0.05</v>
      </c>
      <c r="AF35" s="101">
        <f t="shared" si="7"/>
        <v>0.24</v>
      </c>
      <c r="AG35" s="101">
        <f t="shared" si="7"/>
        <v>0</v>
      </c>
      <c r="AH35" s="101">
        <f t="shared" si="7"/>
        <v>0</v>
      </c>
      <c r="AI35" s="101">
        <f t="shared" si="7"/>
        <v>0</v>
      </c>
      <c r="AJ35" s="102">
        <f t="shared" si="7"/>
        <v>0</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1</v>
      </c>
      <c r="AG37" s="913">
        <f t="shared" si="8"/>
        <v>0</v>
      </c>
      <c r="AH37" s="913">
        <f t="shared" si="8"/>
        <v>0</v>
      </c>
      <c r="AI37" s="913">
        <f t="shared" si="8"/>
        <v>0</v>
      </c>
      <c r="AJ37" s="913">
        <f>COUNTA(AJ11:AJ34)</f>
        <v>0</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F52F9CB2-F746-4D12-B327-A764207DAFAC}">
      <formula1>"〇,"</formula1>
    </dataValidation>
    <dataValidation type="list" allowBlank="1" showInputMessage="1" showErrorMessage="1" sqref="N11:O34" xr:uid="{9576F774-4E93-4012-960F-49A1BC1FD08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EE83E4-A3D0-4BF3-ADEF-2D08BE826C92}">
          <x14:formula1>
            <xm:f>'(参考)リスト'!$G$16:$G$19</xm:f>
          </x14:formula1>
          <xm:sqref>AM35:AO38</xm:sqref>
        </x14:dataValidation>
        <x14:dataValidation type="list" allowBlank="1" showInputMessage="1" showErrorMessage="1" xr:uid="{A97EF51D-387D-403D-ABA4-C6B9AD63857B}">
          <x14:formula1>
            <xm:f>'(参考)リスト'!$B$16:$B$21</xm:f>
          </x14:formula1>
          <xm:sqref>L11:M34</xm:sqref>
        </x14:dataValidation>
        <x14:dataValidation type="list" allowBlank="1" showInputMessage="1" showErrorMessage="1" xr:uid="{F2925FA8-DB63-49E1-8CC8-B5AB0CD6DEAA}">
          <x14:formula1>
            <xm:f>'(参考)リスト'!$E$16:$E$27</xm:f>
          </x14:formula1>
          <xm:sqref>R11:T34</xm:sqref>
        </x14:dataValidation>
        <x14:dataValidation type="list" allowBlank="1" showInputMessage="1" showErrorMessage="1" xr:uid="{78F074EF-C734-4607-AC35-4826F4B5780C}">
          <x14:formula1>
            <xm:f>'(参考)リスト'!$D$16:$D$18</xm:f>
          </x14:formula1>
          <xm:sqref>P11:Q34</xm:sqref>
        </x14:dataValidation>
        <x14:dataValidation type="list" allowBlank="1" showInputMessage="1" showErrorMessage="1" xr:uid="{976E2D74-C912-4B00-880C-808A0ABC2A94}">
          <x14:formula1>
            <xm:f>'(参考)リスト'!$F$16:$F$21</xm:f>
          </x14:formula1>
          <xm:sqref>U11:X34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A016-B09B-4F28-8305-07B2BBE6DC9C}">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S21</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6.85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743</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479</v>
      </c>
      <c r="O13" s="883"/>
      <c r="P13" s="882" t="s">
        <v>480</v>
      </c>
      <c r="Q13" s="883"/>
      <c r="R13" s="895" t="s">
        <v>500</v>
      </c>
      <c r="S13" s="896"/>
      <c r="T13" s="897"/>
      <c r="U13" s="882" t="s">
        <v>577</v>
      </c>
      <c r="V13" s="883"/>
      <c r="W13" s="882" t="s">
        <v>577</v>
      </c>
      <c r="X13" s="883"/>
      <c r="Y13" s="44"/>
      <c r="Z13" s="44"/>
      <c r="AA13" s="44"/>
      <c r="AB13" s="44"/>
      <c r="AC13" s="50"/>
      <c r="AD13" s="50"/>
      <c r="AE13" s="50"/>
      <c r="AF13" s="50"/>
      <c r="AG13" s="50"/>
      <c r="AH13" s="50"/>
      <c r="AI13" s="50"/>
      <c r="AJ13" s="50">
        <v>4.25</v>
      </c>
      <c r="AK13" s="892"/>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495</v>
      </c>
      <c r="O14" s="883"/>
      <c r="P14" s="882" t="s">
        <v>480</v>
      </c>
      <c r="Q14" s="883"/>
      <c r="R14" s="895" t="s">
        <v>500</v>
      </c>
      <c r="S14" s="896"/>
      <c r="T14" s="897"/>
      <c r="U14" s="882" t="s">
        <v>577</v>
      </c>
      <c r="V14" s="883"/>
      <c r="W14" s="882" t="s">
        <v>577</v>
      </c>
      <c r="X14" s="883"/>
      <c r="Y14" s="44"/>
      <c r="Z14" s="44"/>
      <c r="AA14" s="44"/>
      <c r="AB14" s="44"/>
      <c r="AC14" s="50"/>
      <c r="AD14" s="50"/>
      <c r="AE14" s="50"/>
      <c r="AF14" s="50"/>
      <c r="AG14" s="50"/>
      <c r="AH14" s="50"/>
      <c r="AI14" s="50"/>
      <c r="AJ14" s="50">
        <v>2.6</v>
      </c>
      <c r="AK14" s="892"/>
      <c r="AL14" s="893"/>
      <c r="AM14" s="893"/>
      <c r="AN14" s="893"/>
      <c r="AO14" s="894"/>
      <c r="AP14" s="2"/>
      <c r="AQ14" s="49">
        <f t="shared" si="2"/>
        <v>3</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936"/>
      <c r="AL19" s="937"/>
      <c r="AM19" s="937"/>
      <c r="AN19" s="937"/>
      <c r="AO19" s="962"/>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936"/>
      <c r="AL20" s="937"/>
      <c r="AM20" s="937"/>
      <c r="AN20" s="937"/>
      <c r="AO20" s="962"/>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6.85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CFE3FC0C-2F3D-4A97-8380-ED0ADE2A517C}">
      <formula1>INDIRECT(L11)</formula1>
    </dataValidation>
    <dataValidation type="list" allowBlank="1" showInputMessage="1" showErrorMessage="1" sqref="Y11:AB34" xr:uid="{881213FC-B214-4A43-9274-6073A112A7E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8C70FC-3DA4-44A1-B708-15C1AEA5A4CD}">
          <x14:formula1>
            <xm:f>'(参考)リスト'!$F$16:$F$21</xm:f>
          </x14:formula1>
          <xm:sqref>U11:X34</xm:sqref>
        </x14:dataValidation>
        <x14:dataValidation type="list" allowBlank="1" showInputMessage="1" showErrorMessage="1" xr:uid="{CB11396B-1E89-4210-965F-579F9C274E28}">
          <x14:formula1>
            <xm:f>'(参考)リスト'!$D$16:$D$18</xm:f>
          </x14:formula1>
          <xm:sqref>P11:Q34</xm:sqref>
        </x14:dataValidation>
        <x14:dataValidation type="list" allowBlank="1" showInputMessage="1" showErrorMessage="1" xr:uid="{C5EC31E4-1338-4240-9368-01D072BF1A69}">
          <x14:formula1>
            <xm:f>'(参考)リスト'!$E$16:$E$27</xm:f>
          </x14:formula1>
          <xm:sqref>R11:T34</xm:sqref>
        </x14:dataValidation>
        <x14:dataValidation type="list" allowBlank="1" showInputMessage="1" showErrorMessage="1" xr:uid="{5B23260F-8AD6-4F3A-8903-14A89472A048}">
          <x14:formula1>
            <xm:f>'(参考)リスト'!$B$16:$B$21</xm:f>
          </x14:formula1>
          <xm:sqref>L11:M34</xm:sqref>
        </x14:dataValidation>
        <x14:dataValidation type="list" allowBlank="1" showInputMessage="1" showErrorMessage="1" xr:uid="{BB2008EB-F5F5-4E1A-904D-E6B6AF7DBB17}">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7A63-F5BA-4248-A615-41D5FA6691C7}">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S22</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0.63</v>
      </c>
      <c r="BS5" s="45">
        <f>AG35</f>
        <v>0</v>
      </c>
      <c r="BT5" s="45">
        <f>AH35</f>
        <v>0</v>
      </c>
      <c r="BU5" s="45">
        <f>AI35</f>
        <v>0</v>
      </c>
      <c r="BV5" s="45">
        <f>AJ35</f>
        <v>1.55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746</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499</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471</v>
      </c>
      <c r="Q13" s="883"/>
      <c r="R13" s="895" t="s">
        <v>464</v>
      </c>
      <c r="S13" s="896"/>
      <c r="T13" s="897"/>
      <c r="U13" s="882" t="s">
        <v>577</v>
      </c>
      <c r="V13" s="883"/>
      <c r="W13" s="882" t="s">
        <v>577</v>
      </c>
      <c r="X13" s="883"/>
      <c r="Y13" s="44"/>
      <c r="Z13" s="44"/>
      <c r="AA13" s="44"/>
      <c r="AB13" s="44"/>
      <c r="AC13" s="50"/>
      <c r="AD13" s="50"/>
      <c r="AE13" s="50"/>
      <c r="AF13" s="50">
        <v>0.61</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497</v>
      </c>
      <c r="O14" s="883"/>
      <c r="P14" s="882" t="s">
        <v>480</v>
      </c>
      <c r="Q14" s="883"/>
      <c r="R14" s="895" t="s">
        <v>500</v>
      </c>
      <c r="S14" s="896"/>
      <c r="T14" s="897"/>
      <c r="U14" s="882" t="s">
        <v>576</v>
      </c>
      <c r="V14" s="883"/>
      <c r="W14" s="882" t="s">
        <v>577</v>
      </c>
      <c r="X14" s="883"/>
      <c r="Y14" s="44"/>
      <c r="Z14" s="44"/>
      <c r="AA14" s="44"/>
      <c r="AB14" s="44"/>
      <c r="AC14" s="50"/>
      <c r="AD14" s="50"/>
      <c r="AE14" s="50"/>
      <c r="AF14" s="50"/>
      <c r="AG14" s="50"/>
      <c r="AH14" s="50"/>
      <c r="AI14" s="50"/>
      <c r="AJ14" s="50">
        <v>1.55</v>
      </c>
      <c r="AK14" s="892" t="s">
        <v>811</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497</v>
      </c>
      <c r="O15" s="883"/>
      <c r="P15" s="882" t="s">
        <v>471</v>
      </c>
      <c r="Q15" s="883"/>
      <c r="R15" s="895" t="s">
        <v>472</v>
      </c>
      <c r="S15" s="896"/>
      <c r="T15" s="897"/>
      <c r="U15" s="882" t="s">
        <v>576</v>
      </c>
      <c r="V15" s="883"/>
      <c r="W15" s="882" t="s">
        <v>577</v>
      </c>
      <c r="X15" s="883"/>
      <c r="Y15" s="44"/>
      <c r="Z15" s="44"/>
      <c r="AA15" s="44"/>
      <c r="AB15" s="44"/>
      <c r="AC15" s="50"/>
      <c r="AD15" s="50"/>
      <c r="AE15" s="50"/>
      <c r="AF15" s="50">
        <v>0.02</v>
      </c>
      <c r="AG15" s="50"/>
      <c r="AH15" s="50"/>
      <c r="AI15" s="50"/>
      <c r="AJ15" s="50"/>
      <c r="AK15" s="892" t="s">
        <v>811</v>
      </c>
      <c r="AL15" s="893"/>
      <c r="AM15" s="893"/>
      <c r="AN15" s="893"/>
      <c r="AO15" s="894"/>
      <c r="AP15" s="2"/>
      <c r="AQ15" s="49">
        <f t="shared" si="2"/>
        <v>2</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0.63</v>
      </c>
      <c r="AG35" s="101">
        <f t="shared" si="7"/>
        <v>0</v>
      </c>
      <c r="AH35" s="101">
        <f t="shared" si="7"/>
        <v>0</v>
      </c>
      <c r="AI35" s="101">
        <f t="shared" si="7"/>
        <v>0</v>
      </c>
      <c r="AJ35" s="102">
        <f t="shared" si="7"/>
        <v>1.55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2</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34E5A3D3-AB81-4EF1-B880-54132D3A0E4B}">
      <formula1>"〇,"</formula1>
    </dataValidation>
    <dataValidation type="list" allowBlank="1" showInputMessage="1" showErrorMessage="1" sqref="N11:O34" xr:uid="{73DE3C2E-FD82-4783-A9CA-0FC962BD81F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B1C3C5-3BC6-4908-AB00-2634BEE8553E}">
          <x14:formula1>
            <xm:f>'(参考)リスト'!$G$16:$G$19</xm:f>
          </x14:formula1>
          <xm:sqref>AM35:AO38</xm:sqref>
        </x14:dataValidation>
        <x14:dataValidation type="list" allowBlank="1" showInputMessage="1" showErrorMessage="1" xr:uid="{2007CA97-8913-4AA4-A2B6-951F9D602FB8}">
          <x14:formula1>
            <xm:f>'(参考)リスト'!$B$16:$B$21</xm:f>
          </x14:formula1>
          <xm:sqref>L11:M34</xm:sqref>
        </x14:dataValidation>
        <x14:dataValidation type="list" allowBlank="1" showInputMessage="1" showErrorMessage="1" xr:uid="{6C7B7F80-E3F7-423B-9B14-9C6DF350DA0C}">
          <x14:formula1>
            <xm:f>'(参考)リスト'!$E$16:$E$27</xm:f>
          </x14:formula1>
          <xm:sqref>R11:T34</xm:sqref>
        </x14:dataValidation>
        <x14:dataValidation type="list" allowBlank="1" showInputMessage="1" showErrorMessage="1" xr:uid="{07AA89EF-9B18-48ED-AAA7-E95B66E151E0}">
          <x14:formula1>
            <xm:f>'(参考)リスト'!$D$16:$D$18</xm:f>
          </x14:formula1>
          <xm:sqref>P11:Q34</xm:sqref>
        </x14:dataValidation>
        <x14:dataValidation type="list" allowBlank="1" showInputMessage="1" showErrorMessage="1" xr:uid="{7BD875AA-58C4-459F-A6E7-B2FC7999B74F}">
          <x14:formula1>
            <xm:f>'(参考)リスト'!$F$16:$F$21</xm:f>
          </x14:formula1>
          <xm:sqref>U11:X34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BC44-8BC0-4514-BDC3-B15C1D6C8FF0}">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S23</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0.48</v>
      </c>
      <c r="BS5" s="45">
        <f>AG35</f>
        <v>0</v>
      </c>
      <c r="BT5" s="45">
        <f>AH35</f>
        <v>0</v>
      </c>
      <c r="BU5" s="45">
        <f>AI35</f>
        <v>0</v>
      </c>
      <c r="BV5" s="45">
        <f>AJ35</f>
        <v>8.4</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751</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3.45</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464</v>
      </c>
      <c r="S12" s="835"/>
      <c r="T12" s="835"/>
      <c r="U12" s="882" t="s">
        <v>577</v>
      </c>
      <c r="V12" s="883"/>
      <c r="W12" s="882" t="s">
        <v>577</v>
      </c>
      <c r="X12" s="883"/>
      <c r="Y12" s="44"/>
      <c r="Z12" s="44"/>
      <c r="AA12" s="44"/>
      <c r="AB12" s="44"/>
      <c r="AC12" s="50"/>
      <c r="AD12" s="50"/>
      <c r="AE12" s="50"/>
      <c r="AF12" s="50">
        <v>0.48</v>
      </c>
      <c r="AG12" s="50"/>
      <c r="AH12" s="50"/>
      <c r="AI12" s="50"/>
      <c r="AJ12" s="50"/>
      <c r="AK12" s="892"/>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499</v>
      </c>
      <c r="O13" s="883"/>
      <c r="P13" s="882" t="s">
        <v>471</v>
      </c>
      <c r="Q13" s="883"/>
      <c r="R13" s="895" t="s">
        <v>472</v>
      </c>
      <c r="S13" s="896"/>
      <c r="T13" s="897"/>
      <c r="U13" s="882" t="s">
        <v>598</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495</v>
      </c>
      <c r="O14" s="883"/>
      <c r="P14" s="882" t="s">
        <v>480</v>
      </c>
      <c r="Q14" s="883"/>
      <c r="R14" s="895" t="s">
        <v>500</v>
      </c>
      <c r="S14" s="896"/>
      <c r="T14" s="897"/>
      <c r="U14" s="882" t="s">
        <v>665</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462</v>
      </c>
      <c r="O15" s="883"/>
      <c r="P15" s="882" t="s">
        <v>480</v>
      </c>
      <c r="Q15" s="883"/>
      <c r="R15" s="895" t="s">
        <v>500</v>
      </c>
      <c r="S15" s="896"/>
      <c r="T15" s="897"/>
      <c r="U15" s="882" t="s">
        <v>577</v>
      </c>
      <c r="V15" s="883"/>
      <c r="W15" s="882" t="s">
        <v>577</v>
      </c>
      <c r="X15" s="883"/>
      <c r="Y15" s="44"/>
      <c r="Z15" s="44"/>
      <c r="AA15" s="44"/>
      <c r="AB15" s="44"/>
      <c r="AC15" s="50"/>
      <c r="AD15" s="50"/>
      <c r="AE15" s="50"/>
      <c r="AF15" s="50"/>
      <c r="AG15" s="50"/>
      <c r="AH15" s="50"/>
      <c r="AI15" s="50"/>
      <c r="AJ15" s="50">
        <v>4.95</v>
      </c>
      <c r="AK15" s="892"/>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489</v>
      </c>
      <c r="M16" s="883"/>
      <c r="N16" s="882" t="s">
        <v>512</v>
      </c>
      <c r="O16" s="883"/>
      <c r="P16" s="882"/>
      <c r="Q16" s="883"/>
      <c r="R16" s="895" t="s">
        <v>502</v>
      </c>
      <c r="S16" s="896"/>
      <c r="T16" s="897"/>
      <c r="U16" s="882" t="s">
        <v>576</v>
      </c>
      <c r="V16" s="883"/>
      <c r="W16" s="882"/>
      <c r="X16" s="883"/>
      <c r="Y16" s="44"/>
      <c r="Z16" s="44"/>
      <c r="AA16" s="44"/>
      <c r="AB16" s="44"/>
      <c r="AC16" s="50"/>
      <c r="AD16" s="50"/>
      <c r="AE16" s="50"/>
      <c r="AF16" s="50"/>
      <c r="AG16" s="50"/>
      <c r="AH16" s="50"/>
      <c r="AI16" s="50"/>
      <c r="AJ16" s="50"/>
      <c r="AK16" s="892" t="s">
        <v>811</v>
      </c>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0.48</v>
      </c>
      <c r="AG35" s="101">
        <f t="shared" si="7"/>
        <v>0</v>
      </c>
      <c r="AH35" s="101">
        <f t="shared" si="7"/>
        <v>0</v>
      </c>
      <c r="AI35" s="101">
        <f t="shared" si="7"/>
        <v>0</v>
      </c>
      <c r="AJ35" s="102">
        <f t="shared" si="7"/>
        <v>8.4</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831</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N11:O34" xr:uid="{DCDE290A-EF97-4512-A620-0583FD9E760B}">
      <formula1>INDIRECT(L11)</formula1>
    </dataValidation>
    <dataValidation type="list" allowBlank="1" showInputMessage="1" showErrorMessage="1" sqref="Y11:AB34" xr:uid="{9844B5AD-A8B4-4A05-98A5-D084895778F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6B0F38-7E34-48A2-9288-891171D1C474}">
          <x14:formula1>
            <xm:f>'(参考)リスト'!$F$16:$F$21</xm:f>
          </x14:formula1>
          <xm:sqref>U11:X34</xm:sqref>
        </x14:dataValidation>
        <x14:dataValidation type="list" allowBlank="1" showInputMessage="1" showErrorMessage="1" xr:uid="{2DD8F72C-F6DC-4861-9079-CD5A79427D51}">
          <x14:formula1>
            <xm:f>'(参考)リスト'!$D$16:$D$18</xm:f>
          </x14:formula1>
          <xm:sqref>P11:Q34</xm:sqref>
        </x14:dataValidation>
        <x14:dataValidation type="list" allowBlank="1" showInputMessage="1" showErrorMessage="1" xr:uid="{E03909AF-EEBF-42A1-8B0A-C5D4F89492AF}">
          <x14:formula1>
            <xm:f>'(参考)リスト'!$E$16:$E$27</xm:f>
          </x14:formula1>
          <xm:sqref>R11:T34</xm:sqref>
        </x14:dataValidation>
        <x14:dataValidation type="list" allowBlank="1" showInputMessage="1" showErrorMessage="1" xr:uid="{E4C458D3-03F9-4FE6-B5AD-E6BE175F2689}">
          <x14:formula1>
            <xm:f>'(参考)リスト'!$B$16:$B$21</xm:f>
          </x14:formula1>
          <xm:sqref>L11:M34</xm:sqref>
        </x14:dataValidation>
        <x14:dataValidation type="list" allowBlank="1" showInputMessage="1" showErrorMessage="1" xr:uid="{9968D8F9-F0B1-4161-A9E2-43C376A1332C}">
          <x14:formula1>
            <xm:f>'(参考)リスト'!$G$16:$G$19</xm:f>
          </x14:formula1>
          <xm:sqref>AM35:AO38</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3A14-53B8-4E10-96A4-C6134A30189F}">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S24</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21.05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756</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470</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470</v>
      </c>
      <c r="O13" s="883"/>
      <c r="P13" s="882" t="s">
        <v>480</v>
      </c>
      <c r="Q13" s="883"/>
      <c r="R13" s="895" t="s">
        <v>500</v>
      </c>
      <c r="S13" s="896"/>
      <c r="T13" s="897"/>
      <c r="U13" s="882" t="s">
        <v>665</v>
      </c>
      <c r="V13" s="883"/>
      <c r="W13" s="882" t="s">
        <v>577</v>
      </c>
      <c r="X13" s="883"/>
      <c r="Y13" s="44"/>
      <c r="Z13" s="44"/>
      <c r="AA13" s="44"/>
      <c r="AB13" s="44"/>
      <c r="AC13" s="50"/>
      <c r="AD13" s="50"/>
      <c r="AE13" s="50"/>
      <c r="AF13" s="50"/>
      <c r="AG13" s="50"/>
      <c r="AH13" s="50"/>
      <c r="AI13" s="50"/>
      <c r="AJ13" s="50">
        <v>8.1999999999999993</v>
      </c>
      <c r="AK13" s="892" t="s">
        <v>817</v>
      </c>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470</v>
      </c>
      <c r="O14" s="883"/>
      <c r="P14" s="882" t="s">
        <v>480</v>
      </c>
      <c r="Q14" s="883"/>
      <c r="R14" s="895" t="s">
        <v>500</v>
      </c>
      <c r="S14" s="896"/>
      <c r="T14" s="897"/>
      <c r="U14" s="882" t="s">
        <v>577</v>
      </c>
      <c r="V14" s="883"/>
      <c r="W14" s="882" t="s">
        <v>577</v>
      </c>
      <c r="X14" s="883"/>
      <c r="Y14" s="44"/>
      <c r="Z14" s="44"/>
      <c r="AA14" s="44"/>
      <c r="AB14" s="44"/>
      <c r="AC14" s="50"/>
      <c r="AD14" s="50"/>
      <c r="AE14" s="50"/>
      <c r="AF14" s="50"/>
      <c r="AG14" s="50"/>
      <c r="AH14" s="50"/>
      <c r="AI14" s="50"/>
      <c r="AJ14" s="269">
        <v>10.5</v>
      </c>
      <c r="AK14" s="892"/>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499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462</v>
      </c>
      <c r="O16" s="883"/>
      <c r="P16" s="882" t="s">
        <v>480</v>
      </c>
      <c r="Q16" s="883"/>
      <c r="R16" s="895" t="s">
        <v>500</v>
      </c>
      <c r="S16" s="896"/>
      <c r="T16" s="897"/>
      <c r="U16" s="882" t="s">
        <v>665</v>
      </c>
      <c r="V16" s="883"/>
      <c r="W16" s="882" t="s">
        <v>581</v>
      </c>
      <c r="X16" s="883"/>
      <c r="Y16" s="44"/>
      <c r="Z16" s="44"/>
      <c r="AA16" s="44"/>
      <c r="AB16" s="44"/>
      <c r="AC16" s="50"/>
      <c r="AD16" s="50"/>
      <c r="AE16" s="50"/>
      <c r="AF16" s="50"/>
      <c r="AG16" s="50"/>
      <c r="AH16" s="50"/>
      <c r="AI16" s="50"/>
      <c r="AJ16" s="50"/>
      <c r="AK16" s="892" t="s">
        <v>813</v>
      </c>
      <c r="AL16" s="893"/>
      <c r="AM16" s="893"/>
      <c r="AN16" s="893"/>
      <c r="AO16" s="894"/>
      <c r="AP16" s="2"/>
      <c r="AQ16" s="49">
        <f t="shared" si="2"/>
        <v>3</v>
      </c>
    </row>
    <row r="17" spans="2:46" ht="12" customHeight="1" x14ac:dyDescent="0.15">
      <c r="B17" s="922"/>
      <c r="C17" s="927"/>
      <c r="D17" s="925"/>
      <c r="E17" s="925"/>
      <c r="F17" s="925"/>
      <c r="G17" s="925"/>
      <c r="H17" s="925"/>
      <c r="I17" s="925"/>
      <c r="J17" s="926"/>
      <c r="K17" s="86">
        <v>7</v>
      </c>
      <c r="L17" s="882" t="s">
        <v>461</v>
      </c>
      <c r="M17" s="883"/>
      <c r="N17" s="882" t="s">
        <v>462</v>
      </c>
      <c r="O17" s="883"/>
      <c r="P17" s="882" t="s">
        <v>480</v>
      </c>
      <c r="Q17" s="883"/>
      <c r="R17" s="895" t="s">
        <v>500</v>
      </c>
      <c r="S17" s="896"/>
      <c r="T17" s="897"/>
      <c r="U17" s="882" t="s">
        <v>577</v>
      </c>
      <c r="V17" s="883"/>
      <c r="W17" s="882" t="s">
        <v>581</v>
      </c>
      <c r="X17" s="883"/>
      <c r="Y17" s="44"/>
      <c r="Z17" s="44"/>
      <c r="AA17" s="44"/>
      <c r="AB17" s="44"/>
      <c r="AC17" s="50"/>
      <c r="AD17" s="50"/>
      <c r="AE17" s="50"/>
      <c r="AF17" s="50"/>
      <c r="AG17" s="50"/>
      <c r="AH17" s="50"/>
      <c r="AI17" s="50"/>
      <c r="AJ17" s="50"/>
      <c r="AK17" s="892" t="s">
        <v>813</v>
      </c>
      <c r="AL17" s="893"/>
      <c r="AM17" s="893"/>
      <c r="AN17" s="893"/>
      <c r="AO17" s="894"/>
      <c r="AP17" s="2"/>
      <c r="AQ17" s="49">
        <f t="shared" si="2"/>
        <v>3</v>
      </c>
    </row>
    <row r="18" spans="2:46" ht="12" customHeight="1" x14ac:dyDescent="0.15">
      <c r="B18" s="922"/>
      <c r="C18" s="927"/>
      <c r="D18" s="925"/>
      <c r="E18" s="925"/>
      <c r="F18" s="925"/>
      <c r="G18" s="925"/>
      <c r="H18" s="925"/>
      <c r="I18" s="925"/>
      <c r="J18" s="926"/>
      <c r="K18" s="86">
        <v>8</v>
      </c>
      <c r="L18" s="882" t="s">
        <v>461</v>
      </c>
      <c r="M18" s="883"/>
      <c r="N18" s="882" t="s">
        <v>462</v>
      </c>
      <c r="O18" s="883"/>
      <c r="P18" s="882" t="s">
        <v>480</v>
      </c>
      <c r="Q18" s="883"/>
      <c r="R18" s="895" t="s">
        <v>500</v>
      </c>
      <c r="S18" s="896"/>
      <c r="T18" s="897"/>
      <c r="U18" s="882" t="s">
        <v>665</v>
      </c>
      <c r="V18" s="883"/>
      <c r="W18" s="882" t="s">
        <v>581</v>
      </c>
      <c r="X18" s="883"/>
      <c r="Y18" s="44"/>
      <c r="Z18" s="44"/>
      <c r="AA18" s="44"/>
      <c r="AB18" s="44"/>
      <c r="AC18" s="50"/>
      <c r="AD18" s="50"/>
      <c r="AE18" s="50"/>
      <c r="AF18" s="50"/>
      <c r="AG18" s="50"/>
      <c r="AH18" s="50"/>
      <c r="AI18" s="50"/>
      <c r="AJ18" s="50"/>
      <c r="AK18" s="892" t="s">
        <v>813</v>
      </c>
      <c r="AL18" s="893"/>
      <c r="AM18" s="893"/>
      <c r="AN18" s="893"/>
      <c r="AO18" s="894"/>
      <c r="AP18" s="2"/>
      <c r="AQ18" s="49">
        <f t="shared" si="2"/>
        <v>3</v>
      </c>
    </row>
    <row r="19" spans="2:46" ht="12" customHeight="1" x14ac:dyDescent="0.15">
      <c r="B19" s="922"/>
      <c r="C19" s="927"/>
      <c r="D19" s="925"/>
      <c r="E19" s="925"/>
      <c r="F19" s="925"/>
      <c r="G19" s="925"/>
      <c r="H19" s="925"/>
      <c r="I19" s="925"/>
      <c r="J19" s="926"/>
      <c r="K19" s="86">
        <v>9</v>
      </c>
      <c r="L19" s="882" t="s">
        <v>461</v>
      </c>
      <c r="M19" s="883"/>
      <c r="N19" s="882" t="s">
        <v>462</v>
      </c>
      <c r="O19" s="883"/>
      <c r="P19" s="882" t="s">
        <v>471</v>
      </c>
      <c r="Q19" s="883"/>
      <c r="R19" s="895" t="s">
        <v>472</v>
      </c>
      <c r="S19" s="896"/>
      <c r="T19" s="897"/>
      <c r="U19" s="882" t="s">
        <v>577</v>
      </c>
      <c r="V19" s="883"/>
      <c r="W19" s="882" t="s">
        <v>581</v>
      </c>
      <c r="X19" s="883"/>
      <c r="Y19" s="44"/>
      <c r="Z19" s="44"/>
      <c r="AA19" s="44"/>
      <c r="AB19" s="44"/>
      <c r="AC19" s="50"/>
      <c r="AD19" s="50"/>
      <c r="AE19" s="50"/>
      <c r="AF19" s="50"/>
      <c r="AG19" s="50"/>
      <c r="AH19" s="50"/>
      <c r="AI19" s="50"/>
      <c r="AJ19" s="50"/>
      <c r="AK19" s="892" t="s">
        <v>813</v>
      </c>
      <c r="AL19" s="893"/>
      <c r="AM19" s="893"/>
      <c r="AN19" s="893"/>
      <c r="AO19" s="894"/>
      <c r="AP19" s="2"/>
      <c r="AQ19" s="49">
        <f t="shared" si="2"/>
        <v>2</v>
      </c>
    </row>
    <row r="20" spans="2:46" ht="12" customHeight="1" x14ac:dyDescent="0.15">
      <c r="B20" s="922"/>
      <c r="C20" s="927"/>
      <c r="D20" s="925"/>
      <c r="E20" s="925"/>
      <c r="F20" s="925"/>
      <c r="G20" s="925"/>
      <c r="H20" s="925"/>
      <c r="I20" s="925"/>
      <c r="J20" s="926"/>
      <c r="K20" s="86">
        <v>10</v>
      </c>
      <c r="L20" s="882" t="s">
        <v>461</v>
      </c>
      <c r="M20" s="883"/>
      <c r="N20" s="882" t="s">
        <v>470</v>
      </c>
      <c r="O20" s="883"/>
      <c r="P20" s="882" t="s">
        <v>480</v>
      </c>
      <c r="Q20" s="883"/>
      <c r="R20" s="895" t="s">
        <v>500</v>
      </c>
      <c r="S20" s="896"/>
      <c r="T20" s="897"/>
      <c r="U20" s="882" t="s">
        <v>576</v>
      </c>
      <c r="V20" s="883"/>
      <c r="W20" s="882" t="s">
        <v>577</v>
      </c>
      <c r="X20" s="883"/>
      <c r="Y20" s="44"/>
      <c r="Z20" s="44"/>
      <c r="AA20" s="44"/>
      <c r="AB20" s="44"/>
      <c r="AC20" s="50"/>
      <c r="AD20" s="50"/>
      <c r="AE20" s="50"/>
      <c r="AF20" s="50"/>
      <c r="AG20" s="50"/>
      <c r="AH20" s="50"/>
      <c r="AI20" s="50"/>
      <c r="AJ20" s="50">
        <v>2.35</v>
      </c>
      <c r="AK20" s="892" t="s">
        <v>811</v>
      </c>
      <c r="AL20" s="893"/>
      <c r="AM20" s="893"/>
      <c r="AN20" s="893"/>
      <c r="AO20" s="894"/>
      <c r="AP20" s="2"/>
      <c r="AQ20" s="49">
        <f t="shared" si="2"/>
        <v>3</v>
      </c>
    </row>
    <row r="21" spans="2:46" ht="12" customHeight="1" x14ac:dyDescent="0.15">
      <c r="B21" s="922"/>
      <c r="C21" s="927"/>
      <c r="D21" s="925"/>
      <c r="E21" s="925"/>
      <c r="F21" s="925"/>
      <c r="G21" s="925"/>
      <c r="H21" s="925"/>
      <c r="I21" s="925"/>
      <c r="J21" s="926"/>
      <c r="K21" s="86">
        <v>11</v>
      </c>
      <c r="L21" s="882" t="s">
        <v>489</v>
      </c>
      <c r="M21" s="883"/>
      <c r="N21" s="882" t="s">
        <v>512</v>
      </c>
      <c r="O21" s="883"/>
      <c r="P21" s="882"/>
      <c r="Q21" s="883"/>
      <c r="R21" s="895" t="s">
        <v>506</v>
      </c>
      <c r="S21" s="896"/>
      <c r="T21" s="897"/>
      <c r="U21" s="882" t="s">
        <v>576</v>
      </c>
      <c r="V21" s="883"/>
      <c r="W21" s="882"/>
      <c r="X21" s="883"/>
      <c r="Y21" s="44"/>
      <c r="Z21" s="44"/>
      <c r="AA21" s="44"/>
      <c r="AB21" s="44"/>
      <c r="AC21" s="50"/>
      <c r="AD21" s="50"/>
      <c r="AE21" s="50"/>
      <c r="AF21" s="50"/>
      <c r="AG21" s="50"/>
      <c r="AH21" s="50"/>
      <c r="AI21" s="50"/>
      <c r="AJ21" s="50"/>
      <c r="AK21" s="892" t="s">
        <v>811</v>
      </c>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21.05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3</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826</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3CC4C9C4-76B8-4DD9-9EA7-EC263107AD45}">
      <formula1>"〇,"</formula1>
    </dataValidation>
    <dataValidation type="list" allowBlank="1" showInputMessage="1" showErrorMessage="1" sqref="N11:O34" xr:uid="{70FE47E6-0C66-4C7C-9E77-0516FCBEC15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4BAAAEE-82B6-467B-BB02-DD860DD1B018}">
          <x14:formula1>
            <xm:f>'(参考)リスト'!$G$16:$G$19</xm:f>
          </x14:formula1>
          <xm:sqref>AM35:AO38</xm:sqref>
        </x14:dataValidation>
        <x14:dataValidation type="list" allowBlank="1" showInputMessage="1" showErrorMessage="1" xr:uid="{F3F369BF-ECC6-4E93-8C53-D09B60D3D92D}">
          <x14:formula1>
            <xm:f>'(参考)リスト'!$B$16:$B$21</xm:f>
          </x14:formula1>
          <xm:sqref>L11:M34</xm:sqref>
        </x14:dataValidation>
        <x14:dataValidation type="list" allowBlank="1" showInputMessage="1" showErrorMessage="1" xr:uid="{3718D8EA-5D16-4169-8605-17D928E8AFAB}">
          <x14:formula1>
            <xm:f>'(参考)リスト'!$E$16:$E$27</xm:f>
          </x14:formula1>
          <xm:sqref>R11:T34</xm:sqref>
        </x14:dataValidation>
        <x14:dataValidation type="list" allowBlank="1" showInputMessage="1" showErrorMessage="1" xr:uid="{88338350-838B-4481-9D94-BDF7AA81B64C}">
          <x14:formula1>
            <xm:f>'(参考)リスト'!$D$16:$D$18</xm:f>
          </x14:formula1>
          <xm:sqref>P11:Q34</xm:sqref>
        </x14:dataValidation>
        <x14:dataValidation type="list" allowBlank="1" showInputMessage="1" showErrorMessage="1" xr:uid="{AE314A39-E4AF-4B2F-A5A4-D12B02F4E019}">
          <x14:formula1>
            <xm:f>'(参考)リスト'!$F$16:$F$21</xm:f>
          </x14:formula1>
          <xm:sqref>U11:X34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C353-7BA3-46D9-9749-421A93AFCA03}">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S25</v>
      </c>
      <c r="AW5" s="33">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51.32</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763</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269">
        <v>47.57</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462</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3.75</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462</v>
      </c>
      <c r="O13" s="883"/>
      <c r="P13" s="882" t="s">
        <v>471</v>
      </c>
      <c r="Q13" s="883"/>
      <c r="R13" s="895" t="s">
        <v>472</v>
      </c>
      <c r="S13" s="896"/>
      <c r="T13" s="897"/>
      <c r="U13" s="882" t="s">
        <v>577</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462</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892"/>
      <c r="AL25" s="893"/>
      <c r="AM25" s="893"/>
      <c r="AN25" s="893"/>
      <c r="AO25" s="894"/>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892"/>
      <c r="AL26" s="893"/>
      <c r="AM26" s="893"/>
      <c r="AN26" s="893"/>
      <c r="AO26" s="894"/>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51.32</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9CBEADC1-66B0-44A9-A91F-48022E69B4F6}">
      <formula1>INDIRECT(L11)</formula1>
    </dataValidation>
    <dataValidation type="list" allowBlank="1" showInputMessage="1" showErrorMessage="1" sqref="Y11:AB34" xr:uid="{4980C8B1-7AF1-40A1-9B41-F4D93F42D46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FA2120C-1CBC-45A6-9037-FF88590BC968}">
          <x14:formula1>
            <xm:f>'(参考)リスト'!$F$16:$F$21</xm:f>
          </x14:formula1>
          <xm:sqref>U11:X34</xm:sqref>
        </x14:dataValidation>
        <x14:dataValidation type="list" allowBlank="1" showInputMessage="1" showErrorMessage="1" xr:uid="{F2C4BE90-40FB-4694-B76C-785E19CF092C}">
          <x14:formula1>
            <xm:f>'(参考)リスト'!$D$16:$D$18</xm:f>
          </x14:formula1>
          <xm:sqref>P11:Q34</xm:sqref>
        </x14:dataValidation>
        <x14:dataValidation type="list" allowBlank="1" showInputMessage="1" showErrorMessage="1" xr:uid="{F9575BB7-3463-4C21-81B2-9D9875D428E3}">
          <x14:formula1>
            <xm:f>'(参考)リスト'!$E$16:$E$27</xm:f>
          </x14:formula1>
          <xm:sqref>R11:T34</xm:sqref>
        </x14:dataValidation>
        <x14:dataValidation type="list" allowBlank="1" showInputMessage="1" showErrorMessage="1" xr:uid="{17F3F699-D0DC-42BE-9CCE-E0B254C80877}">
          <x14:formula1>
            <xm:f>'(参考)リスト'!$B$16:$B$21</xm:f>
          </x14:formula1>
          <xm:sqref>L11:M34</xm:sqref>
        </x14:dataValidation>
        <x14:dataValidation type="list" allowBlank="1" showInputMessage="1" showErrorMessage="1" xr:uid="{2039C9BC-692C-4959-9844-D216AC751F17}">
          <x14:formula1>
            <xm:f>'(参考)リスト'!$G$16:$G$19</xm:f>
          </x14:formula1>
          <xm:sqref>AM35:AO38</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05736-62BE-4A89-9F58-BE466008EC0A}">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S26</v>
      </c>
      <c r="AW5" s="33">
        <f>R7</f>
        <v>8.9</v>
      </c>
      <c r="AX5" s="45" t="str">
        <f>AM35</f>
        <v>Ⅱ</v>
      </c>
      <c r="AY5" s="45">
        <f>Y37</f>
        <v>0</v>
      </c>
      <c r="AZ5" s="45">
        <f t="shared" ref="AZ5:BJ5" si="0">Z37</f>
        <v>0</v>
      </c>
      <c r="BA5" s="45">
        <f t="shared" si="0"/>
        <v>0</v>
      </c>
      <c r="BB5" s="45">
        <f>AB37</f>
        <v>0</v>
      </c>
      <c r="BC5" s="45">
        <f t="shared" si="0"/>
        <v>0</v>
      </c>
      <c r="BD5" s="45">
        <f>AD37</f>
        <v>0</v>
      </c>
      <c r="BE5" s="45">
        <f>AE37</f>
        <v>1</v>
      </c>
      <c r="BF5" s="45">
        <f t="shared" si="0"/>
        <v>0</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0.02</v>
      </c>
      <c r="BR5" s="45">
        <f>AF35</f>
        <v>0</v>
      </c>
      <c r="BS5" s="45">
        <f>AG35</f>
        <v>0</v>
      </c>
      <c r="BT5" s="45">
        <f>AH35</f>
        <v>0</v>
      </c>
      <c r="BU5" s="45">
        <f>AI35</f>
        <v>0</v>
      </c>
      <c r="BV5" s="45">
        <f>AJ35</f>
        <v>7.6</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766</v>
      </c>
      <c r="O7" s="937"/>
      <c r="P7" s="934" t="s">
        <v>367</v>
      </c>
      <c r="Q7" s="920"/>
      <c r="R7" s="938">
        <v>8.9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472</v>
      </c>
      <c r="S11" s="835"/>
      <c r="T11" s="835"/>
      <c r="U11" s="882" t="s">
        <v>577</v>
      </c>
      <c r="V11" s="883"/>
      <c r="W11" s="882" t="s">
        <v>581</v>
      </c>
      <c r="X11" s="883"/>
      <c r="Y11" s="44"/>
      <c r="Z11" s="44"/>
      <c r="AA11" s="44"/>
      <c r="AB11" s="44"/>
      <c r="AC11" s="50"/>
      <c r="AD11" s="50"/>
      <c r="AE11" s="50"/>
      <c r="AF11" s="50"/>
      <c r="AG11" s="50"/>
      <c r="AH11" s="50"/>
      <c r="AI11" s="50"/>
      <c r="AJ11" s="50"/>
      <c r="AK11" s="892" t="s">
        <v>813</v>
      </c>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3.3</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479</v>
      </c>
      <c r="O13" s="883"/>
      <c r="P13" s="882" t="s">
        <v>480</v>
      </c>
      <c r="Q13" s="883"/>
      <c r="R13" s="835" t="s">
        <v>500</v>
      </c>
      <c r="S13" s="835"/>
      <c r="T13" s="835"/>
      <c r="U13" s="882" t="s">
        <v>577</v>
      </c>
      <c r="V13" s="883"/>
      <c r="W13" s="882" t="s">
        <v>577</v>
      </c>
      <c r="X13" s="883"/>
      <c r="Y13" s="44"/>
      <c r="Z13" s="44"/>
      <c r="AA13" s="44"/>
      <c r="AB13" s="44"/>
      <c r="AC13" s="50"/>
      <c r="AD13" s="50"/>
      <c r="AE13" s="50"/>
      <c r="AF13" s="50"/>
      <c r="AG13" s="50"/>
      <c r="AH13" s="50"/>
      <c r="AI13" s="50"/>
      <c r="AJ13" s="50">
        <v>4.3</v>
      </c>
      <c r="AK13" s="892"/>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479</v>
      </c>
      <c r="O14" s="883"/>
      <c r="P14" s="882" t="s">
        <v>471</v>
      </c>
      <c r="Q14" s="883"/>
      <c r="R14" s="895" t="s">
        <v>472</v>
      </c>
      <c r="S14" s="896"/>
      <c r="T14" s="897"/>
      <c r="U14" s="882" t="s">
        <v>577</v>
      </c>
      <c r="V14" s="883"/>
      <c r="W14" s="882" t="s">
        <v>665</v>
      </c>
      <c r="X14" s="883"/>
      <c r="Y14" s="44"/>
      <c r="Z14" s="44"/>
      <c r="AA14" s="44"/>
      <c r="AB14" s="44"/>
      <c r="AC14" s="50"/>
      <c r="AD14" s="50"/>
      <c r="AE14" s="50">
        <v>0.02</v>
      </c>
      <c r="AF14" s="50"/>
      <c r="AG14" s="50"/>
      <c r="AH14" s="50"/>
      <c r="AI14" s="50"/>
      <c r="AJ14" s="50"/>
      <c r="AK14" s="892" t="s">
        <v>817</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489</v>
      </c>
      <c r="M16" s="883"/>
      <c r="N16" s="882" t="s">
        <v>512</v>
      </c>
      <c r="O16" s="883"/>
      <c r="P16" s="882"/>
      <c r="Q16" s="883"/>
      <c r="R16" s="895" t="s">
        <v>506</v>
      </c>
      <c r="S16" s="896"/>
      <c r="T16" s="897"/>
      <c r="U16" s="882" t="s">
        <v>576</v>
      </c>
      <c r="V16" s="883"/>
      <c r="W16" s="882"/>
      <c r="X16" s="883"/>
      <c r="Y16" s="44"/>
      <c r="Z16" s="44"/>
      <c r="AA16" s="44"/>
      <c r="AB16" s="44"/>
      <c r="AC16" s="50"/>
      <c r="AD16" s="50"/>
      <c r="AE16" s="50"/>
      <c r="AF16" s="50"/>
      <c r="AG16" s="50"/>
      <c r="AH16" s="50"/>
      <c r="AI16" s="50"/>
      <c r="AJ16" s="50"/>
      <c r="AK16" s="892" t="s">
        <v>811</v>
      </c>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0.02</v>
      </c>
      <c r="AF35" s="101">
        <f t="shared" si="7"/>
        <v>0</v>
      </c>
      <c r="AG35" s="101">
        <f t="shared" si="7"/>
        <v>0</v>
      </c>
      <c r="AH35" s="101">
        <f t="shared" si="7"/>
        <v>0</v>
      </c>
      <c r="AI35" s="101">
        <f t="shared" si="7"/>
        <v>0</v>
      </c>
      <c r="AJ35" s="102">
        <f t="shared" si="7"/>
        <v>7.6</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0</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826</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68885658-C430-4B34-B407-D1E1F196BC1B}">
      <formula1>"〇,"</formula1>
    </dataValidation>
    <dataValidation type="list" allowBlank="1" showInputMessage="1" showErrorMessage="1" sqref="N11:O34" xr:uid="{18D7B112-8E6C-48B6-9427-F1245D2C371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8D5FDEE-227E-476C-A9F2-D3D0F66EFB69}">
          <x14:formula1>
            <xm:f>'(参考)リスト'!$G$16:$G$19</xm:f>
          </x14:formula1>
          <xm:sqref>AM35:AO38</xm:sqref>
        </x14:dataValidation>
        <x14:dataValidation type="list" allowBlank="1" showInputMessage="1" showErrorMessage="1" xr:uid="{E6D0DC15-2A73-4ECC-8DF7-1D114C91FA8B}">
          <x14:formula1>
            <xm:f>'(参考)リスト'!$B$16:$B$21</xm:f>
          </x14:formula1>
          <xm:sqref>L11:M34</xm:sqref>
        </x14:dataValidation>
        <x14:dataValidation type="list" allowBlank="1" showInputMessage="1" showErrorMessage="1" xr:uid="{F13E83B2-B5B0-48DD-AE8D-7D50B395FB55}">
          <x14:formula1>
            <xm:f>'(参考)リスト'!$E$16:$E$27</xm:f>
          </x14:formula1>
          <xm:sqref>R11:T34</xm:sqref>
        </x14:dataValidation>
        <x14:dataValidation type="list" allowBlank="1" showInputMessage="1" showErrorMessage="1" xr:uid="{889DA28F-C5A3-4DE1-88F1-07E788F90A37}">
          <x14:formula1>
            <xm:f>'(参考)リスト'!$D$16:$D$18</xm:f>
          </x14:formula1>
          <xm:sqref>P11:Q34</xm:sqref>
        </x14:dataValidation>
        <x14:dataValidation type="list" allowBlank="1" showInputMessage="1" showErrorMessage="1" xr:uid="{AB9D7735-5772-40C0-8B03-ACD5C1BDBF02}">
          <x14:formula1>
            <xm:f>'(参考)リスト'!$F$16:$F$21</xm:f>
          </x14:formula1>
          <xm:sqref>U11:X34</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A17D-CF47-4680-861E-DAF764EB504F}">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S27</v>
      </c>
      <c r="AW5" s="33">
        <f>R7</f>
        <v>7.4</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6.25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768</v>
      </c>
      <c r="O7" s="937"/>
      <c r="P7" s="934" t="s">
        <v>367</v>
      </c>
      <c r="Q7" s="920"/>
      <c r="R7" s="938">
        <v>7.4</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479</v>
      </c>
      <c r="O11" s="883"/>
      <c r="P11" s="882" t="s">
        <v>480</v>
      </c>
      <c r="Q11" s="883"/>
      <c r="R11" s="835" t="s">
        <v>500</v>
      </c>
      <c r="S11" s="835"/>
      <c r="T11" s="835"/>
      <c r="U11" s="882" t="s">
        <v>577</v>
      </c>
      <c r="V11" s="883"/>
      <c r="W11" s="882" t="s">
        <v>577</v>
      </c>
      <c r="X11" s="883"/>
      <c r="Y11" s="44"/>
      <c r="Z11" s="44"/>
      <c r="AA11" s="44"/>
      <c r="AB11" s="44"/>
      <c r="AC11" s="50"/>
      <c r="AD11" s="50"/>
      <c r="AE11" s="50"/>
      <c r="AF11" s="50"/>
      <c r="AG11" s="50"/>
      <c r="AH11" s="50"/>
      <c r="AI11" s="50"/>
      <c r="AJ11" s="50">
        <v>4.2</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497</v>
      </c>
      <c r="O13" s="883"/>
      <c r="P13" s="882" t="s">
        <v>480</v>
      </c>
      <c r="Q13" s="883"/>
      <c r="R13" s="895" t="s">
        <v>500</v>
      </c>
      <c r="S13" s="896"/>
      <c r="T13" s="897"/>
      <c r="U13" s="882" t="s">
        <v>576</v>
      </c>
      <c r="V13" s="883"/>
      <c r="W13" s="882" t="s">
        <v>577</v>
      </c>
      <c r="X13" s="883"/>
      <c r="Y13" s="44"/>
      <c r="Z13" s="44"/>
      <c r="AA13" s="44"/>
      <c r="AB13" s="44"/>
      <c r="AC13" s="50"/>
      <c r="AD13" s="50"/>
      <c r="AE13" s="50"/>
      <c r="AF13" s="50"/>
      <c r="AG13" s="50"/>
      <c r="AH13" s="50"/>
      <c r="AI13" s="50"/>
      <c r="AJ13" s="50">
        <v>2.0499999999999998</v>
      </c>
      <c r="AK13" s="892" t="s">
        <v>811</v>
      </c>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c r="L14" s="882"/>
      <c r="M14" s="883"/>
      <c r="N14" s="882"/>
      <c r="O14" s="883"/>
      <c r="P14" s="882"/>
      <c r="Q14" s="883"/>
      <c r="R14" s="895"/>
      <c r="S14" s="896"/>
      <c r="T14" s="897"/>
      <c r="U14" s="882"/>
      <c r="V14" s="883"/>
      <c r="W14" s="882"/>
      <c r="X14" s="883"/>
      <c r="Y14" s="44"/>
      <c r="Z14" s="44"/>
      <c r="AA14" s="44"/>
      <c r="AB14" s="44"/>
      <c r="AC14" s="50"/>
      <c r="AD14" s="50"/>
      <c r="AE14" s="50"/>
      <c r="AF14" s="50"/>
      <c r="AG14" s="50"/>
      <c r="AH14" s="50"/>
      <c r="AI14" s="50"/>
      <c r="AJ14" s="50"/>
      <c r="AK14" s="892"/>
      <c r="AL14" s="893"/>
      <c r="AM14" s="893"/>
      <c r="AN14" s="893"/>
      <c r="AO14" s="894"/>
      <c r="AP14" s="2"/>
      <c r="AQ14" s="49">
        <f t="shared" si="2"/>
        <v>1</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892"/>
      <c r="AL24" s="893"/>
      <c r="AM24" s="893"/>
      <c r="AN24" s="893"/>
      <c r="AO24" s="894"/>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6.25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A6FF739F-E50C-45C0-A792-D9AD46BC93D1}">
      <formula1>INDIRECT(L11)</formula1>
    </dataValidation>
    <dataValidation type="list" allowBlank="1" showInputMessage="1" showErrorMessage="1" sqref="Y11:AB34" xr:uid="{72E95C62-CC5C-4A97-9EFD-98FCF7343CA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4ACDA8-91BE-4BC0-B32F-D23E9E15B555}">
          <x14:formula1>
            <xm:f>'(参考)リスト'!$F$16:$F$21</xm:f>
          </x14:formula1>
          <xm:sqref>U11:X34</xm:sqref>
        </x14:dataValidation>
        <x14:dataValidation type="list" allowBlank="1" showInputMessage="1" showErrorMessage="1" xr:uid="{16F9DCA0-48AF-4842-AB5A-D2AF734CB391}">
          <x14:formula1>
            <xm:f>'(参考)リスト'!$D$16:$D$18</xm:f>
          </x14:formula1>
          <xm:sqref>P11:Q34</xm:sqref>
        </x14:dataValidation>
        <x14:dataValidation type="list" allowBlank="1" showInputMessage="1" showErrorMessage="1" xr:uid="{3CDEC7D4-B3A8-4711-B5E4-C0433E4656A5}">
          <x14:formula1>
            <xm:f>'(参考)リスト'!$E$16:$E$27</xm:f>
          </x14:formula1>
          <xm:sqref>R11:T34</xm:sqref>
        </x14:dataValidation>
        <x14:dataValidation type="list" allowBlank="1" showInputMessage="1" showErrorMessage="1" xr:uid="{E4090A6E-794A-44D6-B107-361505973E74}">
          <x14:formula1>
            <xm:f>'(参考)リスト'!$B$16:$B$21</xm:f>
          </x14:formula1>
          <xm:sqref>L11:M34</xm:sqref>
        </x14:dataValidation>
        <x14:dataValidation type="list" allowBlank="1" showInputMessage="1" showErrorMessage="1" xr:uid="{4823A976-629A-4562-86D6-856A4FB5E856}">
          <x14:formula1>
            <xm:f>'(参考)リスト'!$G$16:$G$19</xm:f>
          </x14:formula1>
          <xm:sqref>AM35:AO38</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CFF0-D6D2-4449-90A9-A5F2543FB003}">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S28</v>
      </c>
      <c r="AW5" s="33">
        <f>R7</f>
        <v>5.9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0</v>
      </c>
      <c r="BV5" s="45">
        <f>AJ35</f>
        <v>2.1800000000000002</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771</v>
      </c>
      <c r="O7" s="937"/>
      <c r="P7" s="934" t="s">
        <v>367</v>
      </c>
      <c r="Q7" s="920"/>
      <c r="R7" s="938">
        <v>5.9</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480</v>
      </c>
      <c r="Q11" s="883"/>
      <c r="R11" s="835" t="s">
        <v>498</v>
      </c>
      <c r="S11" s="835"/>
      <c r="T11" s="835"/>
      <c r="U11" s="882" t="s">
        <v>577</v>
      </c>
      <c r="V11" s="883"/>
      <c r="W11" s="882" t="s">
        <v>577</v>
      </c>
      <c r="X11" s="883"/>
      <c r="Y11" s="44"/>
      <c r="Z11" s="44"/>
      <c r="AA11" s="44"/>
      <c r="AB11" s="44"/>
      <c r="AC11" s="50"/>
      <c r="AD11" s="50"/>
      <c r="AE11" s="50"/>
      <c r="AF11" s="50"/>
      <c r="AG11" s="50"/>
      <c r="AH11" s="50"/>
      <c r="AI11" s="50"/>
      <c r="AJ11" s="50">
        <v>0.08</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497</v>
      </c>
      <c r="O12" s="883"/>
      <c r="P12" s="882" t="s">
        <v>480</v>
      </c>
      <c r="Q12" s="883"/>
      <c r="R12" s="835" t="s">
        <v>500</v>
      </c>
      <c r="S12" s="835"/>
      <c r="T12" s="835"/>
      <c r="U12" s="882" t="s">
        <v>576</v>
      </c>
      <c r="V12" s="883"/>
      <c r="W12" s="882" t="s">
        <v>577</v>
      </c>
      <c r="X12" s="883"/>
      <c r="Y12" s="44"/>
      <c r="Z12" s="44"/>
      <c r="AA12" s="44"/>
      <c r="AB12" s="44"/>
      <c r="AC12" s="50"/>
      <c r="AD12" s="50"/>
      <c r="AE12" s="50"/>
      <c r="AF12" s="50"/>
      <c r="AG12" s="50"/>
      <c r="AH12" s="50"/>
      <c r="AI12" s="50"/>
      <c r="AJ12" s="50">
        <v>2.1</v>
      </c>
      <c r="AK12" s="892" t="s">
        <v>811</v>
      </c>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c r="L13" s="882"/>
      <c r="M13" s="883"/>
      <c r="N13" s="882"/>
      <c r="O13" s="883"/>
      <c r="P13" s="882"/>
      <c r="Q13" s="883"/>
      <c r="R13" s="895"/>
      <c r="S13" s="896"/>
      <c r="T13" s="897"/>
      <c r="U13" s="882"/>
      <c r="V13" s="883"/>
      <c r="W13" s="882"/>
      <c r="X13" s="883"/>
      <c r="Y13" s="44"/>
      <c r="Z13" s="44"/>
      <c r="AA13" s="44"/>
      <c r="AB13" s="44"/>
      <c r="AC13" s="50"/>
      <c r="AD13" s="50"/>
      <c r="AE13" s="50"/>
      <c r="AF13" s="50"/>
      <c r="AG13" s="50"/>
      <c r="AH13" s="50"/>
      <c r="AI13" s="50"/>
      <c r="AJ13" s="50"/>
      <c r="AK13" s="892"/>
      <c r="AL13" s="893"/>
      <c r="AM13" s="893"/>
      <c r="AN13" s="893"/>
      <c r="AO13" s="894"/>
      <c r="AP13" s="2"/>
      <c r="AQ13" s="49">
        <f t="shared" ref="AQ13:AQ27" si="2">IF(P13="材質劣化",2,IF(P13="漏水",3,1))</f>
        <v>1</v>
      </c>
    </row>
    <row r="14" spans="2:86" ht="12" customHeight="1" x14ac:dyDescent="0.15">
      <c r="B14" s="922"/>
      <c r="C14" s="927"/>
      <c r="D14" s="925"/>
      <c r="E14" s="925"/>
      <c r="F14" s="925"/>
      <c r="G14" s="925"/>
      <c r="H14" s="925"/>
      <c r="I14" s="925"/>
      <c r="J14" s="926"/>
      <c r="K14" s="86"/>
      <c r="L14" s="882"/>
      <c r="M14" s="883"/>
      <c r="N14" s="882"/>
      <c r="O14" s="883"/>
      <c r="P14" s="882"/>
      <c r="Q14" s="883"/>
      <c r="R14" s="895"/>
      <c r="S14" s="896"/>
      <c r="T14" s="897"/>
      <c r="U14" s="882"/>
      <c r="V14" s="883"/>
      <c r="W14" s="882"/>
      <c r="X14" s="883"/>
      <c r="Y14" s="44"/>
      <c r="Z14" s="44"/>
      <c r="AA14" s="44"/>
      <c r="AB14" s="44"/>
      <c r="AC14" s="50"/>
      <c r="AD14" s="50"/>
      <c r="AE14" s="50"/>
      <c r="AF14" s="50"/>
      <c r="AG14" s="50"/>
      <c r="AH14" s="50"/>
      <c r="AI14" s="50"/>
      <c r="AJ14" s="50"/>
      <c r="AK14" s="892"/>
      <c r="AL14" s="893"/>
      <c r="AM14" s="893"/>
      <c r="AN14" s="893"/>
      <c r="AO14" s="894"/>
      <c r="AP14" s="2"/>
      <c r="AQ14" s="49">
        <f t="shared" si="2"/>
        <v>1</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0</v>
      </c>
      <c r="AJ35" s="102">
        <f t="shared" si="7"/>
        <v>2.1800000000000002</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58" t="s">
        <v>827</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3CDD8831-9C2B-45FB-83D6-447900156103}">
      <formula1>"〇,"</formula1>
    </dataValidation>
    <dataValidation type="list" allowBlank="1" showInputMessage="1" showErrorMessage="1" sqref="N11:O34" xr:uid="{F08105B3-1E59-4B7D-A2C6-E2501F725D6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AE0B32A-A739-4AB3-890A-4537E6794BFF}">
          <x14:formula1>
            <xm:f>'(参考)リスト'!$G$16:$G$19</xm:f>
          </x14:formula1>
          <xm:sqref>AM35:AO38</xm:sqref>
        </x14:dataValidation>
        <x14:dataValidation type="list" allowBlank="1" showInputMessage="1" showErrorMessage="1" xr:uid="{5D820679-D0DA-4206-B504-B04A0CCBFEA3}">
          <x14:formula1>
            <xm:f>'(参考)リスト'!$B$16:$B$21</xm:f>
          </x14:formula1>
          <xm:sqref>L11:M34</xm:sqref>
        </x14:dataValidation>
        <x14:dataValidation type="list" allowBlank="1" showInputMessage="1" showErrorMessage="1" xr:uid="{8DFB924B-6480-4885-9A99-633DBD7C7935}">
          <x14:formula1>
            <xm:f>'(参考)リスト'!$E$16:$E$27</xm:f>
          </x14:formula1>
          <xm:sqref>R11:T34</xm:sqref>
        </x14:dataValidation>
        <x14:dataValidation type="list" allowBlank="1" showInputMessage="1" showErrorMessage="1" xr:uid="{55C5B841-067D-4C15-9C02-B87383EF2A82}">
          <x14:formula1>
            <xm:f>'(参考)リスト'!$D$16:$D$18</xm:f>
          </x14:formula1>
          <xm:sqref>P11:Q34</xm:sqref>
        </x14:dataValidation>
        <x14:dataValidation type="list" allowBlank="1" showInputMessage="1" showErrorMessage="1" xr:uid="{12D7E048-3928-414E-8AEE-835A86C6B5DC}">
          <x14:formula1>
            <xm:f>'(参考)リスト'!$F$16:$F$21</xm:f>
          </x14:formula1>
          <xm:sqref>U11:X34</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23C4B-8CED-4CF3-A590-F6956417BD28}">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S29</v>
      </c>
      <c r="AW5" s="33">
        <f>R7</f>
        <v>7.5</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3</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0.24</v>
      </c>
      <c r="BS5" s="45">
        <f>AG35</f>
        <v>0</v>
      </c>
      <c r="BT5" s="45">
        <f>AH35</f>
        <v>0</v>
      </c>
      <c r="BU5" s="45">
        <f>AI35</f>
        <v>0</v>
      </c>
      <c r="BV5" s="45">
        <f>AJ35</f>
        <v>7.3500000000000005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775</v>
      </c>
      <c r="O7" s="937"/>
      <c r="P7" s="934" t="s">
        <v>367</v>
      </c>
      <c r="Q7" s="920"/>
      <c r="R7" s="938">
        <v>7.5</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0.24</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497</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1.85</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495</v>
      </c>
      <c r="O13" s="883"/>
      <c r="P13" s="882" t="s">
        <v>480</v>
      </c>
      <c r="Q13" s="883"/>
      <c r="R13" s="835" t="s">
        <v>500</v>
      </c>
      <c r="S13" s="835"/>
      <c r="T13" s="835"/>
      <c r="U13" s="882" t="s">
        <v>577</v>
      </c>
      <c r="V13" s="883"/>
      <c r="W13" s="882" t="s">
        <v>577</v>
      </c>
      <c r="X13" s="883"/>
      <c r="Y13" s="44"/>
      <c r="Z13" s="44"/>
      <c r="AA13" s="44"/>
      <c r="AB13" s="44"/>
      <c r="AC13" s="50"/>
      <c r="AD13" s="50"/>
      <c r="AE13" s="50"/>
      <c r="AF13" s="50"/>
      <c r="AG13" s="50"/>
      <c r="AH13" s="50"/>
      <c r="AI13" s="50"/>
      <c r="AJ13" s="50">
        <v>3.45</v>
      </c>
      <c r="AK13" s="892"/>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470</v>
      </c>
      <c r="O14" s="883"/>
      <c r="P14" s="882" t="s">
        <v>480</v>
      </c>
      <c r="Q14" s="883"/>
      <c r="R14" s="835" t="s">
        <v>500</v>
      </c>
      <c r="S14" s="835"/>
      <c r="T14" s="835"/>
      <c r="U14" s="882" t="s">
        <v>576</v>
      </c>
      <c r="V14" s="883"/>
      <c r="W14" s="882" t="s">
        <v>577</v>
      </c>
      <c r="X14" s="883"/>
      <c r="Y14" s="44"/>
      <c r="Z14" s="44"/>
      <c r="AA14" s="44"/>
      <c r="AB14" s="44"/>
      <c r="AC14" s="50"/>
      <c r="AD14" s="50"/>
      <c r="AE14" s="50"/>
      <c r="AF14" s="50"/>
      <c r="AG14" s="50"/>
      <c r="AH14" s="50"/>
      <c r="AI14" s="50"/>
      <c r="AJ14" s="50">
        <v>2.0499999999999998</v>
      </c>
      <c r="AK14" s="892" t="s">
        <v>811</v>
      </c>
      <c r="AL14" s="893"/>
      <c r="AM14" s="893"/>
      <c r="AN14" s="893"/>
      <c r="AO14" s="894"/>
      <c r="AP14" s="2"/>
      <c r="AQ14" s="49">
        <f t="shared" si="2"/>
        <v>3</v>
      </c>
    </row>
    <row r="15" spans="2:86" ht="12" customHeight="1" x14ac:dyDescent="0.15">
      <c r="B15" s="922"/>
      <c r="C15" s="927"/>
      <c r="D15" s="925"/>
      <c r="E15" s="925"/>
      <c r="F15" s="925"/>
      <c r="G15" s="925"/>
      <c r="H15" s="925"/>
      <c r="I15" s="925"/>
      <c r="J15" s="926"/>
      <c r="K15" s="86"/>
      <c r="L15" s="882"/>
      <c r="M15" s="883"/>
      <c r="N15" s="882"/>
      <c r="O15" s="883"/>
      <c r="P15" s="882"/>
      <c r="Q15" s="883"/>
      <c r="R15" s="895"/>
      <c r="S15" s="896"/>
      <c r="T15" s="897"/>
      <c r="U15" s="882"/>
      <c r="V15" s="883"/>
      <c r="W15" s="882"/>
      <c r="X15" s="883"/>
      <c r="Y15" s="44"/>
      <c r="Z15" s="44"/>
      <c r="AA15" s="44"/>
      <c r="AB15" s="44"/>
      <c r="AC15" s="50"/>
      <c r="AD15" s="50"/>
      <c r="AE15" s="50"/>
      <c r="AF15" s="50"/>
      <c r="AG15" s="50"/>
      <c r="AH15" s="50"/>
      <c r="AI15" s="50"/>
      <c r="AJ15" s="50"/>
      <c r="AK15" s="892"/>
      <c r="AL15" s="893"/>
      <c r="AM15" s="893"/>
      <c r="AN15" s="893"/>
      <c r="AO15" s="894"/>
      <c r="AP15" s="2"/>
      <c r="AQ15" s="49">
        <f t="shared" si="2"/>
        <v>1</v>
      </c>
    </row>
    <row r="16" spans="2:86" ht="12" customHeight="1" x14ac:dyDescent="0.15">
      <c r="B16" s="922"/>
      <c r="C16" s="927"/>
      <c r="D16" s="925"/>
      <c r="E16" s="925"/>
      <c r="F16" s="925"/>
      <c r="G16" s="925"/>
      <c r="H16" s="925"/>
      <c r="I16" s="925"/>
      <c r="J16" s="926"/>
      <c r="K16" s="86"/>
      <c r="L16" s="882"/>
      <c r="M16" s="883"/>
      <c r="N16" s="882"/>
      <c r="O16" s="883"/>
      <c r="P16" s="882"/>
      <c r="Q16" s="883"/>
      <c r="R16" s="895"/>
      <c r="S16" s="896"/>
      <c r="T16" s="897"/>
      <c r="U16" s="882"/>
      <c r="V16" s="883"/>
      <c r="W16" s="882"/>
      <c r="X16" s="883"/>
      <c r="Y16" s="44"/>
      <c r="Z16" s="44"/>
      <c r="AA16" s="44"/>
      <c r="AB16" s="44"/>
      <c r="AC16" s="50"/>
      <c r="AD16" s="50"/>
      <c r="AE16" s="50"/>
      <c r="AF16" s="50"/>
      <c r="AG16" s="50"/>
      <c r="AH16" s="50"/>
      <c r="AI16" s="50"/>
      <c r="AJ16" s="50"/>
      <c r="AK16" s="892"/>
      <c r="AL16" s="893"/>
      <c r="AM16" s="893"/>
      <c r="AN16" s="893"/>
      <c r="AO16" s="894"/>
      <c r="AP16" s="2"/>
      <c r="AQ16" s="49">
        <f t="shared" si="2"/>
        <v>1</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892"/>
      <c r="AL23" s="893"/>
      <c r="AM23" s="893"/>
      <c r="AN23" s="893"/>
      <c r="AO23" s="894"/>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0.24</v>
      </c>
      <c r="AG35" s="101">
        <f t="shared" si="7"/>
        <v>0</v>
      </c>
      <c r="AH35" s="101">
        <f t="shared" si="7"/>
        <v>0</v>
      </c>
      <c r="AI35" s="101">
        <f t="shared" si="7"/>
        <v>0</v>
      </c>
      <c r="AJ35" s="102">
        <f t="shared" si="7"/>
        <v>7.3500000000000005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3</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58" t="s">
        <v>827</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3EB6A086-B22C-4795-A0A4-4804FE1D7C75}">
      <formula1>INDIRECT(L11)</formula1>
    </dataValidation>
    <dataValidation type="list" allowBlank="1" showInputMessage="1" showErrorMessage="1" sqref="Y11:AB34" xr:uid="{65779ABD-B3C8-48D9-A644-AD2477C0536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5BBEB7-EA4F-46B9-AEEE-40CCA9481985}">
          <x14:formula1>
            <xm:f>'(参考)リスト'!$F$16:$F$21</xm:f>
          </x14:formula1>
          <xm:sqref>U11:X34</xm:sqref>
        </x14:dataValidation>
        <x14:dataValidation type="list" allowBlank="1" showInputMessage="1" showErrorMessage="1" xr:uid="{3F25A60F-70CF-4F8B-8E97-1BFC5FF3FE1A}">
          <x14:formula1>
            <xm:f>'(参考)リスト'!$D$16:$D$18</xm:f>
          </x14:formula1>
          <xm:sqref>P11:Q34</xm:sqref>
        </x14:dataValidation>
        <x14:dataValidation type="list" allowBlank="1" showInputMessage="1" showErrorMessage="1" xr:uid="{F338B484-64B3-4687-86F4-3AD3A5DC755A}">
          <x14:formula1>
            <xm:f>'(参考)リスト'!$E$16:$E$27</xm:f>
          </x14:formula1>
          <xm:sqref>R11:T34</xm:sqref>
        </x14:dataValidation>
        <x14:dataValidation type="list" allowBlank="1" showInputMessage="1" showErrorMessage="1" xr:uid="{D3D79862-D069-4F0F-BC40-381F4D667A9E}">
          <x14:formula1>
            <xm:f>'(参考)リスト'!$B$16:$B$21</xm:f>
          </x14:formula1>
          <xm:sqref>L11:M34</xm:sqref>
        </x14:dataValidation>
        <x14:dataValidation type="list" allowBlank="1" showInputMessage="1" showErrorMessage="1" xr:uid="{6DC00C9F-34E5-4D89-A753-3AEFF32A83CC}">
          <x14:formula1>
            <xm:f>'(参考)リスト'!$G$16:$G$19</xm:f>
          </x14:formula1>
          <xm:sqref>AM35:AO38</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8BF4-9063-4B4D-96AA-21257FF8D9E6}">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S30</v>
      </c>
      <c r="AW5" s="33">
        <f>R7</f>
        <v>7.3</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0.46</v>
      </c>
      <c r="BS5" s="45">
        <f>AG35</f>
        <v>0</v>
      </c>
      <c r="BT5" s="45">
        <f>AH35</f>
        <v>0</v>
      </c>
      <c r="BU5" s="45">
        <f>AI35</f>
        <v>0</v>
      </c>
      <c r="BV5" s="45">
        <f>AJ35</f>
        <v>3.52</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779</v>
      </c>
      <c r="O7" s="937"/>
      <c r="P7" s="934" t="s">
        <v>367</v>
      </c>
      <c r="Q7" s="920"/>
      <c r="R7" s="938">
        <v>7.3</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0.46</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577</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495</v>
      </c>
      <c r="O13" s="883"/>
      <c r="P13" s="882" t="s">
        <v>480</v>
      </c>
      <c r="Q13" s="883"/>
      <c r="R13" s="895" t="s">
        <v>498</v>
      </c>
      <c r="S13" s="896"/>
      <c r="T13" s="897"/>
      <c r="U13" s="882" t="s">
        <v>577</v>
      </c>
      <c r="V13" s="883"/>
      <c r="W13" s="882" t="s">
        <v>577</v>
      </c>
      <c r="X13" s="883"/>
      <c r="Y13" s="44"/>
      <c r="Z13" s="44"/>
      <c r="AA13" s="44"/>
      <c r="AB13" s="44"/>
      <c r="AC13" s="50"/>
      <c r="AD13" s="50"/>
      <c r="AE13" s="50"/>
      <c r="AF13" s="50"/>
      <c r="AG13" s="50"/>
      <c r="AH13" s="50"/>
      <c r="AI13" s="50"/>
      <c r="AJ13" s="50">
        <v>0.22</v>
      </c>
      <c r="AK13" s="892"/>
      <c r="AL13" s="893"/>
      <c r="AM13" s="893"/>
      <c r="AN13" s="893"/>
      <c r="AO13" s="894"/>
      <c r="AP13" s="2"/>
      <c r="AQ13" s="49">
        <f t="shared" ref="AQ13:AQ27" si="2">IF(P13="材質劣化",2,IF(P13="漏水",3,1))</f>
        <v>3</v>
      </c>
    </row>
    <row r="14" spans="2:86" ht="12" customHeight="1" x14ac:dyDescent="0.15">
      <c r="B14" s="922"/>
      <c r="C14" s="927"/>
      <c r="D14" s="925"/>
      <c r="E14" s="925"/>
      <c r="F14" s="925"/>
      <c r="G14" s="925"/>
      <c r="H14" s="925"/>
      <c r="I14" s="925"/>
      <c r="J14" s="926"/>
      <c r="K14" s="86">
        <v>4</v>
      </c>
      <c r="L14" s="882" t="s">
        <v>461</v>
      </c>
      <c r="M14" s="883"/>
      <c r="N14" s="882" t="s">
        <v>462</v>
      </c>
      <c r="O14" s="883"/>
      <c r="P14" s="882" t="s">
        <v>471</v>
      </c>
      <c r="Q14" s="883"/>
      <c r="R14" s="895" t="s">
        <v>472</v>
      </c>
      <c r="S14" s="896"/>
      <c r="T14" s="897"/>
      <c r="U14" s="882" t="s">
        <v>577</v>
      </c>
      <c r="V14" s="883"/>
      <c r="W14" s="882" t="s">
        <v>581</v>
      </c>
      <c r="X14" s="883"/>
      <c r="Y14" s="44"/>
      <c r="Z14" s="44"/>
      <c r="AA14" s="44"/>
      <c r="AB14" s="44"/>
      <c r="AC14" s="50"/>
      <c r="AD14" s="50"/>
      <c r="AE14" s="50"/>
      <c r="AF14" s="50"/>
      <c r="AG14" s="50"/>
      <c r="AH14" s="50"/>
      <c r="AI14" s="50"/>
      <c r="AJ14" s="50"/>
      <c r="AK14" s="892" t="s">
        <v>813</v>
      </c>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461</v>
      </c>
      <c r="M15" s="883"/>
      <c r="N15" s="882" t="s">
        <v>495</v>
      </c>
      <c r="O15" s="883"/>
      <c r="P15" s="882" t="s">
        <v>480</v>
      </c>
      <c r="Q15" s="883"/>
      <c r="R15" s="895" t="s">
        <v>498</v>
      </c>
      <c r="S15" s="896"/>
      <c r="T15" s="897"/>
      <c r="U15" s="882" t="s">
        <v>665</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3</v>
      </c>
    </row>
    <row r="16" spans="2:86" ht="12" customHeight="1" x14ac:dyDescent="0.15">
      <c r="B16" s="922"/>
      <c r="C16" s="927"/>
      <c r="D16" s="925"/>
      <c r="E16" s="925"/>
      <c r="F16" s="925"/>
      <c r="G16" s="925"/>
      <c r="H16" s="925"/>
      <c r="I16" s="925"/>
      <c r="J16" s="926"/>
      <c r="K16" s="86">
        <v>6</v>
      </c>
      <c r="L16" s="882" t="s">
        <v>461</v>
      </c>
      <c r="M16" s="883"/>
      <c r="N16" s="882" t="s">
        <v>495</v>
      </c>
      <c r="O16" s="883"/>
      <c r="P16" s="882" t="s">
        <v>480</v>
      </c>
      <c r="Q16" s="883"/>
      <c r="R16" s="895" t="s">
        <v>500</v>
      </c>
      <c r="S16" s="896"/>
      <c r="T16" s="897"/>
      <c r="U16" s="882" t="s">
        <v>576</v>
      </c>
      <c r="V16" s="883"/>
      <c r="W16" s="882" t="s">
        <v>577</v>
      </c>
      <c r="X16" s="883"/>
      <c r="Y16" s="44"/>
      <c r="Z16" s="44"/>
      <c r="AA16" s="44"/>
      <c r="AB16" s="44"/>
      <c r="AC16" s="50"/>
      <c r="AD16" s="50"/>
      <c r="AE16" s="50"/>
      <c r="AF16" s="50"/>
      <c r="AG16" s="50"/>
      <c r="AH16" s="50"/>
      <c r="AI16" s="50"/>
      <c r="AJ16" s="50">
        <v>3.3</v>
      </c>
      <c r="AK16" s="892" t="s">
        <v>811</v>
      </c>
      <c r="AL16" s="893"/>
      <c r="AM16" s="893"/>
      <c r="AN16" s="893"/>
      <c r="AO16" s="894"/>
      <c r="AP16" s="2"/>
      <c r="AQ16" s="49">
        <f t="shared" si="2"/>
        <v>3</v>
      </c>
    </row>
    <row r="17" spans="2:46" ht="12" customHeight="1" x14ac:dyDescent="0.15">
      <c r="B17" s="922"/>
      <c r="C17" s="927"/>
      <c r="D17" s="925"/>
      <c r="E17" s="925"/>
      <c r="F17" s="925"/>
      <c r="G17" s="925"/>
      <c r="H17" s="925"/>
      <c r="I17" s="925"/>
      <c r="J17" s="926"/>
      <c r="K17" s="86"/>
      <c r="L17" s="882"/>
      <c r="M17" s="883"/>
      <c r="N17" s="882"/>
      <c r="O17" s="883"/>
      <c r="P17" s="882"/>
      <c r="Q17" s="883"/>
      <c r="R17" s="895"/>
      <c r="S17" s="896"/>
      <c r="T17" s="897"/>
      <c r="U17" s="882"/>
      <c r="V17" s="883"/>
      <c r="W17" s="882"/>
      <c r="X17" s="883"/>
      <c r="Y17" s="44"/>
      <c r="Z17" s="44"/>
      <c r="AA17" s="44"/>
      <c r="AB17" s="44"/>
      <c r="AC17" s="50"/>
      <c r="AD17" s="50"/>
      <c r="AE17" s="50"/>
      <c r="AF17" s="50"/>
      <c r="AG17" s="50"/>
      <c r="AH17" s="50"/>
      <c r="AI17" s="50"/>
      <c r="AJ17" s="50"/>
      <c r="AK17" s="892"/>
      <c r="AL17" s="893"/>
      <c r="AM17" s="893"/>
      <c r="AN17" s="893"/>
      <c r="AO17" s="894"/>
      <c r="AP17" s="2"/>
      <c r="AQ17" s="49">
        <f t="shared" si="2"/>
        <v>1</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892"/>
      <c r="AL22" s="893"/>
      <c r="AM22" s="893"/>
      <c r="AN22" s="893"/>
      <c r="AO22" s="894"/>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0.46</v>
      </c>
      <c r="AG35" s="101">
        <f t="shared" si="7"/>
        <v>0</v>
      </c>
      <c r="AH35" s="101">
        <f t="shared" si="7"/>
        <v>0</v>
      </c>
      <c r="AI35" s="101">
        <f t="shared" si="7"/>
        <v>0</v>
      </c>
      <c r="AJ35" s="102">
        <f t="shared" si="7"/>
        <v>3.52</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1</v>
      </c>
      <c r="AG37" s="913">
        <f t="shared" si="8"/>
        <v>0</v>
      </c>
      <c r="AH37" s="913">
        <f t="shared" si="8"/>
        <v>0</v>
      </c>
      <c r="AI37" s="913">
        <f t="shared" si="8"/>
        <v>0</v>
      </c>
      <c r="AJ37" s="913">
        <f>COUNTA(AJ11:AJ34)</f>
        <v>2</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ED84F6D8-A797-45DF-8282-A5F999A91E4B}">
      <formula1>"〇,"</formula1>
    </dataValidation>
    <dataValidation type="list" allowBlank="1" showInputMessage="1" showErrorMessage="1" sqref="N11:O34" xr:uid="{36793687-CAE2-4E6E-A9A2-6E32B1839DF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272AA81-B631-4EBF-8331-A388F08F34DA}">
          <x14:formula1>
            <xm:f>'(参考)リスト'!$G$16:$G$19</xm:f>
          </x14:formula1>
          <xm:sqref>AM35:AO38</xm:sqref>
        </x14:dataValidation>
        <x14:dataValidation type="list" allowBlank="1" showInputMessage="1" showErrorMessage="1" xr:uid="{93B0BE58-BB73-4C3D-8646-97678664B273}">
          <x14:formula1>
            <xm:f>'(参考)リスト'!$B$16:$B$21</xm:f>
          </x14:formula1>
          <xm:sqref>L11:M34</xm:sqref>
        </x14:dataValidation>
        <x14:dataValidation type="list" allowBlank="1" showInputMessage="1" showErrorMessage="1" xr:uid="{8BEAEA1A-10B3-447C-859A-0D66B69F370C}">
          <x14:formula1>
            <xm:f>'(参考)リスト'!$E$16:$E$27</xm:f>
          </x14:formula1>
          <xm:sqref>R11:T34</xm:sqref>
        </x14:dataValidation>
        <x14:dataValidation type="list" allowBlank="1" showInputMessage="1" showErrorMessage="1" xr:uid="{50661597-6E67-488A-A3A9-11E81A55747A}">
          <x14:formula1>
            <xm:f>'(参考)リスト'!$D$16:$D$18</xm:f>
          </x14:formula1>
          <xm:sqref>P11:Q34</xm:sqref>
        </x14:dataValidation>
        <x14:dataValidation type="list" allowBlank="1" showInputMessage="1" showErrorMessage="1" xr:uid="{621364EB-60EC-4F04-BC6A-2C75936C5089}">
          <x14:formula1>
            <xm:f>'(参考)リスト'!$F$16:$F$21</xm:f>
          </x14:formula1>
          <xm:sqref>U11:X34</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FDC22-FB62-481B-9E9E-06784DEFFB87}">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S31</v>
      </c>
      <c r="AW5" s="33">
        <f>R7</f>
        <v>6.8</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4</v>
      </c>
      <c r="BK5" s="45" t="str">
        <f>IF(Y37&gt;0,R7,"")</f>
        <v/>
      </c>
      <c r="BL5" s="34" t="str">
        <f>IF(Y37&gt;0,"",IF(Z37&gt;0,R7,""))</f>
        <v/>
      </c>
      <c r="BM5" s="34" t="str">
        <f>IF(Y37+Z37&gt;0,"",IF(AA37&gt;0,R7,""))</f>
        <v/>
      </c>
      <c r="BN5" s="34" t="str">
        <f>IF(Y37+Z37+AA37&gt;0,"",IF(AB37&gt;0,R7,""))</f>
        <v/>
      </c>
      <c r="BO5" s="45">
        <f>AC35</f>
        <v>0</v>
      </c>
      <c r="BP5" s="45">
        <f t="shared" ref="BP5:BQ5" si="1">AD35</f>
        <v>0</v>
      </c>
      <c r="BQ5" s="45">
        <f t="shared" si="1"/>
        <v>0</v>
      </c>
      <c r="BR5" s="45">
        <f>AF35</f>
        <v>0</v>
      </c>
      <c r="BS5" s="45">
        <f>AG35</f>
        <v>0</v>
      </c>
      <c r="BT5" s="45">
        <f>AH35</f>
        <v>0</v>
      </c>
      <c r="BU5" s="45">
        <f>AI35</f>
        <v>4.3499999999999996</v>
      </c>
      <c r="BV5" s="45">
        <f>AJ35</f>
        <v>8.56</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786</v>
      </c>
      <c r="O7" s="937"/>
      <c r="P7" s="934" t="s">
        <v>367</v>
      </c>
      <c r="Q7" s="920"/>
      <c r="R7" s="938">
        <v>6.8</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497</v>
      </c>
      <c r="O11" s="883"/>
      <c r="P11" s="882" t="s">
        <v>480</v>
      </c>
      <c r="Q11" s="883"/>
      <c r="R11" s="835" t="s">
        <v>498</v>
      </c>
      <c r="S11" s="835"/>
      <c r="T11" s="835"/>
      <c r="U11" s="882" t="s">
        <v>577</v>
      </c>
      <c r="V11" s="883"/>
      <c r="W11" s="882" t="s">
        <v>577</v>
      </c>
      <c r="X11" s="883"/>
      <c r="Y11" s="44"/>
      <c r="Z11" s="44"/>
      <c r="AA11" s="44"/>
      <c r="AB11" s="44"/>
      <c r="AC11" s="50"/>
      <c r="AD11" s="50"/>
      <c r="AE11" s="50"/>
      <c r="AF11" s="50"/>
      <c r="AG11" s="50"/>
      <c r="AH11" s="50"/>
      <c r="AI11" s="50"/>
      <c r="AJ11" s="50">
        <v>0.11</v>
      </c>
      <c r="AK11" s="892"/>
      <c r="AL11" s="893"/>
      <c r="AM11" s="893"/>
      <c r="AN11" s="893"/>
      <c r="AO11" s="894"/>
      <c r="AP11" s="2"/>
      <c r="AQ11" s="49">
        <f>IF(P11="材質劣化",2,IF(P11="漏水",3,1))</f>
        <v>3</v>
      </c>
      <c r="AS11" s="32" t="str">
        <f>IF(Y11&lt;&gt;"",1,"")</f>
        <v/>
      </c>
    </row>
    <row r="12" spans="2:86" ht="12" customHeight="1" x14ac:dyDescent="0.15">
      <c r="B12" s="922"/>
      <c r="C12" s="927"/>
      <c r="D12" s="925"/>
      <c r="E12" s="925"/>
      <c r="F12" s="925"/>
      <c r="G12" s="925"/>
      <c r="H12" s="925"/>
      <c r="I12" s="925"/>
      <c r="J12" s="926"/>
      <c r="K12" s="86">
        <v>2</v>
      </c>
      <c r="L12" s="882" t="s">
        <v>461</v>
      </c>
      <c r="M12" s="883"/>
      <c r="N12" s="882" t="s">
        <v>497</v>
      </c>
      <c r="O12" s="883"/>
      <c r="P12" s="882" t="s">
        <v>480</v>
      </c>
      <c r="Q12" s="883"/>
      <c r="R12" s="835" t="s">
        <v>500</v>
      </c>
      <c r="S12" s="835"/>
      <c r="T12" s="835"/>
      <c r="U12" s="882" t="s">
        <v>577</v>
      </c>
      <c r="V12" s="883"/>
      <c r="W12" s="882" t="s">
        <v>577</v>
      </c>
      <c r="X12" s="883"/>
      <c r="Y12" s="44"/>
      <c r="Z12" s="44"/>
      <c r="AA12" s="44"/>
      <c r="AB12" s="44"/>
      <c r="AC12" s="50"/>
      <c r="AD12" s="50"/>
      <c r="AE12" s="50"/>
      <c r="AF12" s="50"/>
      <c r="AG12" s="50"/>
      <c r="AH12" s="50"/>
      <c r="AI12" s="50"/>
      <c r="AJ12" s="50">
        <v>2.4500000000000002</v>
      </c>
      <c r="AK12" s="892"/>
      <c r="AL12" s="893"/>
      <c r="AM12" s="893"/>
      <c r="AN12" s="893"/>
      <c r="AO12" s="894"/>
      <c r="AP12" s="2"/>
      <c r="AQ12" s="49">
        <f>IF(P12="材質劣化",2,IF(P12="漏水",3,1))</f>
        <v>3</v>
      </c>
    </row>
    <row r="13" spans="2:86" ht="12" customHeight="1" x14ac:dyDescent="0.15">
      <c r="B13" s="922"/>
      <c r="C13" s="927"/>
      <c r="D13" s="925"/>
      <c r="E13" s="925"/>
      <c r="F13" s="925"/>
      <c r="G13" s="925"/>
      <c r="H13" s="925"/>
      <c r="I13" s="925"/>
      <c r="J13" s="926"/>
      <c r="K13" s="86">
        <v>3</v>
      </c>
      <c r="L13" s="882" t="s">
        <v>461</v>
      </c>
      <c r="M13" s="883"/>
      <c r="N13" s="882" t="s">
        <v>499</v>
      </c>
      <c r="O13" s="883"/>
      <c r="P13" s="882" t="s">
        <v>471</v>
      </c>
      <c r="Q13" s="883"/>
      <c r="R13" s="895" t="s">
        <v>472</v>
      </c>
      <c r="S13" s="896"/>
      <c r="T13" s="897"/>
      <c r="U13" s="882" t="s">
        <v>598</v>
      </c>
      <c r="V13" s="883"/>
      <c r="W13" s="882" t="s">
        <v>581</v>
      </c>
      <c r="X13" s="883"/>
      <c r="Y13" s="44"/>
      <c r="Z13" s="44"/>
      <c r="AA13" s="44"/>
      <c r="AB13" s="44"/>
      <c r="AC13" s="50"/>
      <c r="AD13" s="50"/>
      <c r="AE13" s="50"/>
      <c r="AF13" s="50"/>
      <c r="AG13" s="50"/>
      <c r="AH13" s="50"/>
      <c r="AI13" s="50"/>
      <c r="AJ13" s="50"/>
      <c r="AK13" s="892" t="s">
        <v>813</v>
      </c>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461</v>
      </c>
      <c r="M14" s="883"/>
      <c r="N14" s="882" t="s">
        <v>499</v>
      </c>
      <c r="O14" s="883"/>
      <c r="P14" s="882" t="s">
        <v>480</v>
      </c>
      <c r="Q14" s="883"/>
      <c r="R14" s="895" t="s">
        <v>500</v>
      </c>
      <c r="S14" s="896"/>
      <c r="T14" s="897"/>
      <c r="U14" s="882" t="s">
        <v>665</v>
      </c>
      <c r="V14" s="883"/>
      <c r="W14" s="882" t="s">
        <v>665</v>
      </c>
      <c r="X14" s="883"/>
      <c r="Y14" s="44"/>
      <c r="Z14" s="44"/>
      <c r="AA14" s="44"/>
      <c r="AB14" s="44"/>
      <c r="AC14" s="50"/>
      <c r="AD14" s="50"/>
      <c r="AE14" s="50"/>
      <c r="AF14" s="50"/>
      <c r="AG14" s="50"/>
      <c r="AH14" s="50"/>
      <c r="AI14" s="50">
        <v>4.3499999999999996</v>
      </c>
      <c r="AJ14" s="50"/>
      <c r="AK14" s="892"/>
      <c r="AL14" s="893"/>
      <c r="AM14" s="893"/>
      <c r="AN14" s="893"/>
      <c r="AO14" s="894"/>
      <c r="AP14" s="2"/>
      <c r="AQ14" s="49">
        <f t="shared" si="2"/>
        <v>3</v>
      </c>
    </row>
    <row r="15" spans="2:86" ht="12" customHeight="1" x14ac:dyDescent="0.15">
      <c r="B15" s="922"/>
      <c r="C15" s="927"/>
      <c r="D15" s="925"/>
      <c r="E15" s="925"/>
      <c r="F15" s="925"/>
      <c r="G15" s="925"/>
      <c r="H15" s="925"/>
      <c r="I15" s="925"/>
      <c r="J15" s="926"/>
      <c r="K15" s="86">
        <v>5</v>
      </c>
      <c r="L15" s="882" t="s">
        <v>461</v>
      </c>
      <c r="M15" s="883"/>
      <c r="N15" s="882" t="s">
        <v>479</v>
      </c>
      <c r="O15" s="883"/>
      <c r="P15" s="882" t="s">
        <v>471</v>
      </c>
      <c r="Q15" s="883"/>
      <c r="R15" s="895" t="s">
        <v>472</v>
      </c>
      <c r="S15" s="896"/>
      <c r="T15" s="897"/>
      <c r="U15" s="882" t="s">
        <v>577</v>
      </c>
      <c r="V15" s="883"/>
      <c r="W15" s="882" t="s">
        <v>581</v>
      </c>
      <c r="X15" s="883"/>
      <c r="Y15" s="44"/>
      <c r="Z15" s="44"/>
      <c r="AA15" s="44"/>
      <c r="AB15" s="44"/>
      <c r="AC15" s="50"/>
      <c r="AD15" s="50"/>
      <c r="AE15" s="50"/>
      <c r="AF15" s="50"/>
      <c r="AG15" s="50"/>
      <c r="AH15" s="50"/>
      <c r="AI15" s="50"/>
      <c r="AJ15" s="50"/>
      <c r="AK15" s="892" t="s">
        <v>813</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461</v>
      </c>
      <c r="M16" s="883"/>
      <c r="N16" s="882" t="s">
        <v>495</v>
      </c>
      <c r="O16" s="883"/>
      <c r="P16" s="882" t="s">
        <v>480</v>
      </c>
      <c r="Q16" s="883"/>
      <c r="R16" s="895" t="s">
        <v>500</v>
      </c>
      <c r="S16" s="896"/>
      <c r="T16" s="897"/>
      <c r="U16" s="882" t="s">
        <v>577</v>
      </c>
      <c r="V16" s="883"/>
      <c r="W16" s="882" t="s">
        <v>577</v>
      </c>
      <c r="X16" s="883"/>
      <c r="Y16" s="44"/>
      <c r="Z16" s="44"/>
      <c r="AA16" s="44"/>
      <c r="AB16" s="44"/>
      <c r="AC16" s="50"/>
      <c r="AD16" s="50"/>
      <c r="AE16" s="50"/>
      <c r="AF16" s="50"/>
      <c r="AG16" s="50"/>
      <c r="AH16" s="50"/>
      <c r="AI16" s="50"/>
      <c r="AJ16" s="50">
        <v>3.35</v>
      </c>
      <c r="AK16" s="892"/>
      <c r="AL16" s="893"/>
      <c r="AM16" s="893"/>
      <c r="AN16" s="893"/>
      <c r="AO16" s="894"/>
      <c r="AP16" s="2"/>
      <c r="AQ16" s="49">
        <f t="shared" si="2"/>
        <v>3</v>
      </c>
    </row>
    <row r="17" spans="2:46" ht="12" customHeight="1" x14ac:dyDescent="0.15">
      <c r="B17" s="922"/>
      <c r="C17" s="927"/>
      <c r="D17" s="925"/>
      <c r="E17" s="925"/>
      <c r="F17" s="925"/>
      <c r="G17" s="925"/>
      <c r="H17" s="925"/>
      <c r="I17" s="925"/>
      <c r="J17" s="926"/>
      <c r="K17" s="86">
        <v>7</v>
      </c>
      <c r="L17" s="882" t="s">
        <v>461</v>
      </c>
      <c r="M17" s="883"/>
      <c r="N17" s="882" t="s">
        <v>495</v>
      </c>
      <c r="O17" s="883"/>
      <c r="P17" s="882" t="s">
        <v>480</v>
      </c>
      <c r="Q17" s="883"/>
      <c r="R17" s="895" t="s">
        <v>500</v>
      </c>
      <c r="S17" s="896"/>
      <c r="T17" s="897"/>
      <c r="U17" s="882" t="s">
        <v>577</v>
      </c>
      <c r="V17" s="883"/>
      <c r="W17" s="882" t="s">
        <v>577</v>
      </c>
      <c r="X17" s="883"/>
      <c r="Y17" s="44"/>
      <c r="Z17" s="44"/>
      <c r="AA17" s="44"/>
      <c r="AB17" s="44"/>
      <c r="AC17" s="50"/>
      <c r="AD17" s="50"/>
      <c r="AE17" s="50"/>
      <c r="AF17" s="50"/>
      <c r="AG17" s="50"/>
      <c r="AH17" s="50"/>
      <c r="AI17" s="50"/>
      <c r="AJ17" s="50">
        <v>2.65</v>
      </c>
      <c r="AK17" s="892"/>
      <c r="AL17" s="893"/>
      <c r="AM17" s="893"/>
      <c r="AN17" s="893"/>
      <c r="AO17" s="894"/>
      <c r="AP17" s="2"/>
      <c r="AQ17" s="49">
        <f t="shared" si="2"/>
        <v>3</v>
      </c>
    </row>
    <row r="18" spans="2:46" ht="12" customHeight="1" x14ac:dyDescent="0.15">
      <c r="B18" s="922"/>
      <c r="C18" s="927"/>
      <c r="D18" s="925"/>
      <c r="E18" s="925"/>
      <c r="F18" s="925"/>
      <c r="G18" s="925"/>
      <c r="H18" s="925"/>
      <c r="I18" s="925"/>
      <c r="J18" s="926"/>
      <c r="K18" s="86">
        <v>8</v>
      </c>
      <c r="L18" s="882" t="s">
        <v>461</v>
      </c>
      <c r="M18" s="883"/>
      <c r="N18" s="882" t="s">
        <v>462</v>
      </c>
      <c r="O18" s="883"/>
      <c r="P18" s="882" t="s">
        <v>471</v>
      </c>
      <c r="Q18" s="883"/>
      <c r="R18" s="895" t="s">
        <v>472</v>
      </c>
      <c r="S18" s="896"/>
      <c r="T18" s="897"/>
      <c r="U18" s="882" t="s">
        <v>577</v>
      </c>
      <c r="V18" s="883"/>
      <c r="W18" s="882" t="s">
        <v>581</v>
      </c>
      <c r="X18" s="883"/>
      <c r="Y18" s="44"/>
      <c r="Z18" s="44"/>
      <c r="AA18" s="44"/>
      <c r="AB18" s="44"/>
      <c r="AC18" s="50"/>
      <c r="AD18" s="50"/>
      <c r="AE18" s="50"/>
      <c r="AF18" s="50"/>
      <c r="AG18" s="50"/>
      <c r="AH18" s="50"/>
      <c r="AI18" s="50"/>
      <c r="AJ18" s="50"/>
      <c r="AK18" s="892" t="s">
        <v>813</v>
      </c>
      <c r="AL18" s="893"/>
      <c r="AM18" s="893"/>
      <c r="AN18" s="893"/>
      <c r="AO18" s="894"/>
      <c r="AP18" s="2"/>
      <c r="AQ18" s="49">
        <f t="shared" si="2"/>
        <v>2</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936"/>
      <c r="AL21" s="937"/>
      <c r="AM21" s="937"/>
      <c r="AN21" s="937"/>
      <c r="AO21" s="962"/>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v>
      </c>
      <c r="AF35" s="101">
        <f t="shared" si="7"/>
        <v>0</v>
      </c>
      <c r="AG35" s="101">
        <f t="shared" si="7"/>
        <v>0</v>
      </c>
      <c r="AH35" s="101">
        <f t="shared" si="7"/>
        <v>0</v>
      </c>
      <c r="AI35" s="101">
        <f t="shared" si="7"/>
        <v>4.3499999999999996</v>
      </c>
      <c r="AJ35" s="102">
        <f t="shared" si="7"/>
        <v>8.56</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0</v>
      </c>
      <c r="AF37" s="913">
        <f t="shared" si="8"/>
        <v>0</v>
      </c>
      <c r="AG37" s="913">
        <f t="shared" si="8"/>
        <v>0</v>
      </c>
      <c r="AH37" s="913">
        <f t="shared" si="8"/>
        <v>0</v>
      </c>
      <c r="AI37" s="913">
        <f t="shared" si="8"/>
        <v>1</v>
      </c>
      <c r="AJ37" s="913">
        <f>COUNTA(AJ11:AJ34)</f>
        <v>4</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B1163103-9E8A-46A0-BD7B-74464EA9A2FA}">
      <formula1>INDIRECT(L11)</formula1>
    </dataValidation>
    <dataValidation type="list" allowBlank="1" showInputMessage="1" showErrorMessage="1" sqref="Y11:AB34" xr:uid="{EA9AFB9F-3F97-42C5-B5EA-F57C664135D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8592A3B-82DC-45EE-A27F-D60C80A81132}">
          <x14:formula1>
            <xm:f>'(参考)リスト'!$F$16:$F$21</xm:f>
          </x14:formula1>
          <xm:sqref>U11:X34</xm:sqref>
        </x14:dataValidation>
        <x14:dataValidation type="list" allowBlank="1" showInputMessage="1" showErrorMessage="1" xr:uid="{C31854D1-B90D-45EF-B240-FE20FC3E0FBE}">
          <x14:formula1>
            <xm:f>'(参考)リスト'!$D$16:$D$18</xm:f>
          </x14:formula1>
          <xm:sqref>P11:Q34</xm:sqref>
        </x14:dataValidation>
        <x14:dataValidation type="list" allowBlank="1" showInputMessage="1" showErrorMessage="1" xr:uid="{8EA13F59-62FB-4D23-8B07-790D6CFCC0F0}">
          <x14:formula1>
            <xm:f>'(参考)リスト'!$E$16:$E$27</xm:f>
          </x14:formula1>
          <xm:sqref>R11:T34</xm:sqref>
        </x14:dataValidation>
        <x14:dataValidation type="list" allowBlank="1" showInputMessage="1" showErrorMessage="1" xr:uid="{F3072CCB-D580-4346-8F44-451DE260D94F}">
          <x14:formula1>
            <xm:f>'(参考)リスト'!$B$16:$B$21</xm:f>
          </x14:formula1>
          <xm:sqref>L11:M34</xm:sqref>
        </x14:dataValidation>
        <x14:dataValidation type="list" allowBlank="1" showInputMessage="1" showErrorMessage="1" xr:uid="{599A5FA3-4E74-40D1-AA16-C42250A66380}">
          <x14:formula1>
            <xm:f>'(参考)リスト'!$G$16:$G$19</xm:f>
          </x14:formula1>
          <xm:sqref>AM35:AO38</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56985-09B3-498F-95CF-C0DEA5BD1E5B}">
  <sheetPr>
    <pageSetUpPr fitToPage="1"/>
  </sheetPr>
  <dimension ref="B1:CH53"/>
  <sheetViews>
    <sheetView showGridLines="0" showZeros="0" view="pageBreakPreview" zoomScaleNormal="85" zoomScaleSheetLayoutView="100" workbookViewId="0">
      <selection activeCell="P18" sqref="AF1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32" customWidth="1"/>
    <col min="87" max="99" width="8" style="2" customWidth="1"/>
    <col min="100" max="110" width="9" style="2"/>
    <col min="111" max="111" width="14" style="2" bestFit="1" customWidth="1"/>
    <col min="112" max="16384" width="9" style="2"/>
  </cols>
  <sheetData>
    <row r="1" spans="2:86" ht="12" customHeight="1" x14ac:dyDescent="0.15">
      <c r="AU1" s="884" t="s">
        <v>345</v>
      </c>
      <c r="AV1" s="888" t="s">
        <v>346</v>
      </c>
      <c r="AW1" s="888"/>
      <c r="AX1" s="888"/>
      <c r="AY1" s="889" t="s">
        <v>347</v>
      </c>
      <c r="AZ1" s="889"/>
      <c r="BA1" s="889"/>
      <c r="BB1" s="889"/>
      <c r="BC1" s="889"/>
      <c r="BD1" s="889"/>
      <c r="BE1" s="889"/>
      <c r="BF1" s="889"/>
      <c r="BG1" s="889"/>
      <c r="BH1" s="889"/>
      <c r="BI1" s="889"/>
      <c r="BJ1" s="889"/>
      <c r="BK1" s="889" t="s">
        <v>348</v>
      </c>
      <c r="BL1" s="889"/>
      <c r="BM1" s="889"/>
      <c r="BN1" s="889"/>
      <c r="BO1" s="889"/>
      <c r="BP1" s="889"/>
      <c r="BQ1" s="889"/>
      <c r="BR1" s="889"/>
      <c r="BS1" s="889"/>
      <c r="BT1" s="889"/>
      <c r="BU1" s="889"/>
      <c r="BV1" s="889"/>
      <c r="BW1" s="881"/>
      <c r="BX1" s="881"/>
      <c r="BY1" s="881"/>
      <c r="BZ1" s="881"/>
      <c r="CA1" s="881"/>
      <c r="CB1" s="881"/>
      <c r="CC1" s="881"/>
      <c r="CD1" s="881"/>
      <c r="CE1" s="881"/>
      <c r="CF1" s="881"/>
      <c r="CG1" s="881"/>
      <c r="CH1" s="881"/>
    </row>
    <row r="2" spans="2:86" ht="8.25" customHeight="1" x14ac:dyDescent="0.15">
      <c r="AU2" s="884"/>
      <c r="AV2" s="888" t="s">
        <v>349</v>
      </c>
      <c r="AW2" s="890" t="s">
        <v>350</v>
      </c>
      <c r="AX2" s="890" t="s">
        <v>351</v>
      </c>
      <c r="AY2" s="889" t="s">
        <v>352</v>
      </c>
      <c r="AZ2" s="889"/>
      <c r="BA2" s="889"/>
      <c r="BB2" s="889"/>
      <c r="BC2" s="889"/>
      <c r="BD2" s="889"/>
      <c r="BE2" s="889"/>
      <c r="BF2" s="889"/>
      <c r="BG2" s="889"/>
      <c r="BH2" s="889"/>
      <c r="BI2" s="889"/>
      <c r="BJ2" s="889"/>
      <c r="BK2" s="889" t="s">
        <v>353</v>
      </c>
      <c r="BL2" s="889"/>
      <c r="BM2" s="889"/>
      <c r="BN2" s="889"/>
      <c r="BO2" s="889" t="s">
        <v>354</v>
      </c>
      <c r="BP2" s="889"/>
      <c r="BQ2" s="889"/>
      <c r="BR2" s="889"/>
      <c r="BS2" s="889"/>
      <c r="BT2" s="889"/>
      <c r="BU2" s="889"/>
      <c r="BV2" s="889"/>
      <c r="BW2" s="891"/>
      <c r="BX2" s="891"/>
      <c r="BY2" s="891"/>
      <c r="BZ2" s="891"/>
      <c r="CA2" s="881"/>
      <c r="CB2" s="881"/>
      <c r="CC2" s="881"/>
      <c r="CD2" s="881"/>
      <c r="CE2" s="881"/>
      <c r="CF2" s="881"/>
      <c r="CG2" s="881"/>
      <c r="CH2" s="881"/>
    </row>
    <row r="3" spans="2:86" ht="24.95" customHeight="1" x14ac:dyDescent="0.15">
      <c r="B3" s="651" t="s">
        <v>355</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4"/>
      <c r="AV3" s="888"/>
      <c r="AW3" s="890"/>
      <c r="AX3" s="890"/>
      <c r="AY3" s="889" t="s">
        <v>356</v>
      </c>
      <c r="AZ3" s="889"/>
      <c r="BA3" s="889"/>
      <c r="BB3" s="889"/>
      <c r="BC3" s="889" t="s">
        <v>357</v>
      </c>
      <c r="BD3" s="889"/>
      <c r="BE3" s="889"/>
      <c r="BF3" s="889"/>
      <c r="BG3" s="889" t="s">
        <v>358</v>
      </c>
      <c r="BH3" s="889"/>
      <c r="BI3" s="889"/>
      <c r="BJ3" s="889"/>
      <c r="BK3" s="889" t="s">
        <v>359</v>
      </c>
      <c r="BL3" s="889"/>
      <c r="BM3" s="889"/>
      <c r="BN3" s="889"/>
      <c r="BO3" s="889" t="s">
        <v>357</v>
      </c>
      <c r="BP3" s="889"/>
      <c r="BQ3" s="889"/>
      <c r="BR3" s="889"/>
      <c r="BS3" s="889" t="s">
        <v>358</v>
      </c>
      <c r="BT3" s="889"/>
      <c r="BU3" s="889"/>
      <c r="BV3" s="889"/>
      <c r="BW3" s="881"/>
      <c r="BX3" s="881"/>
      <c r="BY3" s="881"/>
      <c r="BZ3" s="881"/>
      <c r="CA3" s="881"/>
      <c r="CB3" s="881"/>
      <c r="CC3" s="881"/>
      <c r="CD3" s="881"/>
      <c r="CE3" s="881"/>
      <c r="CF3" s="881"/>
      <c r="CG3" s="881"/>
      <c r="CH3" s="881"/>
    </row>
    <row r="4" spans="2:86" ht="18" customHeight="1" x14ac:dyDescent="0.15">
      <c r="B4" s="485" t="s">
        <v>60</v>
      </c>
      <c r="C4" s="485"/>
      <c r="D4" s="485"/>
      <c r="E4" s="916" t="str">
        <f>'様式A-1'!D3</f>
        <v>コンピラトンネル</v>
      </c>
      <c r="F4" s="917"/>
      <c r="G4" s="917"/>
      <c r="H4" s="917"/>
      <c r="I4" s="917"/>
      <c r="J4" s="918"/>
      <c r="K4" s="512" t="s">
        <v>61</v>
      </c>
      <c r="L4" s="512"/>
      <c r="M4" s="512"/>
      <c r="N4" s="914" t="str">
        <f>'様式A-1'!J3</f>
        <v>福浦港金比羅線</v>
      </c>
      <c r="O4" s="914"/>
      <c r="P4" s="914"/>
      <c r="Q4" s="914"/>
      <c r="R4" s="914"/>
      <c r="S4" s="914"/>
      <c r="T4" s="527" t="s">
        <v>249</v>
      </c>
      <c r="U4" s="528"/>
      <c r="V4" s="528"/>
      <c r="W4" s="528"/>
      <c r="X4" s="529"/>
      <c r="Y4" s="919" t="str">
        <f>'様式B (1)'!S3</f>
        <v>アジア航測株式会社</v>
      </c>
      <c r="Z4" s="919"/>
      <c r="AA4" s="919"/>
      <c r="AB4" s="919"/>
      <c r="AC4" s="919"/>
      <c r="AD4" s="919"/>
      <c r="AE4" s="919"/>
      <c r="AF4" s="919"/>
      <c r="AG4" s="527" t="s">
        <v>250</v>
      </c>
      <c r="AH4" s="528"/>
      <c r="AI4" s="528"/>
      <c r="AJ4" s="529"/>
      <c r="AK4" s="852">
        <f>'様式B (1)'!P2</f>
        <v>45903</v>
      </c>
      <c r="AL4" s="886"/>
      <c r="AM4" s="886"/>
      <c r="AN4" s="886"/>
      <c r="AO4" s="887"/>
      <c r="AU4" s="884"/>
      <c r="AV4" s="888"/>
      <c r="AW4" s="890"/>
      <c r="AX4" s="890"/>
      <c r="AY4" s="246" t="s">
        <v>360</v>
      </c>
      <c r="AZ4" s="246" t="s">
        <v>361</v>
      </c>
      <c r="BA4" s="246" t="s">
        <v>362</v>
      </c>
      <c r="BB4" s="246" t="s">
        <v>363</v>
      </c>
      <c r="BC4" s="246" t="s">
        <v>360</v>
      </c>
      <c r="BD4" s="246" t="s">
        <v>361</v>
      </c>
      <c r="BE4" s="246" t="s">
        <v>362</v>
      </c>
      <c r="BF4" s="246" t="s">
        <v>363</v>
      </c>
      <c r="BG4" s="246" t="s">
        <v>360</v>
      </c>
      <c r="BH4" s="246" t="s">
        <v>361</v>
      </c>
      <c r="BI4" s="246" t="s">
        <v>362</v>
      </c>
      <c r="BJ4" s="246" t="s">
        <v>363</v>
      </c>
      <c r="BK4" s="246" t="s">
        <v>360</v>
      </c>
      <c r="BL4" s="246" t="s">
        <v>361</v>
      </c>
      <c r="BM4" s="246" t="s">
        <v>362</v>
      </c>
      <c r="BN4" s="246" t="s">
        <v>363</v>
      </c>
      <c r="BO4" s="246" t="s">
        <v>360</v>
      </c>
      <c r="BP4" s="246" t="s">
        <v>361</v>
      </c>
      <c r="BQ4" s="246" t="s">
        <v>362</v>
      </c>
      <c r="BR4" s="246" t="s">
        <v>363</v>
      </c>
      <c r="BS4" s="246" t="s">
        <v>360</v>
      </c>
      <c r="BT4" s="246" t="s">
        <v>361</v>
      </c>
      <c r="BU4" s="246" t="s">
        <v>362</v>
      </c>
      <c r="BV4" s="246" t="s">
        <v>363</v>
      </c>
      <c r="BW4" s="247"/>
      <c r="BX4" s="247"/>
      <c r="BY4" s="247"/>
      <c r="BZ4" s="247"/>
      <c r="CA4" s="247"/>
      <c r="CB4" s="247"/>
      <c r="CC4" s="247"/>
      <c r="CD4" s="247"/>
      <c r="CE4" s="247"/>
      <c r="CF4" s="247"/>
      <c r="CG4" s="247"/>
      <c r="CH4" s="247"/>
    </row>
    <row r="5" spans="2:86" ht="18" customHeight="1" x14ac:dyDescent="0.15">
      <c r="B5" s="493" t="s">
        <v>167</v>
      </c>
      <c r="C5" s="493"/>
      <c r="D5" s="493"/>
      <c r="E5" s="900" t="str">
        <f>'様式A-1'!D4</f>
        <v>金比羅トンネル</v>
      </c>
      <c r="F5" s="901"/>
      <c r="G5" s="901"/>
      <c r="H5" s="901"/>
      <c r="I5" s="901"/>
      <c r="J5" s="902"/>
      <c r="K5" s="526" t="s">
        <v>168</v>
      </c>
      <c r="L5" s="526"/>
      <c r="M5" s="526"/>
      <c r="N5" s="914" t="str">
        <f>'様式A-1'!R3</f>
        <v>山口県
下関土木建築事務所</v>
      </c>
      <c r="O5" s="914"/>
      <c r="P5" s="914"/>
      <c r="Q5" s="914"/>
      <c r="R5" s="914"/>
      <c r="S5" s="914"/>
      <c r="T5" s="530"/>
      <c r="U5" s="531"/>
      <c r="V5" s="531"/>
      <c r="W5" s="531"/>
      <c r="X5" s="532"/>
      <c r="Y5" s="915" t="str">
        <f>'様式B (1)'!S4</f>
        <v>飯田　琢巳</v>
      </c>
      <c r="Z5" s="915"/>
      <c r="AA5" s="915"/>
      <c r="AB5" s="915"/>
      <c r="AC5" s="915"/>
      <c r="AD5" s="915"/>
      <c r="AE5" s="915"/>
      <c r="AF5" s="915"/>
      <c r="AG5" s="827"/>
      <c r="AH5" s="885"/>
      <c r="AI5" s="885"/>
      <c r="AJ5" s="828"/>
      <c r="AK5" s="687"/>
      <c r="AL5" s="688"/>
      <c r="AM5" s="688"/>
      <c r="AN5" s="688"/>
      <c r="AO5" s="689"/>
      <c r="AU5" s="884"/>
      <c r="AV5" s="40" t="str">
        <f>N7</f>
        <v>PE</v>
      </c>
      <c r="AW5" s="33">
        <f>R7</f>
        <v>4</v>
      </c>
      <c r="AX5" s="45" t="str">
        <f>AM35</f>
        <v>Ⅱ</v>
      </c>
      <c r="AY5" s="45">
        <f>Y37</f>
        <v>0</v>
      </c>
      <c r="AZ5" s="45">
        <f t="shared" ref="AZ5:BJ5" si="0">Z37</f>
        <v>0</v>
      </c>
      <c r="BA5" s="45">
        <f t="shared" si="0"/>
        <v>0</v>
      </c>
      <c r="BB5" s="45">
        <f>AB37</f>
        <v>0</v>
      </c>
      <c r="BC5" s="45">
        <f t="shared" si="0"/>
        <v>0</v>
      </c>
      <c r="BD5" s="45">
        <f>AD37</f>
        <v>0</v>
      </c>
      <c r="BE5" s="45">
        <f>AE37</f>
        <v>1</v>
      </c>
      <c r="BF5" s="45">
        <f t="shared" si="0"/>
        <v>4</v>
      </c>
      <c r="BG5" s="45">
        <f t="shared" si="0"/>
        <v>0</v>
      </c>
      <c r="BH5" s="45">
        <f t="shared" si="0"/>
        <v>0</v>
      </c>
      <c r="BI5" s="45">
        <f>AI37</f>
        <v>0</v>
      </c>
      <c r="BJ5" s="45">
        <f t="shared" si="0"/>
        <v>1</v>
      </c>
      <c r="BK5" s="45" t="str">
        <f>IF(Y37&gt;0,R7,"")</f>
        <v/>
      </c>
      <c r="BL5" s="34" t="str">
        <f>IF(Y37&gt;0,"",IF(Z37&gt;0,R7,""))</f>
        <v/>
      </c>
      <c r="BM5" s="34" t="str">
        <f>IF(Y37+Z37&gt;0,"",IF(AA37&gt;0,R7,""))</f>
        <v/>
      </c>
      <c r="BN5" s="34" t="str">
        <f>IF(Y37+Z37+AA37&gt;0,"",IF(AB37&gt;0,R7,""))</f>
        <v/>
      </c>
      <c r="BO5" s="45">
        <f>AC35</f>
        <v>0</v>
      </c>
      <c r="BP5" s="45">
        <f t="shared" ref="BP5:BQ5" si="1">AD35</f>
        <v>0</v>
      </c>
      <c r="BQ5" s="45">
        <f t="shared" si="1"/>
        <v>0.01</v>
      </c>
      <c r="BR5" s="45">
        <f>AF35</f>
        <v>0.5</v>
      </c>
      <c r="BS5" s="45">
        <f>AG35</f>
        <v>0</v>
      </c>
      <c r="BT5" s="45">
        <f>AH35</f>
        <v>0</v>
      </c>
      <c r="BU5" s="45">
        <f>AI35</f>
        <v>0</v>
      </c>
      <c r="BV5" s="45">
        <f>AJ35</f>
        <v>0.5</v>
      </c>
      <c r="BW5" s="136"/>
      <c r="BX5" s="137"/>
      <c r="BY5" s="137"/>
      <c r="BZ5" s="137"/>
      <c r="CA5" s="138"/>
      <c r="CB5" s="138"/>
      <c r="CC5" s="138"/>
      <c r="CD5" s="138"/>
      <c r="CE5" s="138"/>
      <c r="CF5" s="138"/>
      <c r="CG5" s="138"/>
      <c r="CH5" s="138"/>
    </row>
    <row r="6" spans="2:86" ht="12" customHeight="1" x14ac:dyDescent="0.15">
      <c r="B6" s="921" t="s">
        <v>364</v>
      </c>
      <c r="C6" s="923"/>
      <c r="D6" s="924"/>
      <c r="E6" s="925"/>
      <c r="F6" s="925"/>
      <c r="G6" s="925"/>
      <c r="H6" s="925"/>
      <c r="I6" s="925"/>
      <c r="J6" s="926"/>
      <c r="K6" s="931" t="s">
        <v>365</v>
      </c>
      <c r="L6" s="932"/>
      <c r="M6" s="932"/>
      <c r="N6" s="932"/>
      <c r="O6" s="932"/>
      <c r="P6" s="932"/>
      <c r="Q6" s="932"/>
      <c r="R6" s="932"/>
      <c r="S6" s="932"/>
      <c r="T6" s="932"/>
      <c r="U6" s="932"/>
      <c r="V6" s="932"/>
      <c r="W6" s="932"/>
      <c r="X6" s="932"/>
      <c r="Y6" s="932"/>
      <c r="Z6" s="932"/>
      <c r="AA6" s="932"/>
      <c r="AB6" s="932"/>
      <c r="AC6" s="932"/>
      <c r="AD6" s="932"/>
      <c r="AE6" s="932"/>
      <c r="AF6" s="932"/>
      <c r="AG6" s="932"/>
      <c r="AH6" s="932"/>
      <c r="AI6" s="932"/>
      <c r="AJ6" s="932"/>
      <c r="AK6" s="932"/>
      <c r="AL6" s="932"/>
      <c r="AM6" s="932"/>
      <c r="AN6" s="932"/>
      <c r="AO6" s="933"/>
      <c r="AP6" s="2"/>
    </row>
    <row r="7" spans="2:86" ht="12" customHeight="1" x14ac:dyDescent="0.15">
      <c r="B7" s="922"/>
      <c r="C7" s="927"/>
      <c r="D7" s="925"/>
      <c r="E7" s="925"/>
      <c r="F7" s="925"/>
      <c r="G7" s="925"/>
      <c r="H7" s="925"/>
      <c r="I7" s="925"/>
      <c r="J7" s="926"/>
      <c r="K7" s="934" t="s">
        <v>366</v>
      </c>
      <c r="L7" s="935"/>
      <c r="M7" s="920"/>
      <c r="N7" s="936" t="s">
        <v>793</v>
      </c>
      <c r="O7" s="937"/>
      <c r="P7" s="934" t="s">
        <v>367</v>
      </c>
      <c r="Q7" s="920"/>
      <c r="R7" s="938">
        <v>4</v>
      </c>
      <c r="S7" s="939"/>
      <c r="T7" s="940"/>
      <c r="U7" s="903" t="s">
        <v>368</v>
      </c>
      <c r="V7" s="905"/>
      <c r="W7" s="903" t="s">
        <v>369</v>
      </c>
      <c r="X7" s="905"/>
      <c r="Y7" s="920" t="s">
        <v>370</v>
      </c>
      <c r="Z7" s="912"/>
      <c r="AA7" s="912"/>
      <c r="AB7" s="912"/>
      <c r="AC7" s="903" t="s">
        <v>371</v>
      </c>
      <c r="AD7" s="904"/>
      <c r="AE7" s="904"/>
      <c r="AF7" s="904"/>
      <c r="AG7" s="904"/>
      <c r="AH7" s="904"/>
      <c r="AI7" s="904"/>
      <c r="AJ7" s="905"/>
      <c r="AK7" s="903" t="s">
        <v>372</v>
      </c>
      <c r="AL7" s="904"/>
      <c r="AM7" s="904"/>
      <c r="AN7" s="941"/>
      <c r="AO7" s="942"/>
      <c r="AP7" s="2"/>
      <c r="AW7" s="48"/>
    </row>
    <row r="8" spans="2:86" ht="12" customHeight="1" x14ac:dyDescent="0.15">
      <c r="B8" s="922"/>
      <c r="C8" s="927"/>
      <c r="D8" s="925"/>
      <c r="E8" s="925"/>
      <c r="F8" s="925"/>
      <c r="G8" s="925"/>
      <c r="H8" s="925"/>
      <c r="I8" s="925"/>
      <c r="J8" s="926"/>
      <c r="K8" s="912" t="s">
        <v>312</v>
      </c>
      <c r="L8" s="912" t="s">
        <v>261</v>
      </c>
      <c r="M8" s="912"/>
      <c r="N8" s="912" t="s">
        <v>262</v>
      </c>
      <c r="O8" s="912"/>
      <c r="P8" s="912" t="s">
        <v>373</v>
      </c>
      <c r="Q8" s="912"/>
      <c r="R8" s="912" t="s">
        <v>374</v>
      </c>
      <c r="S8" s="912"/>
      <c r="T8" s="912"/>
      <c r="U8" s="906"/>
      <c r="V8" s="908"/>
      <c r="W8" s="906"/>
      <c r="X8" s="908"/>
      <c r="Y8" s="920"/>
      <c r="Z8" s="912"/>
      <c r="AA8" s="912"/>
      <c r="AB8" s="912"/>
      <c r="AC8" s="909"/>
      <c r="AD8" s="910"/>
      <c r="AE8" s="910"/>
      <c r="AF8" s="910"/>
      <c r="AG8" s="910"/>
      <c r="AH8" s="910"/>
      <c r="AI8" s="910"/>
      <c r="AJ8" s="911"/>
      <c r="AK8" s="906"/>
      <c r="AL8" s="907"/>
      <c r="AM8" s="907"/>
      <c r="AN8" s="943"/>
      <c r="AO8" s="944"/>
      <c r="AP8" s="2"/>
    </row>
    <row r="9" spans="2:86" ht="12" customHeight="1" x14ac:dyDescent="0.15">
      <c r="B9" s="922"/>
      <c r="C9" s="927"/>
      <c r="D9" s="925"/>
      <c r="E9" s="925"/>
      <c r="F9" s="925"/>
      <c r="G9" s="925"/>
      <c r="H9" s="925"/>
      <c r="I9" s="925"/>
      <c r="J9" s="926"/>
      <c r="K9" s="912"/>
      <c r="L9" s="912"/>
      <c r="M9" s="912"/>
      <c r="N9" s="912"/>
      <c r="O9" s="912"/>
      <c r="P9" s="912"/>
      <c r="Q9" s="912"/>
      <c r="R9" s="912"/>
      <c r="S9" s="912"/>
      <c r="T9" s="912"/>
      <c r="U9" s="906"/>
      <c r="V9" s="908"/>
      <c r="W9" s="906"/>
      <c r="X9" s="908"/>
      <c r="Y9" s="920" t="s">
        <v>375</v>
      </c>
      <c r="Z9" s="912"/>
      <c r="AA9" s="912"/>
      <c r="AB9" s="912"/>
      <c r="AC9" s="912" t="s">
        <v>376</v>
      </c>
      <c r="AD9" s="912"/>
      <c r="AE9" s="912"/>
      <c r="AF9" s="912"/>
      <c r="AG9" s="912" t="s">
        <v>377</v>
      </c>
      <c r="AH9" s="912"/>
      <c r="AI9" s="912"/>
      <c r="AJ9" s="912"/>
      <c r="AK9" s="906"/>
      <c r="AL9" s="907"/>
      <c r="AM9" s="907"/>
      <c r="AN9" s="943"/>
      <c r="AO9" s="944"/>
      <c r="AP9" s="2"/>
    </row>
    <row r="10" spans="2:86" ht="12" customHeight="1" x14ac:dyDescent="0.15">
      <c r="B10" s="922"/>
      <c r="C10" s="927"/>
      <c r="D10" s="925"/>
      <c r="E10" s="925"/>
      <c r="F10" s="925"/>
      <c r="G10" s="925"/>
      <c r="H10" s="925"/>
      <c r="I10" s="925"/>
      <c r="J10" s="926"/>
      <c r="K10" s="912"/>
      <c r="L10" s="912"/>
      <c r="M10" s="912"/>
      <c r="N10" s="912"/>
      <c r="O10" s="912"/>
      <c r="P10" s="912"/>
      <c r="Q10" s="912"/>
      <c r="R10" s="912"/>
      <c r="S10" s="912"/>
      <c r="T10" s="912"/>
      <c r="U10" s="909"/>
      <c r="V10" s="911"/>
      <c r="W10" s="909"/>
      <c r="X10" s="911"/>
      <c r="Y10" s="43" t="s">
        <v>235</v>
      </c>
      <c r="Z10" s="39" t="s">
        <v>234</v>
      </c>
      <c r="AA10" s="39" t="s">
        <v>378</v>
      </c>
      <c r="AB10" s="39" t="s">
        <v>379</v>
      </c>
      <c r="AC10" s="39" t="s">
        <v>235</v>
      </c>
      <c r="AD10" s="39" t="s">
        <v>234</v>
      </c>
      <c r="AE10" s="39" t="s">
        <v>378</v>
      </c>
      <c r="AF10" s="39" t="s">
        <v>379</v>
      </c>
      <c r="AG10" s="39" t="s">
        <v>235</v>
      </c>
      <c r="AH10" s="39" t="s">
        <v>234</v>
      </c>
      <c r="AI10" s="39" t="s">
        <v>378</v>
      </c>
      <c r="AJ10" s="39" t="s">
        <v>379</v>
      </c>
      <c r="AK10" s="909"/>
      <c r="AL10" s="910"/>
      <c r="AM10" s="910"/>
      <c r="AN10" s="945"/>
      <c r="AO10" s="946"/>
      <c r="AP10" s="2"/>
    </row>
    <row r="11" spans="2:86" ht="12" customHeight="1" x14ac:dyDescent="0.15">
      <c r="B11" s="922"/>
      <c r="C11" s="927"/>
      <c r="D11" s="925"/>
      <c r="E11" s="925"/>
      <c r="F11" s="925"/>
      <c r="G11" s="925"/>
      <c r="H11" s="925"/>
      <c r="I11" s="925"/>
      <c r="J11" s="926"/>
      <c r="K11" s="86">
        <v>1</v>
      </c>
      <c r="L11" s="882" t="s">
        <v>461</v>
      </c>
      <c r="M11" s="883"/>
      <c r="N11" s="882" t="s">
        <v>470</v>
      </c>
      <c r="O11" s="883"/>
      <c r="P11" s="882" t="s">
        <v>471</v>
      </c>
      <c r="Q11" s="883"/>
      <c r="R11" s="835" t="s">
        <v>464</v>
      </c>
      <c r="S11" s="835"/>
      <c r="T11" s="835"/>
      <c r="U11" s="882" t="s">
        <v>577</v>
      </c>
      <c r="V11" s="883"/>
      <c r="W11" s="882" t="s">
        <v>577</v>
      </c>
      <c r="X11" s="883"/>
      <c r="Y11" s="44"/>
      <c r="Z11" s="44"/>
      <c r="AA11" s="44"/>
      <c r="AB11" s="44"/>
      <c r="AC11" s="50"/>
      <c r="AD11" s="50"/>
      <c r="AE11" s="50"/>
      <c r="AF11" s="50">
        <v>0.24</v>
      </c>
      <c r="AG11" s="50"/>
      <c r="AH11" s="50"/>
      <c r="AI11" s="50"/>
      <c r="AJ11" s="50"/>
      <c r="AK11" s="892"/>
      <c r="AL11" s="893"/>
      <c r="AM11" s="893"/>
      <c r="AN11" s="893"/>
      <c r="AO11" s="894"/>
      <c r="AP11" s="2"/>
      <c r="AQ11" s="49">
        <f>IF(P11="材質劣化",2,IF(P11="漏水",3,1))</f>
        <v>2</v>
      </c>
      <c r="AS11" s="32" t="str">
        <f>IF(Y11&lt;&gt;"",1,"")</f>
        <v/>
      </c>
    </row>
    <row r="12" spans="2:86" ht="12" customHeight="1" x14ac:dyDescent="0.15">
      <c r="B12" s="922"/>
      <c r="C12" s="927"/>
      <c r="D12" s="925"/>
      <c r="E12" s="925"/>
      <c r="F12" s="925"/>
      <c r="G12" s="925"/>
      <c r="H12" s="925"/>
      <c r="I12" s="925"/>
      <c r="J12" s="926"/>
      <c r="K12" s="86">
        <v>2</v>
      </c>
      <c r="L12" s="882" t="s">
        <v>461</v>
      </c>
      <c r="M12" s="883"/>
      <c r="N12" s="882" t="s">
        <v>479</v>
      </c>
      <c r="O12" s="883"/>
      <c r="P12" s="882" t="s">
        <v>471</v>
      </c>
      <c r="Q12" s="883"/>
      <c r="R12" s="835" t="s">
        <v>472</v>
      </c>
      <c r="S12" s="835"/>
      <c r="T12" s="835"/>
      <c r="U12" s="882" t="s">
        <v>598</v>
      </c>
      <c r="V12" s="883"/>
      <c r="W12" s="882" t="s">
        <v>581</v>
      </c>
      <c r="X12" s="883"/>
      <c r="Y12" s="44"/>
      <c r="Z12" s="44"/>
      <c r="AA12" s="44"/>
      <c r="AB12" s="44"/>
      <c r="AC12" s="50"/>
      <c r="AD12" s="50"/>
      <c r="AE12" s="50"/>
      <c r="AF12" s="50"/>
      <c r="AG12" s="50"/>
      <c r="AH12" s="50"/>
      <c r="AI12" s="50"/>
      <c r="AJ12" s="50"/>
      <c r="AK12" s="892" t="s">
        <v>813</v>
      </c>
      <c r="AL12" s="893"/>
      <c r="AM12" s="893"/>
      <c r="AN12" s="893"/>
      <c r="AO12" s="894"/>
      <c r="AP12" s="2"/>
      <c r="AQ12" s="49">
        <f>IF(P12="材質劣化",2,IF(P12="漏水",3,1))</f>
        <v>2</v>
      </c>
    </row>
    <row r="13" spans="2:86" ht="12" customHeight="1" x14ac:dyDescent="0.15">
      <c r="B13" s="922"/>
      <c r="C13" s="927"/>
      <c r="D13" s="925"/>
      <c r="E13" s="925"/>
      <c r="F13" s="925"/>
      <c r="G13" s="925"/>
      <c r="H13" s="925"/>
      <c r="I13" s="925"/>
      <c r="J13" s="926"/>
      <c r="K13" s="86">
        <v>3</v>
      </c>
      <c r="L13" s="882" t="s">
        <v>461</v>
      </c>
      <c r="M13" s="883"/>
      <c r="N13" s="882" t="s">
        <v>462</v>
      </c>
      <c r="O13" s="883"/>
      <c r="P13" s="882" t="s">
        <v>471</v>
      </c>
      <c r="Q13" s="883"/>
      <c r="R13" s="895" t="s">
        <v>464</v>
      </c>
      <c r="S13" s="896"/>
      <c r="T13" s="897"/>
      <c r="U13" s="882" t="s">
        <v>577</v>
      </c>
      <c r="V13" s="883"/>
      <c r="W13" s="882" t="s">
        <v>577</v>
      </c>
      <c r="X13" s="883"/>
      <c r="Y13" s="44"/>
      <c r="Z13" s="44"/>
      <c r="AA13" s="44"/>
      <c r="AB13" s="44"/>
      <c r="AC13" s="50"/>
      <c r="AD13" s="50"/>
      <c r="AE13" s="50"/>
      <c r="AF13" s="50">
        <v>0.17</v>
      </c>
      <c r="AG13" s="50"/>
      <c r="AH13" s="50"/>
      <c r="AI13" s="50"/>
      <c r="AJ13" s="50"/>
      <c r="AK13" s="892"/>
      <c r="AL13" s="893"/>
      <c r="AM13" s="893"/>
      <c r="AN13" s="893"/>
      <c r="AO13" s="894"/>
      <c r="AP13" s="2"/>
      <c r="AQ13" s="49">
        <f t="shared" ref="AQ13:AQ27" si="2">IF(P13="材質劣化",2,IF(P13="漏水",3,1))</f>
        <v>2</v>
      </c>
    </row>
    <row r="14" spans="2:86" ht="12" customHeight="1" x14ac:dyDescent="0.15">
      <c r="B14" s="922"/>
      <c r="C14" s="927"/>
      <c r="D14" s="925"/>
      <c r="E14" s="925"/>
      <c r="F14" s="925"/>
      <c r="G14" s="925"/>
      <c r="H14" s="925"/>
      <c r="I14" s="925"/>
      <c r="J14" s="926"/>
      <c r="K14" s="86">
        <v>4</v>
      </c>
      <c r="L14" s="882" t="s">
        <v>469</v>
      </c>
      <c r="M14" s="883"/>
      <c r="N14" s="882" t="s">
        <v>507</v>
      </c>
      <c r="O14" s="883"/>
      <c r="P14" s="882" t="s">
        <v>471</v>
      </c>
      <c r="Q14" s="883"/>
      <c r="R14" s="895" t="s">
        <v>464</v>
      </c>
      <c r="S14" s="896"/>
      <c r="T14" s="897"/>
      <c r="U14" s="882" t="s">
        <v>577</v>
      </c>
      <c r="V14" s="883"/>
      <c r="W14" s="882" t="s">
        <v>577</v>
      </c>
      <c r="X14" s="883"/>
      <c r="Y14" s="44"/>
      <c r="Z14" s="44"/>
      <c r="AA14" s="44"/>
      <c r="AB14" s="44"/>
      <c r="AC14" s="50"/>
      <c r="AD14" s="50"/>
      <c r="AE14" s="50"/>
      <c r="AF14" s="50">
        <v>0.08</v>
      </c>
      <c r="AG14" s="50"/>
      <c r="AH14" s="50"/>
      <c r="AI14" s="50"/>
      <c r="AJ14" s="50"/>
      <c r="AK14" s="892"/>
      <c r="AL14" s="893"/>
      <c r="AM14" s="893"/>
      <c r="AN14" s="893"/>
      <c r="AO14" s="894"/>
      <c r="AP14" s="2"/>
      <c r="AQ14" s="49">
        <f t="shared" si="2"/>
        <v>2</v>
      </c>
    </row>
    <row r="15" spans="2:86" ht="12" customHeight="1" x14ac:dyDescent="0.15">
      <c r="B15" s="922"/>
      <c r="C15" s="927"/>
      <c r="D15" s="925"/>
      <c r="E15" s="925"/>
      <c r="F15" s="925"/>
      <c r="G15" s="925"/>
      <c r="H15" s="925"/>
      <c r="I15" s="925"/>
      <c r="J15" s="926"/>
      <c r="K15" s="86">
        <v>5</v>
      </c>
      <c r="L15" s="882" t="s">
        <v>469</v>
      </c>
      <c r="M15" s="883"/>
      <c r="N15" s="882" t="s">
        <v>507</v>
      </c>
      <c r="O15" s="883"/>
      <c r="P15" s="882" t="s">
        <v>471</v>
      </c>
      <c r="Q15" s="883"/>
      <c r="R15" s="895" t="s">
        <v>506</v>
      </c>
      <c r="S15" s="896"/>
      <c r="T15" s="897"/>
      <c r="U15" s="882" t="s">
        <v>577</v>
      </c>
      <c r="V15" s="883"/>
      <c r="W15" s="882" t="s">
        <v>577</v>
      </c>
      <c r="X15" s="883"/>
      <c r="Y15" s="44"/>
      <c r="Z15" s="44"/>
      <c r="AA15" s="44"/>
      <c r="AB15" s="44"/>
      <c r="AC15" s="50"/>
      <c r="AD15" s="50"/>
      <c r="AE15" s="50"/>
      <c r="AF15" s="50">
        <v>0.01</v>
      </c>
      <c r="AG15" s="50"/>
      <c r="AH15" s="50"/>
      <c r="AI15" s="50"/>
      <c r="AJ15" s="50"/>
      <c r="AK15" s="892" t="s">
        <v>820</v>
      </c>
      <c r="AL15" s="893"/>
      <c r="AM15" s="893"/>
      <c r="AN15" s="893"/>
      <c r="AO15" s="894"/>
      <c r="AP15" s="2"/>
      <c r="AQ15" s="49">
        <f t="shared" si="2"/>
        <v>2</v>
      </c>
    </row>
    <row r="16" spans="2:86" ht="12" customHeight="1" x14ac:dyDescent="0.15">
      <c r="B16" s="922"/>
      <c r="C16" s="927"/>
      <c r="D16" s="925"/>
      <c r="E16" s="925"/>
      <c r="F16" s="925"/>
      <c r="G16" s="925"/>
      <c r="H16" s="925"/>
      <c r="I16" s="925"/>
      <c r="J16" s="926"/>
      <c r="K16" s="86">
        <v>6</v>
      </c>
      <c r="L16" s="882" t="s">
        <v>469</v>
      </c>
      <c r="M16" s="883"/>
      <c r="N16" s="882" t="s">
        <v>507</v>
      </c>
      <c r="O16" s="883"/>
      <c r="P16" s="882" t="s">
        <v>480</v>
      </c>
      <c r="Q16" s="883"/>
      <c r="R16" s="895" t="s">
        <v>500</v>
      </c>
      <c r="S16" s="896"/>
      <c r="T16" s="897"/>
      <c r="U16" s="882" t="s">
        <v>577</v>
      </c>
      <c r="V16" s="883"/>
      <c r="W16" s="882" t="s">
        <v>577</v>
      </c>
      <c r="X16" s="883"/>
      <c r="Y16" s="44"/>
      <c r="Z16" s="44"/>
      <c r="AA16" s="44"/>
      <c r="AB16" s="44"/>
      <c r="AC16" s="50"/>
      <c r="AD16" s="50"/>
      <c r="AE16" s="50"/>
      <c r="AF16" s="50"/>
      <c r="AG16" s="50"/>
      <c r="AH16" s="50"/>
      <c r="AI16" s="50"/>
      <c r="AJ16" s="50">
        <v>0.5</v>
      </c>
      <c r="AK16" s="892"/>
      <c r="AL16" s="893"/>
      <c r="AM16" s="893"/>
      <c r="AN16" s="893"/>
      <c r="AO16" s="894"/>
      <c r="AP16" s="2"/>
      <c r="AQ16" s="49">
        <f t="shared" si="2"/>
        <v>3</v>
      </c>
    </row>
    <row r="17" spans="2:46" ht="12" customHeight="1" x14ac:dyDescent="0.15">
      <c r="B17" s="922"/>
      <c r="C17" s="927"/>
      <c r="D17" s="925"/>
      <c r="E17" s="925"/>
      <c r="F17" s="925"/>
      <c r="G17" s="925"/>
      <c r="H17" s="925"/>
      <c r="I17" s="925"/>
      <c r="J17" s="926"/>
      <c r="K17" s="86">
        <v>7</v>
      </c>
      <c r="L17" s="882" t="s">
        <v>469</v>
      </c>
      <c r="M17" s="883"/>
      <c r="N17" s="882" t="s">
        <v>507</v>
      </c>
      <c r="O17" s="883"/>
      <c r="P17" s="882" t="s">
        <v>471</v>
      </c>
      <c r="Q17" s="883"/>
      <c r="R17" s="895" t="s">
        <v>472</v>
      </c>
      <c r="S17" s="896"/>
      <c r="T17" s="897"/>
      <c r="U17" s="882" t="s">
        <v>576</v>
      </c>
      <c r="V17" s="883"/>
      <c r="W17" s="882" t="s">
        <v>665</v>
      </c>
      <c r="X17" s="883"/>
      <c r="Y17" s="44"/>
      <c r="Z17" s="44"/>
      <c r="AA17" s="44"/>
      <c r="AB17" s="44"/>
      <c r="AC17" s="50"/>
      <c r="AD17" s="50"/>
      <c r="AE17" s="50">
        <v>0.01</v>
      </c>
      <c r="AF17" s="50"/>
      <c r="AG17" s="50"/>
      <c r="AH17" s="50"/>
      <c r="AI17" s="50"/>
      <c r="AJ17" s="50"/>
      <c r="AK17" s="892" t="s">
        <v>811</v>
      </c>
      <c r="AL17" s="893"/>
      <c r="AM17" s="893"/>
      <c r="AN17" s="893"/>
      <c r="AO17" s="894"/>
      <c r="AP17" s="2"/>
      <c r="AQ17" s="49">
        <f t="shared" si="2"/>
        <v>2</v>
      </c>
    </row>
    <row r="18" spans="2:46" ht="12" customHeight="1" x14ac:dyDescent="0.15">
      <c r="B18" s="922"/>
      <c r="C18" s="927"/>
      <c r="D18" s="925"/>
      <c r="E18" s="925"/>
      <c r="F18" s="925"/>
      <c r="G18" s="925"/>
      <c r="H18" s="925"/>
      <c r="I18" s="925"/>
      <c r="J18" s="926"/>
      <c r="K18" s="86"/>
      <c r="L18" s="882"/>
      <c r="M18" s="883"/>
      <c r="N18" s="882"/>
      <c r="O18" s="883"/>
      <c r="P18" s="882"/>
      <c r="Q18" s="883"/>
      <c r="R18" s="895"/>
      <c r="S18" s="896"/>
      <c r="T18" s="897"/>
      <c r="U18" s="882"/>
      <c r="V18" s="883"/>
      <c r="W18" s="882"/>
      <c r="X18" s="883"/>
      <c r="Y18" s="44"/>
      <c r="Z18" s="44"/>
      <c r="AA18" s="44"/>
      <c r="AB18" s="44"/>
      <c r="AC18" s="50"/>
      <c r="AD18" s="50"/>
      <c r="AE18" s="50"/>
      <c r="AF18" s="50"/>
      <c r="AG18" s="50"/>
      <c r="AH18" s="50"/>
      <c r="AI18" s="50"/>
      <c r="AJ18" s="50"/>
      <c r="AK18" s="892"/>
      <c r="AL18" s="893"/>
      <c r="AM18" s="893"/>
      <c r="AN18" s="893"/>
      <c r="AO18" s="894"/>
      <c r="AP18" s="2"/>
      <c r="AQ18" s="49">
        <f t="shared" si="2"/>
        <v>1</v>
      </c>
    </row>
    <row r="19" spans="2:46" ht="12" customHeight="1" x14ac:dyDescent="0.15">
      <c r="B19" s="922"/>
      <c r="C19" s="927"/>
      <c r="D19" s="925"/>
      <c r="E19" s="925"/>
      <c r="F19" s="925"/>
      <c r="G19" s="925"/>
      <c r="H19" s="925"/>
      <c r="I19" s="925"/>
      <c r="J19" s="926"/>
      <c r="K19" s="86"/>
      <c r="L19" s="882"/>
      <c r="M19" s="883"/>
      <c r="N19" s="882"/>
      <c r="O19" s="883"/>
      <c r="P19" s="882"/>
      <c r="Q19" s="883"/>
      <c r="R19" s="895"/>
      <c r="S19" s="896"/>
      <c r="T19" s="897"/>
      <c r="U19" s="882"/>
      <c r="V19" s="883"/>
      <c r="W19" s="882"/>
      <c r="X19" s="883"/>
      <c r="Y19" s="44"/>
      <c r="Z19" s="44"/>
      <c r="AA19" s="44"/>
      <c r="AB19" s="44"/>
      <c r="AC19" s="50"/>
      <c r="AD19" s="50"/>
      <c r="AE19" s="50"/>
      <c r="AF19" s="50"/>
      <c r="AG19" s="50"/>
      <c r="AH19" s="50"/>
      <c r="AI19" s="50"/>
      <c r="AJ19" s="50"/>
      <c r="AK19" s="892"/>
      <c r="AL19" s="893"/>
      <c r="AM19" s="893"/>
      <c r="AN19" s="893"/>
      <c r="AO19" s="894"/>
      <c r="AP19" s="2"/>
      <c r="AQ19" s="49">
        <f t="shared" si="2"/>
        <v>1</v>
      </c>
    </row>
    <row r="20" spans="2:46" ht="12" customHeight="1" x14ac:dyDescent="0.15">
      <c r="B20" s="922"/>
      <c r="C20" s="927"/>
      <c r="D20" s="925"/>
      <c r="E20" s="925"/>
      <c r="F20" s="925"/>
      <c r="G20" s="925"/>
      <c r="H20" s="925"/>
      <c r="I20" s="925"/>
      <c r="J20" s="926"/>
      <c r="K20" s="86"/>
      <c r="L20" s="882"/>
      <c r="M20" s="883"/>
      <c r="N20" s="882"/>
      <c r="O20" s="883"/>
      <c r="P20" s="882"/>
      <c r="Q20" s="883"/>
      <c r="R20" s="895"/>
      <c r="S20" s="896"/>
      <c r="T20" s="897"/>
      <c r="U20" s="882"/>
      <c r="V20" s="883"/>
      <c r="W20" s="882"/>
      <c r="X20" s="883"/>
      <c r="Y20" s="44"/>
      <c r="Z20" s="44"/>
      <c r="AA20" s="44"/>
      <c r="AB20" s="44"/>
      <c r="AC20" s="50"/>
      <c r="AD20" s="50"/>
      <c r="AE20" s="50"/>
      <c r="AF20" s="50"/>
      <c r="AG20" s="50"/>
      <c r="AH20" s="50"/>
      <c r="AI20" s="50"/>
      <c r="AJ20" s="50"/>
      <c r="AK20" s="892"/>
      <c r="AL20" s="893"/>
      <c r="AM20" s="893"/>
      <c r="AN20" s="893"/>
      <c r="AO20" s="894"/>
      <c r="AP20" s="2"/>
      <c r="AQ20" s="49">
        <f t="shared" si="2"/>
        <v>1</v>
      </c>
    </row>
    <row r="21" spans="2:46" ht="12" customHeight="1" x14ac:dyDescent="0.15">
      <c r="B21" s="922"/>
      <c r="C21" s="927"/>
      <c r="D21" s="925"/>
      <c r="E21" s="925"/>
      <c r="F21" s="925"/>
      <c r="G21" s="925"/>
      <c r="H21" s="925"/>
      <c r="I21" s="925"/>
      <c r="J21" s="926"/>
      <c r="K21" s="86"/>
      <c r="L21" s="882"/>
      <c r="M21" s="883"/>
      <c r="N21" s="882"/>
      <c r="O21" s="883"/>
      <c r="P21" s="882"/>
      <c r="Q21" s="883"/>
      <c r="R21" s="895"/>
      <c r="S21" s="896"/>
      <c r="T21" s="897"/>
      <c r="U21" s="882"/>
      <c r="V21" s="883"/>
      <c r="W21" s="882"/>
      <c r="X21" s="883"/>
      <c r="Y21" s="44"/>
      <c r="Z21" s="44"/>
      <c r="AA21" s="44"/>
      <c r="AB21" s="44"/>
      <c r="AC21" s="50"/>
      <c r="AD21" s="50"/>
      <c r="AE21" s="50"/>
      <c r="AF21" s="50"/>
      <c r="AG21" s="50"/>
      <c r="AH21" s="50"/>
      <c r="AI21" s="50"/>
      <c r="AJ21" s="50"/>
      <c r="AK21" s="892"/>
      <c r="AL21" s="893"/>
      <c r="AM21" s="893"/>
      <c r="AN21" s="893"/>
      <c r="AO21" s="894"/>
      <c r="AP21" s="2"/>
      <c r="AQ21" s="49">
        <f>IF(P21="材質劣化",2,IF(P21="漏水",3,1))</f>
        <v>1</v>
      </c>
    </row>
    <row r="22" spans="2:46" ht="12" customHeight="1" x14ac:dyDescent="0.15">
      <c r="B22" s="922"/>
      <c r="C22" s="927"/>
      <c r="D22" s="925"/>
      <c r="E22" s="925"/>
      <c r="F22" s="925"/>
      <c r="G22" s="925"/>
      <c r="H22" s="925"/>
      <c r="I22" s="925"/>
      <c r="J22" s="926"/>
      <c r="K22" s="86"/>
      <c r="L22" s="882"/>
      <c r="M22" s="883"/>
      <c r="N22" s="882"/>
      <c r="O22" s="883"/>
      <c r="P22" s="882"/>
      <c r="Q22" s="883"/>
      <c r="R22" s="895"/>
      <c r="S22" s="896"/>
      <c r="T22" s="897"/>
      <c r="U22" s="882"/>
      <c r="V22" s="883"/>
      <c r="W22" s="882"/>
      <c r="X22" s="883"/>
      <c r="Y22" s="44"/>
      <c r="Z22" s="44"/>
      <c r="AA22" s="44"/>
      <c r="AB22" s="44"/>
      <c r="AC22" s="50"/>
      <c r="AD22" s="50"/>
      <c r="AE22" s="50"/>
      <c r="AF22" s="50"/>
      <c r="AG22" s="50"/>
      <c r="AH22" s="50"/>
      <c r="AI22" s="50"/>
      <c r="AJ22" s="50"/>
      <c r="AK22" s="936"/>
      <c r="AL22" s="937"/>
      <c r="AM22" s="937"/>
      <c r="AN22" s="937"/>
      <c r="AO22" s="962"/>
      <c r="AP22" s="2"/>
      <c r="AQ22" s="49">
        <f t="shared" si="2"/>
        <v>1</v>
      </c>
    </row>
    <row r="23" spans="2:46" ht="12" customHeight="1" x14ac:dyDescent="0.15">
      <c r="B23" s="922"/>
      <c r="C23" s="927"/>
      <c r="D23" s="925"/>
      <c r="E23" s="925"/>
      <c r="F23" s="925"/>
      <c r="G23" s="925"/>
      <c r="H23" s="925"/>
      <c r="I23" s="925"/>
      <c r="J23" s="926"/>
      <c r="K23" s="86"/>
      <c r="L23" s="882"/>
      <c r="M23" s="883"/>
      <c r="N23" s="882"/>
      <c r="O23" s="883"/>
      <c r="P23" s="882"/>
      <c r="Q23" s="883"/>
      <c r="R23" s="895"/>
      <c r="S23" s="896"/>
      <c r="T23" s="897"/>
      <c r="U23" s="882"/>
      <c r="V23" s="883"/>
      <c r="W23" s="882"/>
      <c r="X23" s="883"/>
      <c r="Y23" s="44"/>
      <c r="Z23" s="44"/>
      <c r="AA23" s="44"/>
      <c r="AB23" s="44"/>
      <c r="AC23" s="50"/>
      <c r="AD23" s="50"/>
      <c r="AE23" s="50"/>
      <c r="AF23" s="50"/>
      <c r="AG23" s="50"/>
      <c r="AH23" s="50"/>
      <c r="AI23" s="50"/>
      <c r="AJ23" s="50"/>
      <c r="AK23" s="936"/>
      <c r="AL23" s="937"/>
      <c r="AM23" s="937"/>
      <c r="AN23" s="937"/>
      <c r="AO23" s="962"/>
      <c r="AP23" s="2"/>
      <c r="AQ23" s="49">
        <f t="shared" si="2"/>
        <v>1</v>
      </c>
    </row>
    <row r="24" spans="2:46" ht="12" customHeight="1" x14ac:dyDescent="0.15">
      <c r="B24" s="922"/>
      <c r="C24" s="927"/>
      <c r="D24" s="925"/>
      <c r="E24" s="925"/>
      <c r="F24" s="925"/>
      <c r="G24" s="925"/>
      <c r="H24" s="925"/>
      <c r="I24" s="925"/>
      <c r="J24" s="926"/>
      <c r="K24" s="86"/>
      <c r="L24" s="882"/>
      <c r="M24" s="883"/>
      <c r="N24" s="882"/>
      <c r="O24" s="883"/>
      <c r="P24" s="882"/>
      <c r="Q24" s="883"/>
      <c r="R24" s="895"/>
      <c r="S24" s="896"/>
      <c r="T24" s="897"/>
      <c r="U24" s="882"/>
      <c r="V24" s="883"/>
      <c r="W24" s="882"/>
      <c r="X24" s="883"/>
      <c r="Y24" s="44"/>
      <c r="Z24" s="44"/>
      <c r="AA24" s="44"/>
      <c r="AB24" s="44"/>
      <c r="AC24" s="50"/>
      <c r="AD24" s="50"/>
      <c r="AE24" s="50"/>
      <c r="AF24" s="50"/>
      <c r="AG24" s="50"/>
      <c r="AH24" s="50"/>
      <c r="AI24" s="50"/>
      <c r="AJ24" s="50"/>
      <c r="AK24" s="936"/>
      <c r="AL24" s="937"/>
      <c r="AM24" s="937"/>
      <c r="AN24" s="937"/>
      <c r="AO24" s="962"/>
      <c r="AP24" s="2"/>
      <c r="AQ24" s="49">
        <f t="shared" si="2"/>
        <v>1</v>
      </c>
    </row>
    <row r="25" spans="2:46" ht="12" customHeight="1" x14ac:dyDescent="0.15">
      <c r="B25" s="922"/>
      <c r="C25" s="927"/>
      <c r="D25" s="925"/>
      <c r="E25" s="925"/>
      <c r="F25" s="925"/>
      <c r="G25" s="925"/>
      <c r="H25" s="925"/>
      <c r="I25" s="925"/>
      <c r="J25" s="926"/>
      <c r="K25" s="86"/>
      <c r="L25" s="882"/>
      <c r="M25" s="883"/>
      <c r="N25" s="882"/>
      <c r="O25" s="883"/>
      <c r="P25" s="882"/>
      <c r="Q25" s="883"/>
      <c r="R25" s="895"/>
      <c r="S25" s="896"/>
      <c r="T25" s="897"/>
      <c r="U25" s="882"/>
      <c r="V25" s="883"/>
      <c r="W25" s="882"/>
      <c r="X25" s="883"/>
      <c r="Y25" s="44"/>
      <c r="Z25" s="44"/>
      <c r="AA25" s="44"/>
      <c r="AB25" s="44"/>
      <c r="AC25" s="50"/>
      <c r="AD25" s="50"/>
      <c r="AE25" s="50"/>
      <c r="AF25" s="50"/>
      <c r="AG25" s="50"/>
      <c r="AH25" s="50"/>
      <c r="AI25" s="50"/>
      <c r="AJ25" s="50"/>
      <c r="AK25" s="936"/>
      <c r="AL25" s="937"/>
      <c r="AM25" s="937"/>
      <c r="AN25" s="937"/>
      <c r="AO25" s="962"/>
      <c r="AP25" s="2"/>
      <c r="AQ25" s="49">
        <f t="shared" si="2"/>
        <v>1</v>
      </c>
    </row>
    <row r="26" spans="2:46" ht="12" customHeight="1" x14ac:dyDescent="0.15">
      <c r="B26" s="922"/>
      <c r="C26" s="927"/>
      <c r="D26" s="925"/>
      <c r="E26" s="925"/>
      <c r="F26" s="925"/>
      <c r="G26" s="925"/>
      <c r="H26" s="925"/>
      <c r="I26" s="925"/>
      <c r="J26" s="926"/>
      <c r="K26" s="86"/>
      <c r="L26" s="882"/>
      <c r="M26" s="883"/>
      <c r="N26" s="882"/>
      <c r="O26" s="883"/>
      <c r="P26" s="882"/>
      <c r="Q26" s="883"/>
      <c r="R26" s="895"/>
      <c r="S26" s="896"/>
      <c r="T26" s="897"/>
      <c r="U26" s="882"/>
      <c r="V26" s="883"/>
      <c r="W26" s="882"/>
      <c r="X26" s="883"/>
      <c r="Y26" s="44"/>
      <c r="Z26" s="44"/>
      <c r="AA26" s="44"/>
      <c r="AB26" s="44"/>
      <c r="AC26" s="50"/>
      <c r="AD26" s="50"/>
      <c r="AE26" s="50"/>
      <c r="AF26" s="50"/>
      <c r="AG26" s="50"/>
      <c r="AH26" s="50"/>
      <c r="AI26" s="50"/>
      <c r="AJ26" s="50"/>
      <c r="AK26" s="936"/>
      <c r="AL26" s="937"/>
      <c r="AM26" s="937"/>
      <c r="AN26" s="937"/>
      <c r="AO26" s="962"/>
      <c r="AP26" s="2"/>
      <c r="AQ26" s="49">
        <f>IF(P26="材質劣化",2,IF(P26="漏水",3,1))</f>
        <v>1</v>
      </c>
    </row>
    <row r="27" spans="2:46" ht="12" customHeight="1" x14ac:dyDescent="0.15">
      <c r="B27" s="922"/>
      <c r="C27" s="927"/>
      <c r="D27" s="925"/>
      <c r="E27" s="925"/>
      <c r="F27" s="925"/>
      <c r="G27" s="925"/>
      <c r="H27" s="925"/>
      <c r="I27" s="925"/>
      <c r="J27" s="926"/>
      <c r="K27" s="86"/>
      <c r="L27" s="882"/>
      <c r="M27" s="883"/>
      <c r="N27" s="882"/>
      <c r="O27" s="883"/>
      <c r="P27" s="882"/>
      <c r="Q27" s="883"/>
      <c r="R27" s="895"/>
      <c r="S27" s="896"/>
      <c r="T27" s="897"/>
      <c r="U27" s="882"/>
      <c r="V27" s="883"/>
      <c r="W27" s="882"/>
      <c r="X27" s="883"/>
      <c r="Y27" s="44"/>
      <c r="Z27" s="44"/>
      <c r="AA27" s="44"/>
      <c r="AB27" s="44"/>
      <c r="AC27" s="50"/>
      <c r="AD27" s="50"/>
      <c r="AE27" s="50"/>
      <c r="AF27" s="50"/>
      <c r="AG27" s="50"/>
      <c r="AH27" s="50"/>
      <c r="AI27" s="50"/>
      <c r="AJ27" s="50"/>
      <c r="AK27" s="936"/>
      <c r="AL27" s="937"/>
      <c r="AM27" s="937"/>
      <c r="AN27" s="937"/>
      <c r="AO27" s="962"/>
      <c r="AP27" s="2"/>
      <c r="AQ27" s="49">
        <f t="shared" si="2"/>
        <v>1</v>
      </c>
    </row>
    <row r="28" spans="2:46" ht="12" customHeight="1" x14ac:dyDescent="0.15">
      <c r="B28" s="922"/>
      <c r="C28" s="927"/>
      <c r="D28" s="925"/>
      <c r="E28" s="925"/>
      <c r="F28" s="925"/>
      <c r="G28" s="925"/>
      <c r="H28" s="925"/>
      <c r="I28" s="925"/>
      <c r="J28" s="926"/>
      <c r="K28" s="86"/>
      <c r="L28" s="882"/>
      <c r="M28" s="883"/>
      <c r="N28" s="882"/>
      <c r="O28" s="883"/>
      <c r="P28" s="882"/>
      <c r="Q28" s="883"/>
      <c r="R28" s="895"/>
      <c r="S28" s="896"/>
      <c r="T28" s="897"/>
      <c r="U28" s="882"/>
      <c r="V28" s="883"/>
      <c r="W28" s="882"/>
      <c r="X28" s="883"/>
      <c r="Y28" s="44"/>
      <c r="Z28" s="44"/>
      <c r="AA28" s="44"/>
      <c r="AB28" s="44"/>
      <c r="AC28" s="50"/>
      <c r="AD28" s="50"/>
      <c r="AE28" s="50"/>
      <c r="AF28" s="50"/>
      <c r="AG28" s="50"/>
      <c r="AH28" s="50"/>
      <c r="AI28" s="50"/>
      <c r="AJ28" s="50"/>
      <c r="AK28" s="936"/>
      <c r="AL28" s="937"/>
      <c r="AM28" s="937"/>
      <c r="AN28" s="937"/>
      <c r="AO28" s="962"/>
      <c r="AP28" s="2"/>
      <c r="AQ28" s="49">
        <f>IF(P30="材質劣化",2,IF(P30="漏水",3,1))</f>
        <v>1</v>
      </c>
    </row>
    <row r="29" spans="2:46" ht="12" customHeight="1" x14ac:dyDescent="0.15">
      <c r="B29" s="922"/>
      <c r="C29" s="927"/>
      <c r="D29" s="925"/>
      <c r="E29" s="925"/>
      <c r="F29" s="925"/>
      <c r="G29" s="925"/>
      <c r="H29" s="925"/>
      <c r="I29" s="925"/>
      <c r="J29" s="926"/>
      <c r="K29" s="86"/>
      <c r="L29" s="882"/>
      <c r="M29" s="883"/>
      <c r="N29" s="882"/>
      <c r="O29" s="883"/>
      <c r="P29" s="882"/>
      <c r="Q29" s="883"/>
      <c r="R29" s="895"/>
      <c r="S29" s="896"/>
      <c r="T29" s="897"/>
      <c r="U29" s="882"/>
      <c r="V29" s="883"/>
      <c r="W29" s="882"/>
      <c r="X29" s="883"/>
      <c r="Y29" s="44"/>
      <c r="Z29" s="44"/>
      <c r="AA29" s="44"/>
      <c r="AB29" s="44"/>
      <c r="AC29" s="50"/>
      <c r="AD29" s="50"/>
      <c r="AE29" s="50"/>
      <c r="AF29" s="50"/>
      <c r="AG29" s="50"/>
      <c r="AH29" s="50"/>
      <c r="AI29" s="50"/>
      <c r="AJ29" s="50"/>
      <c r="AK29" s="936"/>
      <c r="AL29" s="937"/>
      <c r="AM29" s="937"/>
      <c r="AN29" s="937"/>
      <c r="AO29" s="962"/>
      <c r="AP29" s="2"/>
      <c r="AQ29" s="49">
        <f>IF(P34="材質劣化",2,IF(P34="漏水",3,1))</f>
        <v>1</v>
      </c>
    </row>
    <row r="30" spans="2:46" ht="12" customHeight="1" x14ac:dyDescent="0.15">
      <c r="B30" s="922"/>
      <c r="C30" s="927"/>
      <c r="D30" s="925"/>
      <c r="E30" s="925"/>
      <c r="F30" s="925"/>
      <c r="G30" s="925"/>
      <c r="H30" s="925"/>
      <c r="I30" s="925"/>
      <c r="J30" s="926"/>
      <c r="K30" s="86"/>
      <c r="L30" s="882"/>
      <c r="M30" s="883"/>
      <c r="N30" s="882"/>
      <c r="O30" s="883"/>
      <c r="P30" s="882"/>
      <c r="Q30" s="883"/>
      <c r="R30" s="895"/>
      <c r="S30" s="896"/>
      <c r="T30" s="897"/>
      <c r="U30" s="882"/>
      <c r="V30" s="883"/>
      <c r="W30" s="882"/>
      <c r="X30" s="883"/>
      <c r="Y30" s="44"/>
      <c r="Z30" s="44"/>
      <c r="AA30" s="44"/>
      <c r="AB30" s="44"/>
      <c r="AC30" s="50"/>
      <c r="AD30" s="50"/>
      <c r="AE30" s="50"/>
      <c r="AF30" s="50"/>
      <c r="AG30" s="50"/>
      <c r="AH30" s="50"/>
      <c r="AI30" s="50"/>
      <c r="AJ30" s="50"/>
      <c r="AK30" s="936"/>
      <c r="AL30" s="937"/>
      <c r="AM30" s="937"/>
      <c r="AN30" s="937"/>
      <c r="AO30" s="962"/>
      <c r="AP30" s="2"/>
      <c r="AQ30" s="49">
        <f t="shared" ref="AQ30:AQ33" si="3">IF(P30="材質劣化",2,IF(P30="漏水",3,1))</f>
        <v>1</v>
      </c>
    </row>
    <row r="31" spans="2:46" ht="12" customHeight="1" x14ac:dyDescent="0.15">
      <c r="B31" s="922"/>
      <c r="C31" s="927"/>
      <c r="D31" s="925"/>
      <c r="E31" s="925"/>
      <c r="F31" s="925"/>
      <c r="G31" s="925"/>
      <c r="H31" s="925"/>
      <c r="I31" s="925"/>
      <c r="J31" s="926"/>
      <c r="K31" s="86"/>
      <c r="L31" s="882"/>
      <c r="M31" s="883"/>
      <c r="N31" s="882"/>
      <c r="O31" s="883"/>
      <c r="P31" s="882"/>
      <c r="Q31" s="883"/>
      <c r="R31" s="895"/>
      <c r="S31" s="896"/>
      <c r="T31" s="897"/>
      <c r="U31" s="882"/>
      <c r="V31" s="883"/>
      <c r="W31" s="882"/>
      <c r="X31" s="883"/>
      <c r="Y31" s="44"/>
      <c r="Z31" s="44"/>
      <c r="AA31" s="44"/>
      <c r="AB31" s="44"/>
      <c r="AC31" s="50"/>
      <c r="AD31" s="50"/>
      <c r="AE31" s="50"/>
      <c r="AF31" s="50"/>
      <c r="AG31" s="50"/>
      <c r="AH31" s="50"/>
      <c r="AI31" s="50"/>
      <c r="AJ31" s="50"/>
      <c r="AK31" s="936"/>
      <c r="AL31" s="937"/>
      <c r="AM31" s="937"/>
      <c r="AN31" s="937"/>
      <c r="AO31" s="962"/>
      <c r="AP31" s="2"/>
      <c r="AQ31" s="49">
        <f t="shared" ref="AQ31" si="4">IF(P33="材質劣化",2,IF(P33="漏水",3,1))</f>
        <v>1</v>
      </c>
    </row>
    <row r="32" spans="2:46" ht="12" customHeight="1" x14ac:dyDescent="0.15">
      <c r="B32" s="922"/>
      <c r="C32" s="927"/>
      <c r="D32" s="925"/>
      <c r="E32" s="925"/>
      <c r="F32" s="925"/>
      <c r="G32" s="925"/>
      <c r="H32" s="925"/>
      <c r="I32" s="925"/>
      <c r="J32" s="926"/>
      <c r="K32" s="86"/>
      <c r="L32" s="882"/>
      <c r="M32" s="883"/>
      <c r="N32" s="882"/>
      <c r="O32" s="883"/>
      <c r="P32" s="882"/>
      <c r="Q32" s="883"/>
      <c r="R32" s="895"/>
      <c r="S32" s="896"/>
      <c r="T32" s="897"/>
      <c r="U32" s="882"/>
      <c r="V32" s="883"/>
      <c r="W32" s="882"/>
      <c r="X32" s="883"/>
      <c r="Y32" s="44"/>
      <c r="Z32" s="44"/>
      <c r="AA32" s="44"/>
      <c r="AB32" s="44"/>
      <c r="AC32" s="50"/>
      <c r="AD32" s="50"/>
      <c r="AE32" s="50"/>
      <c r="AF32" s="50"/>
      <c r="AG32" s="50"/>
      <c r="AH32" s="50"/>
      <c r="AI32" s="50"/>
      <c r="AJ32" s="50"/>
      <c r="AK32" s="936"/>
      <c r="AL32" s="937"/>
      <c r="AM32" s="937"/>
      <c r="AN32" s="937"/>
      <c r="AO32" s="962"/>
      <c r="AP32" s="2"/>
      <c r="AQ32" s="49">
        <f t="shared" ref="AQ32" si="5">IF(P37="材質劣化",2,IF(P37="漏水",3,1))</f>
        <v>1</v>
      </c>
      <c r="AS32" s="254"/>
      <c r="AT32" s="254"/>
    </row>
    <row r="33" spans="2:86" ht="12" customHeight="1" x14ac:dyDescent="0.15">
      <c r="B33" s="922"/>
      <c r="C33" s="927"/>
      <c r="D33" s="925"/>
      <c r="E33" s="925"/>
      <c r="F33" s="925"/>
      <c r="G33" s="925"/>
      <c r="H33" s="925"/>
      <c r="I33" s="925"/>
      <c r="J33" s="926"/>
      <c r="K33" s="86"/>
      <c r="L33" s="882"/>
      <c r="M33" s="883"/>
      <c r="N33" s="882"/>
      <c r="O33" s="883"/>
      <c r="P33" s="882"/>
      <c r="Q33" s="883"/>
      <c r="R33" s="895"/>
      <c r="S33" s="896"/>
      <c r="T33" s="897"/>
      <c r="U33" s="882"/>
      <c r="V33" s="883"/>
      <c r="W33" s="882"/>
      <c r="X33" s="883"/>
      <c r="Y33" s="44"/>
      <c r="Z33" s="44"/>
      <c r="AA33" s="44"/>
      <c r="AB33" s="44"/>
      <c r="AC33" s="50"/>
      <c r="AD33" s="50"/>
      <c r="AE33" s="50"/>
      <c r="AF33" s="50"/>
      <c r="AG33" s="50"/>
      <c r="AH33" s="50"/>
      <c r="AI33" s="50"/>
      <c r="AJ33" s="50"/>
      <c r="AK33" s="936"/>
      <c r="AL33" s="937"/>
      <c r="AM33" s="937"/>
      <c r="AN33" s="937"/>
      <c r="AO33" s="962"/>
      <c r="AP33" s="2"/>
      <c r="AQ33" s="49">
        <f t="shared" si="3"/>
        <v>1</v>
      </c>
      <c r="AS33" s="155"/>
      <c r="AT33" s="155"/>
    </row>
    <row r="34" spans="2:86" ht="12" customHeight="1" x14ac:dyDescent="0.15">
      <c r="B34" s="922"/>
      <c r="C34" s="927"/>
      <c r="D34" s="925"/>
      <c r="E34" s="925"/>
      <c r="F34" s="925"/>
      <c r="G34" s="925"/>
      <c r="H34" s="925"/>
      <c r="I34" s="925"/>
      <c r="J34" s="926"/>
      <c r="K34" s="86"/>
      <c r="L34" s="882"/>
      <c r="M34" s="883"/>
      <c r="N34" s="882"/>
      <c r="O34" s="883"/>
      <c r="P34" s="882"/>
      <c r="Q34" s="883"/>
      <c r="R34" s="895"/>
      <c r="S34" s="896"/>
      <c r="T34" s="897"/>
      <c r="U34" s="882"/>
      <c r="V34" s="883"/>
      <c r="W34" s="882"/>
      <c r="X34" s="883"/>
      <c r="Y34" s="44"/>
      <c r="Z34" s="44"/>
      <c r="AA34" s="44"/>
      <c r="AB34" s="44"/>
      <c r="AC34" s="50"/>
      <c r="AD34" s="50"/>
      <c r="AE34" s="50"/>
      <c r="AF34" s="50"/>
      <c r="AG34" s="50"/>
      <c r="AH34" s="50"/>
      <c r="AI34" s="50"/>
      <c r="AJ34" s="50"/>
      <c r="AK34" s="936"/>
      <c r="AL34" s="937"/>
      <c r="AM34" s="937"/>
      <c r="AN34" s="937"/>
      <c r="AO34" s="962"/>
      <c r="AP34" s="2"/>
      <c r="AQ34" s="49">
        <f t="shared" ref="AQ34" si="6">IF(P36="材質劣化",2,IF(P36="漏水",3,1))</f>
        <v>1</v>
      </c>
      <c r="AS34" s="156"/>
      <c r="AT34" s="156"/>
    </row>
    <row r="35" spans="2:86" ht="12" customHeight="1" x14ac:dyDescent="0.15">
      <c r="B35" s="922"/>
      <c r="C35" s="927"/>
      <c r="D35" s="925"/>
      <c r="E35" s="925"/>
      <c r="F35" s="925"/>
      <c r="G35" s="925"/>
      <c r="H35" s="925"/>
      <c r="I35" s="925"/>
      <c r="J35" s="926"/>
      <c r="K35" s="956" t="s">
        <v>380</v>
      </c>
      <c r="L35" s="912" t="s">
        <v>381</v>
      </c>
      <c r="M35" s="912"/>
      <c r="N35" s="912"/>
      <c r="O35" s="912"/>
      <c r="P35" s="912"/>
      <c r="Q35" s="912"/>
      <c r="R35" s="912"/>
      <c r="S35" s="912"/>
      <c r="T35" s="912"/>
      <c r="U35" s="912"/>
      <c r="V35" s="912"/>
      <c r="W35" s="912"/>
      <c r="X35" s="912"/>
      <c r="Y35" s="934" t="s">
        <v>382</v>
      </c>
      <c r="Z35" s="935"/>
      <c r="AA35" s="935"/>
      <c r="AB35" s="920"/>
      <c r="AC35" s="101">
        <f t="shared" ref="AC35:AJ35" si="7">SUM(AC11:AC34)</f>
        <v>0</v>
      </c>
      <c r="AD35" s="101">
        <f t="shared" si="7"/>
        <v>0</v>
      </c>
      <c r="AE35" s="101">
        <f>SUM(AE11:AE34)</f>
        <v>0.01</v>
      </c>
      <c r="AF35" s="101">
        <f t="shared" si="7"/>
        <v>0.5</v>
      </c>
      <c r="AG35" s="101">
        <f t="shared" si="7"/>
        <v>0</v>
      </c>
      <c r="AH35" s="101">
        <f t="shared" si="7"/>
        <v>0</v>
      </c>
      <c r="AI35" s="101">
        <f t="shared" si="7"/>
        <v>0</v>
      </c>
      <c r="AJ35" s="102">
        <f t="shared" si="7"/>
        <v>0.5</v>
      </c>
      <c r="AK35" s="912" t="s">
        <v>383</v>
      </c>
      <c r="AL35" s="912"/>
      <c r="AM35" s="961" t="s">
        <v>812</v>
      </c>
      <c r="AN35" s="961"/>
      <c r="AO35" s="961"/>
      <c r="AP35" s="2"/>
    </row>
    <row r="36" spans="2:86" ht="12" customHeight="1" x14ac:dyDescent="0.15">
      <c r="B36" s="922"/>
      <c r="C36" s="927"/>
      <c r="D36" s="925"/>
      <c r="E36" s="925"/>
      <c r="F36" s="925"/>
      <c r="G36" s="925"/>
      <c r="H36" s="925"/>
      <c r="I36" s="925"/>
      <c r="J36" s="926"/>
      <c r="K36" s="957"/>
      <c r="L36" s="903" t="s">
        <v>384</v>
      </c>
      <c r="M36" s="904"/>
      <c r="N36" s="905"/>
      <c r="O36" s="903" t="s">
        <v>385</v>
      </c>
      <c r="P36" s="904"/>
      <c r="Q36" s="904"/>
      <c r="R36" s="904"/>
      <c r="S36" s="904"/>
      <c r="T36" s="904"/>
      <c r="U36" s="904"/>
      <c r="V36" s="904"/>
      <c r="W36" s="904"/>
      <c r="X36" s="905"/>
      <c r="Y36" s="43" t="s">
        <v>235</v>
      </c>
      <c r="Z36" s="39" t="s">
        <v>234</v>
      </c>
      <c r="AA36" s="39" t="s">
        <v>378</v>
      </c>
      <c r="AB36" s="39" t="s">
        <v>379</v>
      </c>
      <c r="AC36" s="39" t="s">
        <v>235</v>
      </c>
      <c r="AD36" s="39" t="s">
        <v>234</v>
      </c>
      <c r="AE36" s="39" t="s">
        <v>378</v>
      </c>
      <c r="AF36" s="39" t="s">
        <v>379</v>
      </c>
      <c r="AG36" s="39" t="s">
        <v>235</v>
      </c>
      <c r="AH36" s="39" t="s">
        <v>234</v>
      </c>
      <c r="AI36" s="39" t="s">
        <v>378</v>
      </c>
      <c r="AJ36" s="68" t="s">
        <v>379</v>
      </c>
      <c r="AK36" s="912"/>
      <c r="AL36" s="912"/>
      <c r="AM36" s="961"/>
      <c r="AN36" s="961"/>
      <c r="AO36" s="961"/>
      <c r="AP36" s="2"/>
    </row>
    <row r="37" spans="2:86" ht="14.25" customHeight="1" x14ac:dyDescent="0.15">
      <c r="B37" s="922"/>
      <c r="C37" s="927"/>
      <c r="D37" s="925"/>
      <c r="E37" s="925"/>
      <c r="F37" s="925"/>
      <c r="G37" s="925"/>
      <c r="H37" s="925"/>
      <c r="I37" s="925"/>
      <c r="J37" s="926"/>
      <c r="K37" s="957"/>
      <c r="L37" s="906"/>
      <c r="M37" s="907"/>
      <c r="N37" s="908"/>
      <c r="O37" s="906"/>
      <c r="P37" s="907"/>
      <c r="Q37" s="907"/>
      <c r="R37" s="907"/>
      <c r="S37" s="907"/>
      <c r="T37" s="907"/>
      <c r="U37" s="907"/>
      <c r="V37" s="907"/>
      <c r="W37" s="907"/>
      <c r="X37" s="908"/>
      <c r="Y37" s="913">
        <f>IF(COUNTIF(Y11:Y34,"〇")&gt;0,1,0)</f>
        <v>0</v>
      </c>
      <c r="Z37" s="913">
        <f>IF(COUNTIF(Z11:Z34,"〇")&gt;0,1,0)</f>
        <v>0</v>
      </c>
      <c r="AA37" s="913">
        <f>IF(COUNTIF(AA11:AA34,"〇")&gt;0,1,0)</f>
        <v>0</v>
      </c>
      <c r="AB37" s="913">
        <f>IF(COUNTIF(AB11:AB34,"〇")&gt;0,1,0)</f>
        <v>0</v>
      </c>
      <c r="AC37" s="913">
        <f>COUNTA(AC11:AC34)</f>
        <v>0</v>
      </c>
      <c r="AD37" s="913">
        <f t="shared" ref="AD37:AI37" si="8">COUNTA(AD11:AD34)</f>
        <v>0</v>
      </c>
      <c r="AE37" s="913">
        <f t="shared" si="8"/>
        <v>1</v>
      </c>
      <c r="AF37" s="913">
        <f t="shared" si="8"/>
        <v>4</v>
      </c>
      <c r="AG37" s="913">
        <f t="shared" si="8"/>
        <v>0</v>
      </c>
      <c r="AH37" s="913">
        <f t="shared" si="8"/>
        <v>0</v>
      </c>
      <c r="AI37" s="913">
        <f t="shared" si="8"/>
        <v>0</v>
      </c>
      <c r="AJ37" s="913">
        <f>COUNTA(AJ11:AJ34)</f>
        <v>1</v>
      </c>
      <c r="AK37" s="912"/>
      <c r="AL37" s="912"/>
      <c r="AM37" s="961"/>
      <c r="AN37" s="961"/>
      <c r="AO37" s="961"/>
      <c r="AP37" s="2"/>
    </row>
    <row r="38" spans="2:86" ht="14.25" customHeight="1" x14ac:dyDescent="0.15">
      <c r="B38" s="922"/>
      <c r="C38" s="927"/>
      <c r="D38" s="925"/>
      <c r="E38" s="925"/>
      <c r="F38" s="925"/>
      <c r="G38" s="925"/>
      <c r="H38" s="925"/>
      <c r="I38" s="925"/>
      <c r="J38" s="926"/>
      <c r="K38" s="957"/>
      <c r="L38" s="909"/>
      <c r="M38" s="910"/>
      <c r="N38" s="911"/>
      <c r="O38" s="909"/>
      <c r="P38" s="910"/>
      <c r="Q38" s="910"/>
      <c r="R38" s="910"/>
      <c r="S38" s="910"/>
      <c r="T38" s="910"/>
      <c r="U38" s="910"/>
      <c r="V38" s="910"/>
      <c r="W38" s="910"/>
      <c r="X38" s="911"/>
      <c r="Y38" s="913"/>
      <c r="Z38" s="913"/>
      <c r="AA38" s="913"/>
      <c r="AB38" s="913"/>
      <c r="AC38" s="913"/>
      <c r="AD38" s="913"/>
      <c r="AE38" s="913"/>
      <c r="AF38" s="913"/>
      <c r="AG38" s="913"/>
      <c r="AH38" s="913"/>
      <c r="AI38" s="913"/>
      <c r="AJ38" s="913"/>
      <c r="AK38" s="912"/>
      <c r="AL38" s="912"/>
      <c r="AM38" s="961"/>
      <c r="AN38" s="961"/>
      <c r="AO38" s="961"/>
      <c r="AP38" s="2"/>
    </row>
    <row r="39" spans="2:86" ht="12" customHeight="1" x14ac:dyDescent="0.15">
      <c r="B39" s="922"/>
      <c r="C39" s="927"/>
      <c r="D39" s="925"/>
      <c r="E39" s="925"/>
      <c r="F39" s="925"/>
      <c r="G39" s="925"/>
      <c r="H39" s="925"/>
      <c r="I39" s="925"/>
      <c r="J39" s="925"/>
      <c r="K39" s="951" t="s">
        <v>386</v>
      </c>
      <c r="L39" s="963" t="s">
        <v>824</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4"/>
      <c r="AL39" s="954"/>
      <c r="AM39" s="954"/>
      <c r="AN39" s="954"/>
      <c r="AO39" s="955"/>
      <c r="AP39" s="2"/>
    </row>
    <row r="40" spans="2:86" ht="12" customHeight="1" x14ac:dyDescent="0.15">
      <c r="B40" s="922"/>
      <c r="C40" s="927"/>
      <c r="D40" s="925"/>
      <c r="E40" s="925"/>
      <c r="F40" s="925"/>
      <c r="G40" s="925"/>
      <c r="H40" s="925"/>
      <c r="I40" s="925"/>
      <c r="J40" s="925"/>
      <c r="K40" s="952"/>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954"/>
      <c r="AL40" s="954"/>
      <c r="AM40" s="954"/>
      <c r="AN40" s="954"/>
      <c r="AO40" s="955"/>
      <c r="AP40" s="2"/>
    </row>
    <row r="41" spans="2:86" ht="12" customHeight="1" x14ac:dyDescent="0.15">
      <c r="B41" s="922"/>
      <c r="C41" s="927"/>
      <c r="D41" s="925"/>
      <c r="E41" s="925"/>
      <c r="F41" s="925"/>
      <c r="G41" s="925"/>
      <c r="H41" s="925"/>
      <c r="I41" s="925"/>
      <c r="J41" s="925"/>
      <c r="K41" s="952"/>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954"/>
      <c r="AL41" s="954"/>
      <c r="AM41" s="954"/>
      <c r="AN41" s="954"/>
      <c r="AO41" s="955"/>
      <c r="AP41" s="2"/>
    </row>
    <row r="42" spans="2:86" ht="12" customHeight="1" x14ac:dyDescent="0.15">
      <c r="B42" s="922"/>
      <c r="C42" s="927"/>
      <c r="D42" s="925"/>
      <c r="E42" s="925"/>
      <c r="F42" s="925"/>
      <c r="G42" s="925"/>
      <c r="H42" s="925"/>
      <c r="I42" s="925"/>
      <c r="J42" s="925"/>
      <c r="K42" s="952"/>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32"/>
      <c r="CD42" s="2"/>
      <c r="CE42" s="2"/>
      <c r="CF42" s="2"/>
      <c r="CG42" s="2"/>
      <c r="CH42" s="2"/>
    </row>
    <row r="43" spans="2:86" ht="12" customHeight="1" x14ac:dyDescent="0.15">
      <c r="B43" s="922"/>
      <c r="C43" s="927"/>
      <c r="D43" s="925"/>
      <c r="E43" s="925"/>
      <c r="F43" s="925"/>
      <c r="G43" s="925"/>
      <c r="H43" s="925"/>
      <c r="I43" s="925"/>
      <c r="J43" s="926"/>
      <c r="K43" s="947" t="s">
        <v>387</v>
      </c>
      <c r="L43" s="947"/>
      <c r="M43" s="947"/>
      <c r="N43" s="947"/>
      <c r="O43" s="947"/>
      <c r="P43" s="947"/>
      <c r="Q43" s="947"/>
      <c r="R43" s="947"/>
      <c r="S43" s="947"/>
      <c r="T43" s="947"/>
      <c r="U43" s="947"/>
      <c r="V43" s="947"/>
      <c r="W43" s="947"/>
      <c r="X43" s="947"/>
      <c r="Y43" s="947"/>
      <c r="Z43" s="947"/>
      <c r="AA43" s="947"/>
      <c r="AB43" s="947"/>
      <c r="AC43" s="947"/>
      <c r="AD43" s="947"/>
      <c r="AE43" s="947"/>
      <c r="AF43" s="947"/>
      <c r="AG43" s="947"/>
      <c r="AH43" s="947"/>
      <c r="AI43" s="947"/>
      <c r="AJ43" s="947"/>
      <c r="AK43" s="947"/>
      <c r="AL43" s="947"/>
      <c r="AM43" s="947"/>
      <c r="AN43" s="947"/>
      <c r="AO43" s="947"/>
      <c r="AP43" s="32"/>
      <c r="CD43" s="2"/>
      <c r="CE43" s="2"/>
      <c r="CF43" s="2"/>
      <c r="CG43" s="2"/>
      <c r="CH43" s="2"/>
    </row>
    <row r="44" spans="2:86" ht="12" customHeight="1" x14ac:dyDescent="0.15">
      <c r="B44" s="922"/>
      <c r="C44" s="927"/>
      <c r="D44" s="925"/>
      <c r="E44" s="925"/>
      <c r="F44" s="925"/>
      <c r="G44" s="925"/>
      <c r="H44" s="925"/>
      <c r="I44" s="925"/>
      <c r="J44" s="926"/>
      <c r="K44" s="953" t="s">
        <v>388</v>
      </c>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5"/>
      <c r="AP44" s="32"/>
      <c r="CD44" s="2"/>
      <c r="CE44" s="2"/>
      <c r="CF44" s="2"/>
      <c r="CG44" s="2"/>
      <c r="CH44" s="2"/>
    </row>
    <row r="45" spans="2:86" ht="12" customHeight="1" x14ac:dyDescent="0.15">
      <c r="B45" s="545"/>
      <c r="C45" s="928"/>
      <c r="D45" s="929"/>
      <c r="E45" s="929"/>
      <c r="F45" s="929"/>
      <c r="G45" s="929"/>
      <c r="H45" s="929"/>
      <c r="I45" s="929"/>
      <c r="J45" s="930"/>
      <c r="K45" s="948" t="s">
        <v>389</v>
      </c>
      <c r="L45" s="949"/>
      <c r="M45" s="949"/>
      <c r="N45" s="949"/>
      <c r="O45" s="949"/>
      <c r="P45" s="949"/>
      <c r="Q45" s="949"/>
      <c r="R45" s="949"/>
      <c r="S45" s="949"/>
      <c r="T45" s="949"/>
      <c r="U45" s="949"/>
      <c r="V45" s="949"/>
      <c r="W45" s="949"/>
      <c r="X45" s="949"/>
      <c r="Y45" s="949"/>
      <c r="Z45" s="949"/>
      <c r="AA45" s="949"/>
      <c r="AB45" s="949"/>
      <c r="AC45" s="949"/>
      <c r="AD45" s="949"/>
      <c r="AE45" s="949"/>
      <c r="AF45" s="949"/>
      <c r="AG45" s="949"/>
      <c r="AH45" s="949"/>
      <c r="AI45" s="949"/>
      <c r="AJ45" s="949"/>
      <c r="AK45" s="949"/>
      <c r="AL45" s="949"/>
      <c r="AM45" s="949"/>
      <c r="AN45" s="949"/>
      <c r="AO45" s="950"/>
      <c r="AP45" s="32"/>
      <c r="CD45" s="2"/>
      <c r="CE45" s="2"/>
      <c r="CF45" s="2"/>
      <c r="CG45" s="2"/>
      <c r="CH45" s="2"/>
    </row>
    <row r="46" spans="2:86" ht="12" customHeight="1" x14ac:dyDescent="0.2">
      <c r="B46" s="4" t="s">
        <v>390</v>
      </c>
      <c r="C46" s="248"/>
      <c r="D46" s="248"/>
      <c r="E46" s="248"/>
      <c r="F46" s="248"/>
      <c r="G46" s="248"/>
      <c r="H46" s="248"/>
      <c r="I46" s="248"/>
      <c r="J46" s="248"/>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32"/>
      <c r="CD46" s="2"/>
      <c r="CE46" s="2"/>
      <c r="CF46" s="2"/>
      <c r="CG46" s="2"/>
      <c r="CH46" s="2"/>
    </row>
    <row r="47" spans="2:86" s="4" customFormat="1" ht="12" customHeight="1" x14ac:dyDescent="0.15">
      <c r="B47" s="2" t="s">
        <v>391</v>
      </c>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2:86" ht="12" customHeight="1" x14ac:dyDescent="0.15">
      <c r="B48" s="2" t="s">
        <v>392</v>
      </c>
      <c r="AP48" s="32"/>
      <c r="CD48" s="2"/>
      <c r="CE48" s="2"/>
      <c r="CF48" s="2"/>
      <c r="CG48" s="2"/>
      <c r="CH48" s="2"/>
    </row>
    <row r="49" spans="2:86" ht="12" customHeight="1" x14ac:dyDescent="0.15">
      <c r="B49" s="2" t="s">
        <v>393</v>
      </c>
      <c r="AP49" s="32"/>
      <c r="CD49" s="2"/>
      <c r="CE49" s="2"/>
      <c r="CF49" s="2"/>
      <c r="CG49" s="2"/>
      <c r="CH49" s="2"/>
    </row>
    <row r="50" spans="2:86" ht="12" customHeight="1" x14ac:dyDescent="0.15">
      <c r="B50" s="2" t="s">
        <v>394</v>
      </c>
    </row>
    <row r="51" spans="2:86" ht="12" customHeight="1" x14ac:dyDescent="0.15">
      <c r="B51" s="2" t="s">
        <v>395</v>
      </c>
    </row>
    <row r="52" spans="2:86" ht="12" customHeight="1" x14ac:dyDescent="0.15">
      <c r="B52" s="2" t="s">
        <v>396</v>
      </c>
    </row>
    <row r="53" spans="2:86" x14ac:dyDescent="0.15">
      <c r="B53" s="2" t="s">
        <v>397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2D405345-0CEF-4774-928F-89820640809E}">
      <formula1>"〇,"</formula1>
    </dataValidation>
    <dataValidation type="list" allowBlank="1" showInputMessage="1" showErrorMessage="1" sqref="N11:O34" xr:uid="{D313622C-C213-45A7-8040-D7AD7B20F4C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E1AA558-F82F-440C-BA2F-94E3CADAE73A}">
          <x14:formula1>
            <xm:f>'(参考)リスト'!$G$16:$G$19</xm:f>
          </x14:formula1>
          <xm:sqref>AM35:AO38</xm:sqref>
        </x14:dataValidation>
        <x14:dataValidation type="list" allowBlank="1" showInputMessage="1" showErrorMessage="1" xr:uid="{6F5D7835-E3A0-4E55-87D8-09203D20572C}">
          <x14:formula1>
            <xm:f>'(参考)リスト'!$B$16:$B$21</xm:f>
          </x14:formula1>
          <xm:sqref>L11:M34</xm:sqref>
        </x14:dataValidation>
        <x14:dataValidation type="list" allowBlank="1" showInputMessage="1" showErrorMessage="1" xr:uid="{95AF9010-0BA7-460B-AB1A-CDBF6A76D592}">
          <x14:formula1>
            <xm:f>'(参考)リスト'!$E$16:$E$27</xm:f>
          </x14:formula1>
          <xm:sqref>R11:T34</xm:sqref>
        </x14:dataValidation>
        <x14:dataValidation type="list" allowBlank="1" showInputMessage="1" showErrorMessage="1" xr:uid="{9BB32E9F-6154-458A-88FC-3EA2E0AE136E}">
          <x14:formula1>
            <xm:f>'(参考)リスト'!$D$16:$D$18</xm:f>
          </x14:formula1>
          <xm:sqref>P11:Q34</xm:sqref>
        </x14:dataValidation>
        <x14:dataValidation type="list" allowBlank="1" showInputMessage="1" showErrorMessage="1" xr:uid="{BF189257-6631-44BB-908E-9E841ECAE4D5}">
          <x14:formula1>
            <xm:f>'(参考)リスト'!$F$16:$F$21</xm:f>
          </x14:formula1>
          <xm:sqref>U11:X34</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P18" sqref="P18:AM18"/>
    </sheetView>
  </sheetViews>
  <sheetFormatPr defaultColWidth="8.875" defaultRowHeight="13.5" x14ac:dyDescent="0.15"/>
  <cols>
    <col min="1" max="1" width="1.875" style="26" customWidth="1"/>
    <col min="2" max="60" width="2.125" style="103" customWidth="1"/>
    <col min="61" max="61" width="0.625" style="103" customWidth="1"/>
    <col min="62" max="62" width="2.125" style="103" customWidth="1"/>
    <col min="63" max="63" width="1" style="103" customWidth="1"/>
    <col min="64" max="65" width="2.125" style="103" customWidth="1"/>
    <col min="66" max="16384" width="8.875" style="26"/>
  </cols>
  <sheetData>
    <row r="2" spans="2:63" s="104" customFormat="1" ht="14.25" customHeight="1" x14ac:dyDescent="0.15">
      <c r="B2" s="105" t="s">
        <v>398</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row>
    <row r="3" spans="2:63" s="107" customFormat="1" ht="17.25" customHeight="1" x14ac:dyDescent="0.15">
      <c r="B3" s="966" t="s">
        <v>60</v>
      </c>
      <c r="C3" s="967"/>
      <c r="D3" s="967"/>
      <c r="E3" s="968"/>
      <c r="F3" s="1016" t="str">
        <f>'様式A-1'!D3</f>
        <v>コンピラトンネル</v>
      </c>
      <c r="G3" s="1017"/>
      <c r="H3" s="1017"/>
      <c r="I3" s="1017"/>
      <c r="J3" s="1017"/>
      <c r="K3" s="1017"/>
      <c r="L3" s="1017"/>
      <c r="M3" s="1017"/>
      <c r="N3" s="1017"/>
      <c r="O3" s="1017"/>
      <c r="P3" s="1017"/>
      <c r="Q3" s="1017"/>
      <c r="R3" s="1017"/>
      <c r="S3" s="1017"/>
      <c r="T3" s="1018"/>
      <c r="U3" s="1004" t="s">
        <v>399</v>
      </c>
      <c r="V3" s="1005"/>
      <c r="W3" s="1005"/>
      <c r="X3" s="1006"/>
      <c r="Y3" s="1006"/>
      <c r="Z3" s="982" t="str">
        <f>'様式A-1'!J3</f>
        <v>福浦港金比羅線</v>
      </c>
      <c r="AA3" s="983"/>
      <c r="AB3" s="983"/>
      <c r="AC3" s="983"/>
      <c r="AD3" s="983"/>
      <c r="AE3" s="983"/>
      <c r="AF3" s="983"/>
      <c r="AG3" s="983"/>
      <c r="AH3" s="984"/>
      <c r="AI3" s="985" t="s">
        <v>249</v>
      </c>
      <c r="AJ3" s="986"/>
      <c r="AK3" s="986"/>
      <c r="AL3" s="986"/>
      <c r="AM3" s="986"/>
      <c r="AN3" s="987"/>
      <c r="AO3" s="1007" t="str">
        <f>'様式B (1)'!S3</f>
        <v>アジア航測株式会社</v>
      </c>
      <c r="AP3" s="1008"/>
      <c r="AQ3" s="1008"/>
      <c r="AR3" s="1008"/>
      <c r="AS3" s="1008"/>
      <c r="AT3" s="1008"/>
      <c r="AU3" s="1008"/>
      <c r="AV3" s="1009"/>
      <c r="AW3" s="992" t="s">
        <v>250</v>
      </c>
      <c r="AX3" s="993"/>
      <c r="AY3" s="993"/>
      <c r="AZ3" s="993"/>
      <c r="BA3" s="993"/>
      <c r="BB3" s="994"/>
      <c r="BC3" s="998">
        <f>'様式B (1)'!P2</f>
        <v>45903</v>
      </c>
      <c r="BD3" s="999"/>
      <c r="BE3" s="999"/>
      <c r="BF3" s="999"/>
      <c r="BG3" s="999"/>
      <c r="BH3" s="999"/>
      <c r="BI3" s="999"/>
      <c r="BJ3" s="999"/>
      <c r="BK3" s="1000"/>
    </row>
    <row r="4" spans="2:63" s="107" customFormat="1" ht="17.25" customHeight="1" x14ac:dyDescent="0.15">
      <c r="B4" s="975" t="s">
        <v>400</v>
      </c>
      <c r="C4" s="976"/>
      <c r="D4" s="976"/>
      <c r="E4" s="977"/>
      <c r="F4" s="978" t="str">
        <f>'様式A-1'!D4</f>
        <v>金比羅トンネル</v>
      </c>
      <c r="G4" s="979"/>
      <c r="H4" s="979"/>
      <c r="I4" s="979"/>
      <c r="J4" s="979"/>
      <c r="K4" s="979"/>
      <c r="L4" s="979"/>
      <c r="M4" s="979"/>
      <c r="N4" s="979"/>
      <c r="O4" s="979"/>
      <c r="P4" s="979"/>
      <c r="Q4" s="979"/>
      <c r="R4" s="979"/>
      <c r="S4" s="979"/>
      <c r="T4" s="980"/>
      <c r="U4" s="1004" t="s">
        <v>401</v>
      </c>
      <c r="V4" s="1005"/>
      <c r="W4" s="1005"/>
      <c r="X4" s="1006"/>
      <c r="Y4" s="1006"/>
      <c r="Z4" s="982" t="str">
        <f>'様式A-1'!R3</f>
        <v>山口県
下関土木建築事務所</v>
      </c>
      <c r="AA4" s="983"/>
      <c r="AB4" s="983"/>
      <c r="AC4" s="983"/>
      <c r="AD4" s="983"/>
      <c r="AE4" s="983"/>
      <c r="AF4" s="983"/>
      <c r="AG4" s="983"/>
      <c r="AH4" s="984"/>
      <c r="AI4" s="988"/>
      <c r="AJ4" s="989"/>
      <c r="AK4" s="989"/>
      <c r="AL4" s="989"/>
      <c r="AM4" s="989"/>
      <c r="AN4" s="990"/>
      <c r="AO4" s="1010" t="str">
        <f>'様式B (1)'!S4</f>
        <v>飯田　琢巳</v>
      </c>
      <c r="AP4" s="1011"/>
      <c r="AQ4" s="1011"/>
      <c r="AR4" s="1011"/>
      <c r="AS4" s="1011"/>
      <c r="AT4" s="1011"/>
      <c r="AU4" s="1011"/>
      <c r="AV4" s="1012"/>
      <c r="AW4" s="995"/>
      <c r="AX4" s="996"/>
      <c r="AY4" s="996"/>
      <c r="AZ4" s="996"/>
      <c r="BA4" s="996"/>
      <c r="BB4" s="997"/>
      <c r="BC4" s="1001"/>
      <c r="BD4" s="1002"/>
      <c r="BE4" s="1002"/>
      <c r="BF4" s="1002"/>
      <c r="BG4" s="1002"/>
      <c r="BH4" s="1002"/>
      <c r="BI4" s="1002"/>
      <c r="BJ4" s="1002"/>
      <c r="BK4" s="1003"/>
    </row>
    <row r="5" spans="2:63" ht="42.75" customHeight="1" x14ac:dyDescent="0.15">
      <c r="B5" s="1024" t="s">
        <v>311</v>
      </c>
      <c r="C5" s="1021"/>
      <c r="D5" s="1021"/>
      <c r="E5" s="1021"/>
      <c r="F5" s="1021"/>
      <c r="G5" s="1022"/>
      <c r="H5" s="1020" t="s">
        <v>286</v>
      </c>
      <c r="I5" s="1021"/>
      <c r="J5" s="1021"/>
      <c r="K5" s="1021"/>
      <c r="L5" s="1021"/>
      <c r="M5" s="1021"/>
      <c r="N5" s="1021"/>
      <c r="O5" s="1022"/>
      <c r="P5" s="1023" t="s">
        <v>402</v>
      </c>
      <c r="Q5" s="932"/>
      <c r="R5" s="932"/>
      <c r="S5" s="932"/>
      <c r="T5" s="932"/>
      <c r="U5" s="932"/>
      <c r="V5" s="932"/>
      <c r="W5" s="932"/>
      <c r="X5" s="932"/>
      <c r="Y5" s="932"/>
      <c r="Z5" s="932"/>
      <c r="AA5" s="932"/>
      <c r="AB5" s="932"/>
      <c r="AC5" s="932"/>
      <c r="AD5" s="932"/>
      <c r="AE5" s="932"/>
      <c r="AF5" s="932"/>
      <c r="AG5" s="932"/>
      <c r="AH5" s="932"/>
      <c r="AI5" s="932"/>
      <c r="AJ5" s="932"/>
      <c r="AK5" s="932"/>
      <c r="AL5" s="932"/>
      <c r="AM5" s="932"/>
      <c r="AN5" s="1023" t="s">
        <v>403</v>
      </c>
      <c r="AO5" s="932"/>
      <c r="AP5" s="932"/>
      <c r="AQ5" s="932"/>
      <c r="AR5" s="932"/>
      <c r="AS5" s="932"/>
      <c r="AT5" s="932"/>
      <c r="AU5" s="932"/>
      <c r="AV5" s="932"/>
      <c r="AW5" s="932"/>
      <c r="AX5" s="932"/>
      <c r="AY5" s="932"/>
      <c r="AZ5" s="932"/>
      <c r="BA5" s="932"/>
      <c r="BB5" s="932"/>
      <c r="BC5" s="932"/>
      <c r="BD5" s="932"/>
      <c r="BE5" s="932"/>
      <c r="BF5" s="932"/>
      <c r="BG5" s="932"/>
      <c r="BH5" s="932"/>
      <c r="BI5" s="932"/>
      <c r="BJ5" s="932"/>
      <c r="BK5" s="933"/>
    </row>
    <row r="6" spans="2:63" ht="29.25" customHeight="1" x14ac:dyDescent="0.15">
      <c r="B6" s="1019"/>
      <c r="C6" s="682"/>
      <c r="D6" s="682"/>
      <c r="E6" s="682"/>
      <c r="F6" s="682"/>
      <c r="G6" s="683"/>
      <c r="H6" s="981"/>
      <c r="I6" s="981"/>
      <c r="J6" s="981"/>
      <c r="K6" s="981"/>
      <c r="L6" s="981"/>
      <c r="M6" s="981"/>
      <c r="N6" s="981"/>
      <c r="O6" s="981"/>
      <c r="P6" s="964"/>
      <c r="Q6" s="965"/>
      <c r="R6" s="965"/>
      <c r="S6" s="965"/>
      <c r="T6" s="965"/>
      <c r="U6" s="965"/>
      <c r="V6" s="965"/>
      <c r="W6" s="965"/>
      <c r="X6" s="965"/>
      <c r="Y6" s="965"/>
      <c r="Z6" s="965"/>
      <c r="AA6" s="965"/>
      <c r="AB6" s="965"/>
      <c r="AC6" s="965"/>
      <c r="AD6" s="965"/>
      <c r="AE6" s="965"/>
      <c r="AF6" s="965"/>
      <c r="AG6" s="965"/>
      <c r="AH6" s="965"/>
      <c r="AI6" s="965"/>
      <c r="AJ6" s="965"/>
      <c r="AK6" s="965"/>
      <c r="AL6" s="965"/>
      <c r="AM6" s="965"/>
      <c r="AN6" s="1013"/>
      <c r="AO6" s="1014"/>
      <c r="AP6" s="1014"/>
      <c r="AQ6" s="1014"/>
      <c r="AR6" s="1014"/>
      <c r="AS6" s="1014"/>
      <c r="AT6" s="1014"/>
      <c r="AU6" s="1014"/>
      <c r="AV6" s="1014"/>
      <c r="AW6" s="1014"/>
      <c r="AX6" s="1014"/>
      <c r="AY6" s="1014"/>
      <c r="AZ6" s="1014"/>
      <c r="BA6" s="1014"/>
      <c r="BB6" s="1014"/>
      <c r="BC6" s="1014"/>
      <c r="BD6" s="1014"/>
      <c r="BE6" s="1014"/>
      <c r="BF6" s="1014"/>
      <c r="BG6" s="1014"/>
      <c r="BH6" s="1014"/>
      <c r="BI6" s="1014"/>
      <c r="BJ6" s="1014"/>
      <c r="BK6" s="1015"/>
    </row>
    <row r="7" spans="2:63" ht="29.25" customHeight="1" x14ac:dyDescent="0.15">
      <c r="B7" s="1019"/>
      <c r="C7" s="682"/>
      <c r="D7" s="682"/>
      <c r="E7" s="682"/>
      <c r="F7" s="682"/>
      <c r="G7" s="683"/>
      <c r="H7" s="981"/>
      <c r="I7" s="981"/>
      <c r="J7" s="981"/>
      <c r="K7" s="981"/>
      <c r="L7" s="981"/>
      <c r="M7" s="981"/>
      <c r="N7" s="981"/>
      <c r="O7" s="981"/>
      <c r="P7" s="964"/>
      <c r="Q7" s="965"/>
      <c r="R7" s="965"/>
      <c r="S7" s="965"/>
      <c r="T7" s="965"/>
      <c r="U7" s="965"/>
      <c r="V7" s="965"/>
      <c r="W7" s="965"/>
      <c r="X7" s="965"/>
      <c r="Y7" s="965"/>
      <c r="Z7" s="965"/>
      <c r="AA7" s="965"/>
      <c r="AB7" s="965"/>
      <c r="AC7" s="965"/>
      <c r="AD7" s="965"/>
      <c r="AE7" s="965"/>
      <c r="AF7" s="965"/>
      <c r="AG7" s="965"/>
      <c r="AH7" s="965"/>
      <c r="AI7" s="965"/>
      <c r="AJ7" s="965"/>
      <c r="AK7" s="965"/>
      <c r="AL7" s="965"/>
      <c r="AM7" s="965"/>
      <c r="AN7" s="1013"/>
      <c r="AO7" s="1014"/>
      <c r="AP7" s="1014"/>
      <c r="AQ7" s="1014"/>
      <c r="AR7" s="1014"/>
      <c r="AS7" s="1014"/>
      <c r="AT7" s="1014"/>
      <c r="AU7" s="1014"/>
      <c r="AV7" s="1014"/>
      <c r="AW7" s="1014"/>
      <c r="AX7" s="1014"/>
      <c r="AY7" s="1014"/>
      <c r="AZ7" s="1014"/>
      <c r="BA7" s="1014"/>
      <c r="BB7" s="1014"/>
      <c r="BC7" s="1014"/>
      <c r="BD7" s="1014"/>
      <c r="BE7" s="1014"/>
      <c r="BF7" s="1014"/>
      <c r="BG7" s="1014"/>
      <c r="BH7" s="1014"/>
      <c r="BI7" s="1014"/>
      <c r="BJ7" s="1014"/>
      <c r="BK7" s="1015"/>
    </row>
    <row r="8" spans="2:63" ht="29.25" customHeight="1" x14ac:dyDescent="0.15">
      <c r="B8" s="969"/>
      <c r="C8" s="970"/>
      <c r="D8" s="970"/>
      <c r="E8" s="970"/>
      <c r="F8" s="970"/>
      <c r="G8" s="971"/>
      <c r="H8" s="972"/>
      <c r="I8" s="972"/>
      <c r="J8" s="972"/>
      <c r="K8" s="972"/>
      <c r="L8" s="972"/>
      <c r="M8" s="972"/>
      <c r="N8" s="972"/>
      <c r="O8" s="972"/>
      <c r="P8" s="973"/>
      <c r="Q8" s="974"/>
      <c r="R8" s="974"/>
      <c r="S8" s="974"/>
      <c r="T8" s="974"/>
      <c r="U8" s="974"/>
      <c r="V8" s="974"/>
      <c r="W8" s="974"/>
      <c r="X8" s="974"/>
      <c r="Y8" s="974"/>
      <c r="Z8" s="974"/>
      <c r="AA8" s="974"/>
      <c r="AB8" s="974"/>
      <c r="AC8" s="974"/>
      <c r="AD8" s="974"/>
      <c r="AE8" s="974"/>
      <c r="AF8" s="974"/>
      <c r="AG8" s="974"/>
      <c r="AH8" s="974"/>
      <c r="AI8" s="974"/>
      <c r="AJ8" s="974"/>
      <c r="AK8" s="974"/>
      <c r="AL8" s="974"/>
      <c r="AM8" s="974"/>
      <c r="AN8" s="973"/>
      <c r="AO8" s="974"/>
      <c r="AP8" s="974"/>
      <c r="AQ8" s="974"/>
      <c r="AR8" s="974"/>
      <c r="AS8" s="974"/>
      <c r="AT8" s="974"/>
      <c r="AU8" s="974"/>
      <c r="AV8" s="974"/>
      <c r="AW8" s="974"/>
      <c r="AX8" s="974"/>
      <c r="AY8" s="974"/>
      <c r="AZ8" s="974"/>
      <c r="BA8" s="974"/>
      <c r="BB8" s="974"/>
      <c r="BC8" s="974"/>
      <c r="BD8" s="974"/>
      <c r="BE8" s="974"/>
      <c r="BF8" s="974"/>
      <c r="BG8" s="974"/>
      <c r="BH8" s="974"/>
      <c r="BI8" s="974"/>
      <c r="BJ8" s="974"/>
      <c r="BK8" s="991"/>
    </row>
    <row r="9" spans="2:63" ht="29.25" customHeight="1" x14ac:dyDescent="0.15">
      <c r="B9" s="969"/>
      <c r="C9" s="970"/>
      <c r="D9" s="970"/>
      <c r="E9" s="970"/>
      <c r="F9" s="970"/>
      <c r="G9" s="971"/>
      <c r="H9" s="972"/>
      <c r="I9" s="972"/>
      <c r="J9" s="972"/>
      <c r="K9" s="972"/>
      <c r="L9" s="972"/>
      <c r="M9" s="972"/>
      <c r="N9" s="972"/>
      <c r="O9" s="972"/>
      <c r="P9" s="973"/>
      <c r="Q9" s="974"/>
      <c r="R9" s="974"/>
      <c r="S9" s="974"/>
      <c r="T9" s="974"/>
      <c r="U9" s="974"/>
      <c r="V9" s="974"/>
      <c r="W9" s="974"/>
      <c r="X9" s="974"/>
      <c r="Y9" s="974"/>
      <c r="Z9" s="974"/>
      <c r="AA9" s="974"/>
      <c r="AB9" s="974"/>
      <c r="AC9" s="974"/>
      <c r="AD9" s="974"/>
      <c r="AE9" s="974"/>
      <c r="AF9" s="974"/>
      <c r="AG9" s="974"/>
      <c r="AH9" s="974"/>
      <c r="AI9" s="974"/>
      <c r="AJ9" s="974"/>
      <c r="AK9" s="974"/>
      <c r="AL9" s="974"/>
      <c r="AM9" s="974"/>
      <c r="AN9" s="973"/>
      <c r="AO9" s="974"/>
      <c r="AP9" s="974"/>
      <c r="AQ9" s="974"/>
      <c r="AR9" s="974"/>
      <c r="AS9" s="974"/>
      <c r="AT9" s="974"/>
      <c r="AU9" s="974"/>
      <c r="AV9" s="974"/>
      <c r="AW9" s="974"/>
      <c r="AX9" s="974"/>
      <c r="AY9" s="974"/>
      <c r="AZ9" s="974"/>
      <c r="BA9" s="974"/>
      <c r="BB9" s="974"/>
      <c r="BC9" s="974"/>
      <c r="BD9" s="974"/>
      <c r="BE9" s="974"/>
      <c r="BF9" s="974"/>
      <c r="BG9" s="974"/>
      <c r="BH9" s="974"/>
      <c r="BI9" s="974"/>
      <c r="BJ9" s="974"/>
      <c r="BK9" s="991"/>
    </row>
    <row r="10" spans="2:63" ht="29.25" customHeight="1" x14ac:dyDescent="0.15">
      <c r="B10" s="969"/>
      <c r="C10" s="970"/>
      <c r="D10" s="970"/>
      <c r="E10" s="970"/>
      <c r="F10" s="970"/>
      <c r="G10" s="971"/>
      <c r="H10" s="972"/>
      <c r="I10" s="972"/>
      <c r="J10" s="972"/>
      <c r="K10" s="972"/>
      <c r="L10" s="972"/>
      <c r="M10" s="972"/>
      <c r="N10" s="972"/>
      <c r="O10" s="972"/>
      <c r="P10" s="973"/>
      <c r="Q10" s="974"/>
      <c r="R10" s="974"/>
      <c r="S10" s="974"/>
      <c r="T10" s="974"/>
      <c r="U10" s="974"/>
      <c r="V10" s="974"/>
      <c r="W10" s="974"/>
      <c r="X10" s="974"/>
      <c r="Y10" s="974"/>
      <c r="Z10" s="974"/>
      <c r="AA10" s="974"/>
      <c r="AB10" s="974"/>
      <c r="AC10" s="974"/>
      <c r="AD10" s="974"/>
      <c r="AE10" s="974"/>
      <c r="AF10" s="974"/>
      <c r="AG10" s="974"/>
      <c r="AH10" s="974"/>
      <c r="AI10" s="974"/>
      <c r="AJ10" s="974"/>
      <c r="AK10" s="974"/>
      <c r="AL10" s="974"/>
      <c r="AM10" s="974"/>
      <c r="AN10" s="973"/>
      <c r="AO10" s="974"/>
      <c r="AP10" s="974"/>
      <c r="AQ10" s="974"/>
      <c r="AR10" s="974"/>
      <c r="AS10" s="974"/>
      <c r="AT10" s="974"/>
      <c r="AU10" s="974"/>
      <c r="AV10" s="974"/>
      <c r="AW10" s="974"/>
      <c r="AX10" s="974"/>
      <c r="AY10" s="974"/>
      <c r="AZ10" s="974"/>
      <c r="BA10" s="974"/>
      <c r="BB10" s="974"/>
      <c r="BC10" s="974"/>
      <c r="BD10" s="974"/>
      <c r="BE10" s="974"/>
      <c r="BF10" s="974"/>
      <c r="BG10" s="974"/>
      <c r="BH10" s="974"/>
      <c r="BI10" s="974"/>
      <c r="BJ10" s="974"/>
      <c r="BK10" s="991"/>
    </row>
    <row r="11" spans="2:63" ht="29.25" customHeight="1" x14ac:dyDescent="0.15">
      <c r="B11" s="969"/>
      <c r="C11" s="970"/>
      <c r="D11" s="970"/>
      <c r="E11" s="970"/>
      <c r="F11" s="970"/>
      <c r="G11" s="971"/>
      <c r="H11" s="972"/>
      <c r="I11" s="972"/>
      <c r="J11" s="972"/>
      <c r="K11" s="972"/>
      <c r="L11" s="972"/>
      <c r="M11" s="972"/>
      <c r="N11" s="972"/>
      <c r="O11" s="972"/>
      <c r="P11" s="973"/>
      <c r="Q11" s="974"/>
      <c r="R11" s="974"/>
      <c r="S11" s="974"/>
      <c r="T11" s="974"/>
      <c r="U11" s="974"/>
      <c r="V11" s="974"/>
      <c r="W11" s="974"/>
      <c r="X11" s="974"/>
      <c r="Y11" s="974"/>
      <c r="Z11" s="974"/>
      <c r="AA11" s="974"/>
      <c r="AB11" s="974"/>
      <c r="AC11" s="974"/>
      <c r="AD11" s="974"/>
      <c r="AE11" s="974"/>
      <c r="AF11" s="974"/>
      <c r="AG11" s="974"/>
      <c r="AH11" s="974"/>
      <c r="AI11" s="974"/>
      <c r="AJ11" s="974"/>
      <c r="AK11" s="974"/>
      <c r="AL11" s="974"/>
      <c r="AM11" s="974"/>
      <c r="AN11" s="973"/>
      <c r="AO11" s="974"/>
      <c r="AP11" s="974"/>
      <c r="AQ11" s="974"/>
      <c r="AR11" s="974"/>
      <c r="AS11" s="974"/>
      <c r="AT11" s="974"/>
      <c r="AU11" s="974"/>
      <c r="AV11" s="974"/>
      <c r="AW11" s="974"/>
      <c r="AX11" s="974"/>
      <c r="AY11" s="974"/>
      <c r="AZ11" s="974"/>
      <c r="BA11" s="974"/>
      <c r="BB11" s="974"/>
      <c r="BC11" s="974"/>
      <c r="BD11" s="974"/>
      <c r="BE11" s="974"/>
      <c r="BF11" s="974"/>
      <c r="BG11" s="974"/>
      <c r="BH11" s="974"/>
      <c r="BI11" s="974"/>
      <c r="BJ11" s="974"/>
      <c r="BK11" s="991"/>
    </row>
    <row r="12" spans="2:63" ht="29.25" customHeight="1" x14ac:dyDescent="0.15">
      <c r="B12" s="969"/>
      <c r="C12" s="970"/>
      <c r="D12" s="970"/>
      <c r="E12" s="970"/>
      <c r="F12" s="970"/>
      <c r="G12" s="971"/>
      <c r="H12" s="972"/>
      <c r="I12" s="972"/>
      <c r="J12" s="972"/>
      <c r="K12" s="972"/>
      <c r="L12" s="972"/>
      <c r="M12" s="972"/>
      <c r="N12" s="972"/>
      <c r="O12" s="972"/>
      <c r="P12" s="973"/>
      <c r="Q12" s="974"/>
      <c r="R12" s="974"/>
      <c r="S12" s="974"/>
      <c r="T12" s="974"/>
      <c r="U12" s="974"/>
      <c r="V12" s="974"/>
      <c r="W12" s="974"/>
      <c r="X12" s="974"/>
      <c r="Y12" s="974"/>
      <c r="Z12" s="974"/>
      <c r="AA12" s="974"/>
      <c r="AB12" s="974"/>
      <c r="AC12" s="974"/>
      <c r="AD12" s="974"/>
      <c r="AE12" s="974"/>
      <c r="AF12" s="974"/>
      <c r="AG12" s="974"/>
      <c r="AH12" s="974"/>
      <c r="AI12" s="974"/>
      <c r="AJ12" s="974"/>
      <c r="AK12" s="974"/>
      <c r="AL12" s="974"/>
      <c r="AM12" s="974"/>
      <c r="AN12" s="973"/>
      <c r="AO12" s="974"/>
      <c r="AP12" s="974"/>
      <c r="AQ12" s="974"/>
      <c r="AR12" s="974"/>
      <c r="AS12" s="974"/>
      <c r="AT12" s="974"/>
      <c r="AU12" s="974"/>
      <c r="AV12" s="974"/>
      <c r="AW12" s="974"/>
      <c r="AX12" s="974"/>
      <c r="AY12" s="974"/>
      <c r="AZ12" s="974"/>
      <c r="BA12" s="974"/>
      <c r="BB12" s="974"/>
      <c r="BC12" s="974"/>
      <c r="BD12" s="974"/>
      <c r="BE12" s="974"/>
      <c r="BF12" s="974"/>
      <c r="BG12" s="974"/>
      <c r="BH12" s="974"/>
      <c r="BI12" s="974"/>
      <c r="BJ12" s="974"/>
      <c r="BK12" s="991"/>
    </row>
    <row r="13" spans="2:63" ht="29.25" customHeight="1" x14ac:dyDescent="0.15">
      <c r="B13" s="969"/>
      <c r="C13" s="970"/>
      <c r="D13" s="970"/>
      <c r="E13" s="970"/>
      <c r="F13" s="970"/>
      <c r="G13" s="971"/>
      <c r="H13" s="972"/>
      <c r="I13" s="972"/>
      <c r="J13" s="972"/>
      <c r="K13" s="972"/>
      <c r="L13" s="972"/>
      <c r="M13" s="972"/>
      <c r="N13" s="972"/>
      <c r="O13" s="972"/>
      <c r="P13" s="973"/>
      <c r="Q13" s="974"/>
      <c r="R13" s="974"/>
      <c r="S13" s="974"/>
      <c r="T13" s="974"/>
      <c r="U13" s="974"/>
      <c r="V13" s="974"/>
      <c r="W13" s="974"/>
      <c r="X13" s="974"/>
      <c r="Y13" s="974"/>
      <c r="Z13" s="974"/>
      <c r="AA13" s="974"/>
      <c r="AB13" s="974"/>
      <c r="AC13" s="974"/>
      <c r="AD13" s="974"/>
      <c r="AE13" s="974"/>
      <c r="AF13" s="974"/>
      <c r="AG13" s="974"/>
      <c r="AH13" s="974"/>
      <c r="AI13" s="974"/>
      <c r="AJ13" s="974"/>
      <c r="AK13" s="974"/>
      <c r="AL13" s="974"/>
      <c r="AM13" s="974"/>
      <c r="AN13" s="973"/>
      <c r="AO13" s="974"/>
      <c r="AP13" s="974"/>
      <c r="AQ13" s="974"/>
      <c r="AR13" s="974"/>
      <c r="AS13" s="974"/>
      <c r="AT13" s="974"/>
      <c r="AU13" s="974"/>
      <c r="AV13" s="974"/>
      <c r="AW13" s="974"/>
      <c r="AX13" s="974"/>
      <c r="AY13" s="974"/>
      <c r="AZ13" s="974"/>
      <c r="BA13" s="974"/>
      <c r="BB13" s="974"/>
      <c r="BC13" s="974"/>
      <c r="BD13" s="974"/>
      <c r="BE13" s="974"/>
      <c r="BF13" s="974"/>
      <c r="BG13" s="974"/>
      <c r="BH13" s="974"/>
      <c r="BI13" s="974"/>
      <c r="BJ13" s="974"/>
      <c r="BK13" s="991"/>
    </row>
    <row r="14" spans="2:63" ht="29.25" customHeight="1" x14ac:dyDescent="0.15">
      <c r="B14" s="969"/>
      <c r="C14" s="970"/>
      <c r="D14" s="970"/>
      <c r="E14" s="970"/>
      <c r="F14" s="970"/>
      <c r="G14" s="971"/>
      <c r="H14" s="972"/>
      <c r="I14" s="972"/>
      <c r="J14" s="972"/>
      <c r="K14" s="972"/>
      <c r="L14" s="972"/>
      <c r="M14" s="972"/>
      <c r="N14" s="972"/>
      <c r="O14" s="972"/>
      <c r="P14" s="973"/>
      <c r="Q14" s="974"/>
      <c r="R14" s="974"/>
      <c r="S14" s="974"/>
      <c r="T14" s="974"/>
      <c r="U14" s="974"/>
      <c r="V14" s="974"/>
      <c r="W14" s="974"/>
      <c r="X14" s="974"/>
      <c r="Y14" s="974"/>
      <c r="Z14" s="974"/>
      <c r="AA14" s="974"/>
      <c r="AB14" s="974"/>
      <c r="AC14" s="974"/>
      <c r="AD14" s="974"/>
      <c r="AE14" s="974"/>
      <c r="AF14" s="974"/>
      <c r="AG14" s="974"/>
      <c r="AH14" s="974"/>
      <c r="AI14" s="974"/>
      <c r="AJ14" s="974"/>
      <c r="AK14" s="974"/>
      <c r="AL14" s="974"/>
      <c r="AM14" s="974"/>
      <c r="AN14" s="973"/>
      <c r="AO14" s="974"/>
      <c r="AP14" s="974"/>
      <c r="AQ14" s="974"/>
      <c r="AR14" s="974"/>
      <c r="AS14" s="974"/>
      <c r="AT14" s="974"/>
      <c r="AU14" s="974"/>
      <c r="AV14" s="974"/>
      <c r="AW14" s="974"/>
      <c r="AX14" s="974"/>
      <c r="AY14" s="974"/>
      <c r="AZ14" s="974"/>
      <c r="BA14" s="974"/>
      <c r="BB14" s="974"/>
      <c r="BC14" s="974"/>
      <c r="BD14" s="974"/>
      <c r="BE14" s="974"/>
      <c r="BF14" s="974"/>
      <c r="BG14" s="974"/>
      <c r="BH14" s="974"/>
      <c r="BI14" s="974"/>
      <c r="BJ14" s="974"/>
      <c r="BK14" s="991"/>
    </row>
    <row r="15" spans="2:63" ht="29.25" customHeight="1" x14ac:dyDescent="0.15">
      <c r="B15" s="969"/>
      <c r="C15" s="970"/>
      <c r="D15" s="970"/>
      <c r="E15" s="970"/>
      <c r="F15" s="970"/>
      <c r="G15" s="971"/>
      <c r="H15" s="972"/>
      <c r="I15" s="972"/>
      <c r="J15" s="972"/>
      <c r="K15" s="972"/>
      <c r="L15" s="972"/>
      <c r="M15" s="972"/>
      <c r="N15" s="972"/>
      <c r="O15" s="972"/>
      <c r="P15" s="973"/>
      <c r="Q15" s="974"/>
      <c r="R15" s="974"/>
      <c r="S15" s="974"/>
      <c r="T15" s="974"/>
      <c r="U15" s="974"/>
      <c r="V15" s="974"/>
      <c r="W15" s="974"/>
      <c r="X15" s="974"/>
      <c r="Y15" s="974"/>
      <c r="Z15" s="974"/>
      <c r="AA15" s="974"/>
      <c r="AB15" s="974"/>
      <c r="AC15" s="974"/>
      <c r="AD15" s="974"/>
      <c r="AE15" s="974"/>
      <c r="AF15" s="974"/>
      <c r="AG15" s="974"/>
      <c r="AH15" s="974"/>
      <c r="AI15" s="974"/>
      <c r="AJ15" s="974"/>
      <c r="AK15" s="974"/>
      <c r="AL15" s="974"/>
      <c r="AM15" s="974"/>
      <c r="AN15" s="973"/>
      <c r="AO15" s="974"/>
      <c r="AP15" s="974"/>
      <c r="AQ15" s="974"/>
      <c r="AR15" s="974"/>
      <c r="AS15" s="974"/>
      <c r="AT15" s="974"/>
      <c r="AU15" s="974"/>
      <c r="AV15" s="974"/>
      <c r="AW15" s="974"/>
      <c r="AX15" s="974"/>
      <c r="AY15" s="974"/>
      <c r="AZ15" s="974"/>
      <c r="BA15" s="974"/>
      <c r="BB15" s="974"/>
      <c r="BC15" s="974"/>
      <c r="BD15" s="974"/>
      <c r="BE15" s="974"/>
      <c r="BF15" s="974"/>
      <c r="BG15" s="974"/>
      <c r="BH15" s="974"/>
      <c r="BI15" s="974"/>
      <c r="BJ15" s="974"/>
      <c r="BK15" s="991"/>
    </row>
    <row r="16" spans="2:63" ht="29.25" customHeight="1" x14ac:dyDescent="0.15">
      <c r="B16" s="969"/>
      <c r="C16" s="970"/>
      <c r="D16" s="970"/>
      <c r="E16" s="970"/>
      <c r="F16" s="970"/>
      <c r="G16" s="971"/>
      <c r="H16" s="972"/>
      <c r="I16" s="972"/>
      <c r="J16" s="972"/>
      <c r="K16" s="972"/>
      <c r="L16" s="972"/>
      <c r="M16" s="972"/>
      <c r="N16" s="972"/>
      <c r="O16" s="972"/>
      <c r="P16" s="973"/>
      <c r="Q16" s="974"/>
      <c r="R16" s="974"/>
      <c r="S16" s="974"/>
      <c r="T16" s="974"/>
      <c r="U16" s="974"/>
      <c r="V16" s="974"/>
      <c r="W16" s="974"/>
      <c r="X16" s="974"/>
      <c r="Y16" s="974"/>
      <c r="Z16" s="974"/>
      <c r="AA16" s="974"/>
      <c r="AB16" s="974"/>
      <c r="AC16" s="974"/>
      <c r="AD16" s="974"/>
      <c r="AE16" s="974"/>
      <c r="AF16" s="974"/>
      <c r="AG16" s="974"/>
      <c r="AH16" s="974"/>
      <c r="AI16" s="974"/>
      <c r="AJ16" s="974"/>
      <c r="AK16" s="974"/>
      <c r="AL16" s="974"/>
      <c r="AM16" s="974"/>
      <c r="AN16" s="973"/>
      <c r="AO16" s="974"/>
      <c r="AP16" s="974"/>
      <c r="AQ16" s="974"/>
      <c r="AR16" s="974"/>
      <c r="AS16" s="974"/>
      <c r="AT16" s="974"/>
      <c r="AU16" s="974"/>
      <c r="AV16" s="974"/>
      <c r="AW16" s="974"/>
      <c r="AX16" s="974"/>
      <c r="AY16" s="974"/>
      <c r="AZ16" s="974"/>
      <c r="BA16" s="974"/>
      <c r="BB16" s="974"/>
      <c r="BC16" s="974"/>
      <c r="BD16" s="974"/>
      <c r="BE16" s="974"/>
      <c r="BF16" s="974"/>
      <c r="BG16" s="974"/>
      <c r="BH16" s="974"/>
      <c r="BI16" s="974"/>
      <c r="BJ16" s="974"/>
      <c r="BK16" s="991"/>
    </row>
    <row r="17" spans="2:63" ht="29.25" customHeight="1" x14ac:dyDescent="0.15">
      <c r="B17" s="969"/>
      <c r="C17" s="970"/>
      <c r="D17" s="970"/>
      <c r="E17" s="970"/>
      <c r="F17" s="970"/>
      <c r="G17" s="971"/>
      <c r="H17" s="972"/>
      <c r="I17" s="972"/>
      <c r="J17" s="972"/>
      <c r="K17" s="972"/>
      <c r="L17" s="972"/>
      <c r="M17" s="972"/>
      <c r="N17" s="972"/>
      <c r="O17" s="972"/>
      <c r="P17" s="973"/>
      <c r="Q17" s="974"/>
      <c r="R17" s="974"/>
      <c r="S17" s="974"/>
      <c r="T17" s="974"/>
      <c r="U17" s="974"/>
      <c r="V17" s="974"/>
      <c r="W17" s="974"/>
      <c r="X17" s="974"/>
      <c r="Y17" s="974"/>
      <c r="Z17" s="974"/>
      <c r="AA17" s="974"/>
      <c r="AB17" s="974"/>
      <c r="AC17" s="974"/>
      <c r="AD17" s="974"/>
      <c r="AE17" s="974"/>
      <c r="AF17" s="974"/>
      <c r="AG17" s="974"/>
      <c r="AH17" s="974"/>
      <c r="AI17" s="974"/>
      <c r="AJ17" s="974"/>
      <c r="AK17" s="974"/>
      <c r="AL17" s="974"/>
      <c r="AM17" s="974"/>
      <c r="AN17" s="973"/>
      <c r="AO17" s="974"/>
      <c r="AP17" s="974"/>
      <c r="AQ17" s="974"/>
      <c r="AR17" s="974"/>
      <c r="AS17" s="974"/>
      <c r="AT17" s="974"/>
      <c r="AU17" s="974"/>
      <c r="AV17" s="974"/>
      <c r="AW17" s="974"/>
      <c r="AX17" s="974"/>
      <c r="AY17" s="974"/>
      <c r="AZ17" s="974"/>
      <c r="BA17" s="974"/>
      <c r="BB17" s="974"/>
      <c r="BC17" s="974"/>
      <c r="BD17" s="974"/>
      <c r="BE17" s="974"/>
      <c r="BF17" s="974"/>
      <c r="BG17" s="974"/>
      <c r="BH17" s="974"/>
      <c r="BI17" s="974"/>
      <c r="BJ17" s="974"/>
      <c r="BK17" s="991"/>
    </row>
    <row r="18" spans="2:63" ht="29.25" customHeight="1" x14ac:dyDescent="0.15">
      <c r="B18" s="969"/>
      <c r="C18" s="970"/>
      <c r="D18" s="970"/>
      <c r="E18" s="970"/>
      <c r="F18" s="970"/>
      <c r="G18" s="971"/>
      <c r="H18" s="972"/>
      <c r="I18" s="972"/>
      <c r="J18" s="972"/>
      <c r="K18" s="972"/>
      <c r="L18" s="972"/>
      <c r="M18" s="972"/>
      <c r="N18" s="972"/>
      <c r="O18" s="972"/>
      <c r="P18" s="973"/>
      <c r="Q18" s="974"/>
      <c r="R18" s="974"/>
      <c r="S18" s="974"/>
      <c r="T18" s="974"/>
      <c r="U18" s="974"/>
      <c r="V18" s="974"/>
      <c r="W18" s="974"/>
      <c r="X18" s="974"/>
      <c r="Y18" s="974"/>
      <c r="Z18" s="974"/>
      <c r="AA18" s="974"/>
      <c r="AB18" s="974"/>
      <c r="AC18" s="974"/>
      <c r="AD18" s="974"/>
      <c r="AE18" s="974"/>
      <c r="AF18" s="974"/>
      <c r="AG18" s="974"/>
      <c r="AH18" s="974"/>
      <c r="AI18" s="974"/>
      <c r="AJ18" s="974"/>
      <c r="AK18" s="974"/>
      <c r="AL18" s="974"/>
      <c r="AM18" s="974"/>
      <c r="AN18" s="973"/>
      <c r="AO18" s="974"/>
      <c r="AP18" s="974"/>
      <c r="AQ18" s="974"/>
      <c r="AR18" s="974"/>
      <c r="AS18" s="974"/>
      <c r="AT18" s="974"/>
      <c r="AU18" s="974"/>
      <c r="AV18" s="974"/>
      <c r="AW18" s="974"/>
      <c r="AX18" s="974"/>
      <c r="AY18" s="974"/>
      <c r="AZ18" s="974"/>
      <c r="BA18" s="974"/>
      <c r="BB18" s="974"/>
      <c r="BC18" s="974"/>
      <c r="BD18" s="974"/>
      <c r="BE18" s="974"/>
      <c r="BF18" s="974"/>
      <c r="BG18" s="974"/>
      <c r="BH18" s="974"/>
      <c r="BI18" s="974"/>
      <c r="BJ18" s="974"/>
      <c r="BK18" s="991"/>
    </row>
    <row r="19" spans="2:63" ht="29.25" customHeight="1" x14ac:dyDescent="0.15">
      <c r="B19" s="969"/>
      <c r="C19" s="970"/>
      <c r="D19" s="970"/>
      <c r="E19" s="970"/>
      <c r="F19" s="970"/>
      <c r="G19" s="971"/>
      <c r="H19" s="972"/>
      <c r="I19" s="972"/>
      <c r="J19" s="972"/>
      <c r="K19" s="972"/>
      <c r="L19" s="972"/>
      <c r="M19" s="972"/>
      <c r="N19" s="972"/>
      <c r="O19" s="972"/>
      <c r="P19" s="973"/>
      <c r="Q19" s="974"/>
      <c r="R19" s="974"/>
      <c r="S19" s="974"/>
      <c r="T19" s="974"/>
      <c r="U19" s="974"/>
      <c r="V19" s="974"/>
      <c r="W19" s="974"/>
      <c r="X19" s="974"/>
      <c r="Y19" s="974"/>
      <c r="Z19" s="974"/>
      <c r="AA19" s="974"/>
      <c r="AB19" s="974"/>
      <c r="AC19" s="974"/>
      <c r="AD19" s="974"/>
      <c r="AE19" s="974"/>
      <c r="AF19" s="974"/>
      <c r="AG19" s="974"/>
      <c r="AH19" s="974"/>
      <c r="AI19" s="974"/>
      <c r="AJ19" s="974"/>
      <c r="AK19" s="974"/>
      <c r="AL19" s="974"/>
      <c r="AM19" s="974"/>
      <c r="AN19" s="973"/>
      <c r="AO19" s="974"/>
      <c r="AP19" s="974"/>
      <c r="AQ19" s="974"/>
      <c r="AR19" s="974"/>
      <c r="AS19" s="974"/>
      <c r="AT19" s="974"/>
      <c r="AU19" s="974"/>
      <c r="AV19" s="974"/>
      <c r="AW19" s="974"/>
      <c r="AX19" s="974"/>
      <c r="AY19" s="974"/>
      <c r="AZ19" s="974"/>
      <c r="BA19" s="974"/>
      <c r="BB19" s="974"/>
      <c r="BC19" s="974"/>
      <c r="BD19" s="974"/>
      <c r="BE19" s="974"/>
      <c r="BF19" s="974"/>
      <c r="BG19" s="974"/>
      <c r="BH19" s="974"/>
      <c r="BI19" s="974"/>
      <c r="BJ19" s="974"/>
      <c r="BK19" s="991"/>
    </row>
    <row r="20" spans="2:63" x14ac:dyDescent="0.15">
      <c r="B20" s="108"/>
      <c r="C20" s="108"/>
      <c r="D20" s="27" t="s">
        <v>404</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row>
    <row r="21" spans="2:63" x14ac:dyDescent="0.15">
      <c r="D21" s="3" t="s">
        <v>405</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topLeftCell="A6" zoomScaleNormal="85" zoomScaleSheetLayoutView="100" workbookViewId="0">
      <selection activeCell="H33" sqref="H33"/>
    </sheetView>
  </sheetViews>
  <sheetFormatPr defaultColWidth="9" defaultRowHeight="12" x14ac:dyDescent="0.15"/>
  <cols>
    <col min="1" max="1" width="2.75" style="109" customWidth="1"/>
    <col min="2" max="3" width="5.75" style="111" customWidth="1"/>
    <col min="4" max="4" width="5.625" style="111" customWidth="1"/>
    <col min="5" max="16" width="4.75" style="109" customWidth="1"/>
    <col min="17" max="28" width="6.375" style="109" customWidth="1"/>
    <col min="29" max="29" width="4" style="109" customWidth="1"/>
    <col min="30" max="16384" width="9" style="109"/>
  </cols>
  <sheetData>
    <row r="1" spans="1:36" ht="20.25" customHeight="1" x14ac:dyDescent="0.15">
      <c r="B1" s="110" t="s">
        <v>406</v>
      </c>
      <c r="C1" s="28"/>
      <c r="D1" s="28"/>
      <c r="E1" s="29"/>
      <c r="F1" s="29"/>
      <c r="G1" s="29"/>
      <c r="H1" s="29"/>
      <c r="I1" s="29"/>
      <c r="J1" s="29"/>
      <c r="K1" s="29"/>
      <c r="L1" s="29"/>
      <c r="M1" s="29"/>
      <c r="N1" s="29"/>
      <c r="O1" s="29"/>
      <c r="P1" s="29"/>
      <c r="Q1" s="29"/>
      <c r="R1" s="29"/>
      <c r="S1" s="29"/>
      <c r="T1" s="29"/>
      <c r="U1" s="29"/>
      <c r="V1" s="29"/>
      <c r="W1" s="29"/>
      <c r="X1" s="29"/>
      <c r="Y1" s="29"/>
      <c r="Z1" s="29"/>
      <c r="AA1" s="29"/>
      <c r="AB1" s="29"/>
      <c r="AC1" s="29"/>
    </row>
    <row r="2" spans="1:36" x14ac:dyDescent="0.15">
      <c r="B2" s="1039" t="s">
        <v>407</v>
      </c>
      <c r="C2" s="1039"/>
      <c r="D2" s="1039"/>
      <c r="E2" s="1039"/>
      <c r="F2" s="1036" t="str">
        <f>'様式A-1'!D3</f>
        <v>コンピラトンネル</v>
      </c>
      <c r="G2" s="1036"/>
      <c r="H2" s="1036"/>
      <c r="I2" s="1036"/>
      <c r="J2" s="1036"/>
      <c r="K2" s="1036"/>
      <c r="L2" s="1037" t="s">
        <v>408</v>
      </c>
      <c r="M2" s="1037"/>
      <c r="N2" s="1037"/>
      <c r="O2" s="1036" t="str">
        <f>'様式A-1'!J3</f>
        <v>福浦港金比羅線</v>
      </c>
      <c r="P2" s="1036"/>
      <c r="Q2" s="1036"/>
      <c r="R2" s="1036"/>
      <c r="S2" s="1036"/>
      <c r="T2" s="1032" t="s">
        <v>307</v>
      </c>
      <c r="U2" s="1033"/>
      <c r="V2" s="1075" t="str">
        <f>'様式B (1)'!S3</f>
        <v>アジア航測株式会社</v>
      </c>
      <c r="W2" s="1076"/>
      <c r="X2" s="1076"/>
      <c r="Y2" s="1045" t="s">
        <v>409</v>
      </c>
      <c r="Z2" s="1025">
        <f>'様式B (1)'!P2</f>
        <v>45903</v>
      </c>
      <c r="AA2" s="1026"/>
      <c r="AB2" s="1027"/>
    </row>
    <row r="3" spans="1:36" ht="12" customHeight="1" x14ac:dyDescent="0.15">
      <c r="A3" s="109" t="s">
        <v>410</v>
      </c>
      <c r="B3" s="1031" t="s">
        <v>411</v>
      </c>
      <c r="C3" s="1031"/>
      <c r="D3" s="1031"/>
      <c r="E3" s="1031"/>
      <c r="F3" s="1038" t="str">
        <f>'様式A-1'!D4</f>
        <v>金比羅トンネル</v>
      </c>
      <c r="G3" s="1038"/>
      <c r="H3" s="1038"/>
      <c r="I3" s="1038"/>
      <c r="J3" s="1038"/>
      <c r="K3" s="1038"/>
      <c r="L3" s="1037" t="s">
        <v>412</v>
      </c>
      <c r="M3" s="1037"/>
      <c r="N3" s="1037"/>
      <c r="O3" s="1074" t="str">
        <f>'様式A-1'!R3</f>
        <v>山口県
下関土木建築事務所</v>
      </c>
      <c r="P3" s="1074"/>
      <c r="Q3" s="1074"/>
      <c r="R3" s="1074"/>
      <c r="S3" s="1074"/>
      <c r="T3" s="1034"/>
      <c r="U3" s="1035"/>
      <c r="V3" s="1077"/>
      <c r="W3" s="1078"/>
      <c r="X3" s="1078"/>
      <c r="Y3" s="1046"/>
      <c r="Z3" s="1028"/>
      <c r="AA3" s="1029"/>
      <c r="AB3" s="1030"/>
    </row>
    <row r="4" spans="1:36" ht="12" customHeight="1" x14ac:dyDescent="0.15">
      <c r="B4" s="1075"/>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14"/>
      <c r="AA4" s="54"/>
      <c r="AB4" s="115"/>
      <c r="AC4" s="55"/>
      <c r="AD4" s="254"/>
      <c r="AE4" s="254"/>
      <c r="AF4" s="254"/>
      <c r="AG4" s="254"/>
      <c r="AH4" s="254"/>
      <c r="AI4" s="254"/>
      <c r="AJ4" s="254"/>
    </row>
    <row r="5" spans="1:36" ht="12.75" customHeight="1" thickBot="1" x14ac:dyDescent="0.2">
      <c r="B5" s="1079" t="s">
        <v>413</v>
      </c>
      <c r="C5" s="1080"/>
      <c r="D5" s="1080"/>
      <c r="E5" s="1080"/>
      <c r="F5" s="1080"/>
      <c r="G5" s="1080"/>
      <c r="H5" s="1080"/>
      <c r="I5" s="1080"/>
      <c r="J5" s="1080"/>
      <c r="K5" s="1080"/>
      <c r="L5" s="1080"/>
      <c r="M5" s="1080"/>
      <c r="N5" s="1080"/>
      <c r="O5" s="1080"/>
      <c r="P5" s="1080"/>
      <c r="Q5" s="1080"/>
      <c r="R5" s="1080"/>
      <c r="S5" s="1080"/>
      <c r="T5" s="1080"/>
      <c r="U5" s="1080"/>
      <c r="V5" s="1080"/>
      <c r="W5" s="1080"/>
      <c r="X5" s="1080"/>
      <c r="Y5" s="1080"/>
      <c r="Z5" s="1080"/>
      <c r="AA5" s="1080"/>
      <c r="AB5" s="1081"/>
      <c r="AC5" s="29"/>
      <c r="AD5" s="254"/>
      <c r="AE5" s="254"/>
      <c r="AF5" s="254"/>
      <c r="AG5" s="254"/>
      <c r="AH5" s="254"/>
      <c r="AI5" s="254"/>
      <c r="AJ5" s="254"/>
    </row>
    <row r="6" spans="1:36" ht="13.5" customHeight="1" x14ac:dyDescent="0.15">
      <c r="B6" s="1052" t="s">
        <v>346</v>
      </c>
      <c r="C6" s="1053"/>
      <c r="D6" s="1054"/>
      <c r="E6" s="1055" t="s">
        <v>347</v>
      </c>
      <c r="F6" s="1056"/>
      <c r="G6" s="1056"/>
      <c r="H6" s="1056"/>
      <c r="I6" s="1056"/>
      <c r="J6" s="1056"/>
      <c r="K6" s="1056"/>
      <c r="L6" s="1056"/>
      <c r="M6" s="1056"/>
      <c r="N6" s="1056"/>
      <c r="O6" s="1056"/>
      <c r="P6" s="1056"/>
      <c r="Q6" s="1055" t="s">
        <v>348</v>
      </c>
      <c r="R6" s="1056"/>
      <c r="S6" s="1056"/>
      <c r="T6" s="1056"/>
      <c r="U6" s="1056"/>
      <c r="V6" s="1056"/>
      <c r="W6" s="1056"/>
      <c r="X6" s="1056"/>
      <c r="Y6" s="1056"/>
      <c r="Z6" s="1056"/>
      <c r="AA6" s="1056"/>
      <c r="AB6" s="1071"/>
      <c r="AC6" s="52"/>
      <c r="AD6" s="52"/>
    </row>
    <row r="7" spans="1:36" ht="13.5" x14ac:dyDescent="0.15">
      <c r="B7" s="1042" t="s">
        <v>349</v>
      </c>
      <c r="C7" s="1047" t="s">
        <v>350</v>
      </c>
      <c r="D7" s="1050" t="s">
        <v>351</v>
      </c>
      <c r="E7" s="1040" t="s">
        <v>414</v>
      </c>
      <c r="F7" s="1041"/>
      <c r="G7" s="1041"/>
      <c r="H7" s="1041"/>
      <c r="I7" s="1041"/>
      <c r="J7" s="1041"/>
      <c r="K7" s="1041"/>
      <c r="L7" s="1041"/>
      <c r="M7" s="1041"/>
      <c r="N7" s="1041"/>
      <c r="O7" s="1041"/>
      <c r="P7" s="1044"/>
      <c r="Q7" s="1040" t="s">
        <v>353</v>
      </c>
      <c r="R7" s="1041"/>
      <c r="S7" s="1041"/>
      <c r="T7" s="1041"/>
      <c r="U7" s="1072" t="s">
        <v>354</v>
      </c>
      <c r="V7" s="1041"/>
      <c r="W7" s="1041"/>
      <c r="X7" s="1041"/>
      <c r="Y7" s="1041"/>
      <c r="Z7" s="1041"/>
      <c r="AA7" s="1041"/>
      <c r="AB7" s="1073"/>
      <c r="AC7" s="52"/>
      <c r="AD7" s="52"/>
    </row>
    <row r="8" spans="1:36" ht="13.5" x14ac:dyDescent="0.15">
      <c r="B8" s="1042"/>
      <c r="C8" s="1048"/>
      <c r="D8" s="1050"/>
      <c r="E8" s="1040" t="s">
        <v>356</v>
      </c>
      <c r="F8" s="1041"/>
      <c r="G8" s="1041"/>
      <c r="H8" s="1044"/>
      <c r="I8" s="1041" t="s">
        <v>357</v>
      </c>
      <c r="J8" s="1041"/>
      <c r="K8" s="1041"/>
      <c r="L8" s="1044"/>
      <c r="M8" s="1041" t="s">
        <v>358</v>
      </c>
      <c r="N8" s="1041"/>
      <c r="O8" s="1041"/>
      <c r="P8" s="1044"/>
      <c r="Q8" s="1040" t="s">
        <v>359</v>
      </c>
      <c r="R8" s="1041"/>
      <c r="S8" s="1041"/>
      <c r="T8" s="1041"/>
      <c r="U8" s="1072" t="s">
        <v>357</v>
      </c>
      <c r="V8" s="1041"/>
      <c r="W8" s="1041"/>
      <c r="X8" s="1041"/>
      <c r="Y8" s="1072" t="s">
        <v>358</v>
      </c>
      <c r="Z8" s="1041"/>
      <c r="AA8" s="1041"/>
      <c r="AB8" s="1073"/>
      <c r="AC8" s="51"/>
      <c r="AD8" s="51"/>
      <c r="AE8" s="51"/>
      <c r="AF8" s="51"/>
      <c r="AG8" s="51"/>
      <c r="AH8" s="51"/>
      <c r="AI8" s="51"/>
      <c r="AJ8" s="51"/>
    </row>
    <row r="9" spans="1:36" s="111" customFormat="1" x14ac:dyDescent="0.15">
      <c r="B9" s="1043"/>
      <c r="C9" s="1049"/>
      <c r="D9" s="1051"/>
      <c r="E9" s="56" t="s">
        <v>360</v>
      </c>
      <c r="F9" s="57" t="s">
        <v>361</v>
      </c>
      <c r="G9" s="57" t="s">
        <v>362</v>
      </c>
      <c r="H9" s="252" t="s">
        <v>363</v>
      </c>
      <c r="I9" s="60" t="s">
        <v>360</v>
      </c>
      <c r="J9" s="57" t="s">
        <v>361</v>
      </c>
      <c r="K9" s="57" t="s">
        <v>362</v>
      </c>
      <c r="L9" s="252" t="s">
        <v>363</v>
      </c>
      <c r="M9" s="60" t="s">
        <v>360</v>
      </c>
      <c r="N9" s="57" t="s">
        <v>361</v>
      </c>
      <c r="O9" s="57" t="s">
        <v>362</v>
      </c>
      <c r="P9" s="252" t="s">
        <v>363</v>
      </c>
      <c r="Q9" s="250" t="s">
        <v>360</v>
      </c>
      <c r="R9" s="70" t="s">
        <v>361</v>
      </c>
      <c r="S9" s="57" t="s">
        <v>362</v>
      </c>
      <c r="T9" s="251" t="s">
        <v>363</v>
      </c>
      <c r="U9" s="253" t="s">
        <v>360</v>
      </c>
      <c r="V9" s="70" t="s">
        <v>361</v>
      </c>
      <c r="W9" s="57" t="s">
        <v>362</v>
      </c>
      <c r="X9" s="251" t="s">
        <v>363</v>
      </c>
      <c r="Y9" s="253" t="s">
        <v>360</v>
      </c>
      <c r="Z9" s="70" t="s">
        <v>361</v>
      </c>
      <c r="AA9" s="57" t="s">
        <v>362</v>
      </c>
      <c r="AB9" s="90" t="s">
        <v>363</v>
      </c>
      <c r="AC9" s="51"/>
      <c r="AD9" s="51"/>
      <c r="AE9" s="51"/>
      <c r="AF9" s="51"/>
      <c r="AG9" s="51"/>
      <c r="AH9" s="51"/>
      <c r="AI9" s="51"/>
      <c r="AJ9" s="51"/>
    </row>
    <row r="10" spans="1:36" x14ac:dyDescent="0.15">
      <c r="B10" s="277" t="str">
        <f>'様式D-3_PS'!AV5</f>
        <v>PS</v>
      </c>
      <c r="C10" s="278">
        <f>'様式D-3_PS'!AW5</f>
        <v>2.4</v>
      </c>
      <c r="D10" s="279" t="str">
        <f>'様式D-3_PS'!AX5</f>
        <v>Ⅱ</v>
      </c>
      <c r="E10" s="1129">
        <f>'様式D-3_PS'!AY5</f>
        <v>0</v>
      </c>
      <c r="F10" s="1130">
        <f>'様式D-3_PS'!AZ5</f>
        <v>0</v>
      </c>
      <c r="G10" s="1130">
        <f>'様式D-3_PS'!BA5</f>
        <v>0</v>
      </c>
      <c r="H10" s="1131">
        <f>'様式D-3_PS'!BB5</f>
        <v>0</v>
      </c>
      <c r="I10" s="280">
        <f>'様式D-3_PS'!BC5</f>
        <v>0</v>
      </c>
      <c r="J10" s="58">
        <f>'様式D-3_PS'!BD5</f>
        <v>0</v>
      </c>
      <c r="K10" s="58">
        <f>'様式D-3_PS'!BE5</f>
        <v>0</v>
      </c>
      <c r="L10" s="281">
        <f>'様式D-3_PS'!BF5</f>
        <v>3</v>
      </c>
      <c r="M10" s="280">
        <f>'様式D-3_PS'!BG5</f>
        <v>0</v>
      </c>
      <c r="N10" s="58">
        <f>'様式D-3_PS'!BH5</f>
        <v>0</v>
      </c>
      <c r="O10" s="58">
        <f>'様式D-3_PS'!BI5</f>
        <v>0</v>
      </c>
      <c r="P10" s="281">
        <f>'様式D-3_PS'!BJ5</f>
        <v>1</v>
      </c>
      <c r="Q10" s="1136" t="str">
        <f>'様式D-3_PS'!BK5</f>
        <v/>
      </c>
      <c r="R10" s="1137" t="str">
        <f>'様式D-3_PS'!BL5</f>
        <v/>
      </c>
      <c r="S10" s="1137" t="str">
        <f>'様式D-3_PS'!BM5</f>
        <v/>
      </c>
      <c r="T10" s="1138" t="str">
        <f>'様式D-3_PS'!BN5</f>
        <v/>
      </c>
      <c r="U10" s="282">
        <f>'様式D-3_PS'!BO5</f>
        <v>0</v>
      </c>
      <c r="V10" s="88">
        <f>'様式D-3_PS'!BP5</f>
        <v>0</v>
      </c>
      <c r="W10" s="88">
        <f>'様式D-3_PS'!BQ5</f>
        <v>0</v>
      </c>
      <c r="X10" s="283">
        <f>'様式D-3_PS'!BR5</f>
        <v>0.28000000000000003</v>
      </c>
      <c r="Y10" s="284">
        <f>'様式D-3_PS'!BS5</f>
        <v>0</v>
      </c>
      <c r="Z10" s="88">
        <f>'様式D-3_PS'!BT5</f>
        <v>0</v>
      </c>
      <c r="AA10" s="88">
        <f>'様式D-3_PS'!BU5</f>
        <v>0</v>
      </c>
      <c r="AB10" s="91">
        <f>'様式D-3_PS'!BV5</f>
        <v>2.88</v>
      </c>
      <c r="AC10" s="51"/>
      <c r="AD10" s="51"/>
      <c r="AE10" s="51"/>
      <c r="AF10" s="51"/>
      <c r="AG10" s="51"/>
      <c r="AH10" s="51"/>
      <c r="AI10" s="51"/>
      <c r="AJ10" s="51"/>
    </row>
    <row r="11" spans="1:36" x14ac:dyDescent="0.15">
      <c r="B11" s="277" t="str">
        <f>'様式D-3_S01'!AV5</f>
        <v>S1</v>
      </c>
      <c r="C11" s="285">
        <f>'様式D-3_S01'!AW5</f>
        <v>4.5</v>
      </c>
      <c r="D11" s="279" t="str">
        <f>'様式D-3_S01'!AX5</f>
        <v>Ⅱ</v>
      </c>
      <c r="E11" s="1129">
        <f>'様式D-3_S01'!AY5</f>
        <v>0</v>
      </c>
      <c r="F11" s="1130">
        <f>'様式D-3_S01'!AZ5</f>
        <v>0</v>
      </c>
      <c r="G11" s="1130">
        <f>'様式D-3_S01'!BA5</f>
        <v>0</v>
      </c>
      <c r="H11" s="1131">
        <f>'様式D-3_S01'!BB5</f>
        <v>0</v>
      </c>
      <c r="I11" s="280">
        <f>'様式D-3_S01'!BC5</f>
        <v>0</v>
      </c>
      <c r="J11" s="58">
        <f>'様式D-3_S01'!BD5</f>
        <v>0</v>
      </c>
      <c r="K11" s="58">
        <f>'様式D-3_S01'!BE5</f>
        <v>0</v>
      </c>
      <c r="L11" s="281">
        <f>'様式D-3_S01'!BF5</f>
        <v>2</v>
      </c>
      <c r="M11" s="280">
        <f>'様式D-3_S01'!BG5</f>
        <v>0</v>
      </c>
      <c r="N11" s="58">
        <f>'様式D-3_S01'!BH5</f>
        <v>0</v>
      </c>
      <c r="O11" s="58">
        <f>'様式D-3_S01'!BI5</f>
        <v>0</v>
      </c>
      <c r="P11" s="281">
        <f>'様式D-3_S01'!BJ5</f>
        <v>0</v>
      </c>
      <c r="Q11" s="1139" t="str">
        <f>'様式D-3_S01'!BK5</f>
        <v/>
      </c>
      <c r="R11" s="1137" t="str">
        <f>'様式D-3_S01'!BL5</f>
        <v/>
      </c>
      <c r="S11" s="1137" t="str">
        <f>'様式D-3_S01'!BM5</f>
        <v/>
      </c>
      <c r="T11" s="1138" t="str">
        <f>'様式D-3_S01'!BN5</f>
        <v/>
      </c>
      <c r="U11" s="282">
        <f>'様式D-3_S01'!BO5</f>
        <v>0</v>
      </c>
      <c r="V11" s="88">
        <f>'様式D-3_S01'!BP5</f>
        <v>0</v>
      </c>
      <c r="W11" s="88">
        <f>'様式D-3_S01'!BQ5</f>
        <v>0</v>
      </c>
      <c r="X11" s="283">
        <f>'様式D-3_S01'!BR5</f>
        <v>0.43</v>
      </c>
      <c r="Y11" s="284">
        <f>'様式D-3_S01'!BS5</f>
        <v>0</v>
      </c>
      <c r="Z11" s="88">
        <f>'様式D-3_S01'!BT5</f>
        <v>0</v>
      </c>
      <c r="AA11" s="88">
        <f>'様式D-3_S01'!BU5</f>
        <v>0</v>
      </c>
      <c r="AB11" s="91">
        <f>'様式D-3_S01'!BV5</f>
        <v>0</v>
      </c>
      <c r="AC11" s="51"/>
      <c r="AD11" s="51"/>
      <c r="AE11" s="51"/>
      <c r="AF11" s="51"/>
      <c r="AG11" s="51"/>
      <c r="AH11" s="51"/>
      <c r="AI11" s="51"/>
      <c r="AJ11" s="51"/>
    </row>
    <row r="12" spans="1:36" x14ac:dyDescent="0.15">
      <c r="B12" s="277" t="str">
        <f>'様式D-3_S02'!AV5</f>
        <v>S2</v>
      </c>
      <c r="C12" s="285">
        <f>'様式D-3_S02'!AW5</f>
        <v>9</v>
      </c>
      <c r="D12" s="279" t="str">
        <f>'様式D-3_S02'!AX5</f>
        <v>Ⅱ</v>
      </c>
      <c r="E12" s="1129">
        <f>'様式D-3_S02'!AY5</f>
        <v>0</v>
      </c>
      <c r="F12" s="1130">
        <f>'様式D-3_S02'!AZ5</f>
        <v>0</v>
      </c>
      <c r="G12" s="1130">
        <f>'様式D-3_S02'!BA5</f>
        <v>0</v>
      </c>
      <c r="H12" s="1131">
        <f>'様式D-3_S02'!BB5</f>
        <v>1</v>
      </c>
      <c r="I12" s="280">
        <f>'様式D-3_S02'!BC5</f>
        <v>0</v>
      </c>
      <c r="J12" s="58">
        <f>'様式D-3_S02'!BD5</f>
        <v>0</v>
      </c>
      <c r="K12" s="58">
        <f>'様式D-3_S02'!BE5</f>
        <v>0</v>
      </c>
      <c r="L12" s="281">
        <f>'様式D-3_S02'!BF5</f>
        <v>1</v>
      </c>
      <c r="M12" s="280">
        <f>'様式D-3_S02'!BG5</f>
        <v>0</v>
      </c>
      <c r="N12" s="58">
        <f>'様式D-3_S02'!BH5</f>
        <v>0</v>
      </c>
      <c r="O12" s="58">
        <f>'様式D-3_S02'!BI5</f>
        <v>0</v>
      </c>
      <c r="P12" s="281">
        <f>'様式D-3_S02'!BJ5</f>
        <v>0</v>
      </c>
      <c r="Q12" s="1136" t="str">
        <f>'様式D-3_S02'!BK5</f>
        <v/>
      </c>
      <c r="R12" s="1137" t="str">
        <f>'様式D-3_S02'!BL5</f>
        <v/>
      </c>
      <c r="S12" s="1140" t="str">
        <f>'様式D-3_S02'!BM5</f>
        <v/>
      </c>
      <c r="T12" s="1141">
        <f>'様式D-3_S02'!BN5</f>
        <v>9</v>
      </c>
      <c r="U12" s="282">
        <f>'様式D-3_S02'!BO5</f>
        <v>0</v>
      </c>
      <c r="V12" s="88">
        <f>'様式D-3_S02'!BP5</f>
        <v>0</v>
      </c>
      <c r="W12" s="88">
        <f>'様式D-3_S02'!BQ5</f>
        <v>0</v>
      </c>
      <c r="X12" s="283">
        <f>'様式D-3_S02'!BR5</f>
        <v>0.57999999999999996</v>
      </c>
      <c r="Y12" s="284">
        <f>'様式D-3_S02'!BS5</f>
        <v>0</v>
      </c>
      <c r="Z12" s="88">
        <f>'様式D-3_S02'!BT5</f>
        <v>0</v>
      </c>
      <c r="AA12" s="88">
        <f>'様式D-3_S02'!BU5</f>
        <v>0</v>
      </c>
      <c r="AB12" s="91">
        <f>'様式D-3_S02'!BV5</f>
        <v>0</v>
      </c>
      <c r="AC12" s="51"/>
      <c r="AD12" s="51"/>
      <c r="AE12" s="51"/>
      <c r="AF12" s="51"/>
      <c r="AG12" s="51"/>
      <c r="AH12" s="51"/>
      <c r="AI12" s="51"/>
      <c r="AJ12" s="51"/>
    </row>
    <row r="13" spans="1:36" x14ac:dyDescent="0.15">
      <c r="B13" s="277" t="str">
        <f>'様式D-3_S03'!AV5</f>
        <v>S3</v>
      </c>
      <c r="C13" s="285">
        <f>'様式D-3_S03'!AW5</f>
        <v>9</v>
      </c>
      <c r="D13" s="279" t="str">
        <f>'様式D-3_S03'!AX5</f>
        <v>Ⅱ</v>
      </c>
      <c r="E13" s="1129">
        <f>'様式D-3_S03'!AY5</f>
        <v>0</v>
      </c>
      <c r="F13" s="1130">
        <f>'様式D-3_S03'!AZ5</f>
        <v>0</v>
      </c>
      <c r="G13" s="1130">
        <f>'様式D-3_S03'!BA5</f>
        <v>0</v>
      </c>
      <c r="H13" s="1131">
        <f>'様式D-3_S03'!BB5</f>
        <v>0</v>
      </c>
      <c r="I13" s="280">
        <f>'様式D-3_S03'!BC5</f>
        <v>0</v>
      </c>
      <c r="J13" s="58">
        <f>'様式D-3_S03'!BD5</f>
        <v>0</v>
      </c>
      <c r="K13" s="58">
        <f>'様式D-3_S03'!BE5</f>
        <v>0</v>
      </c>
      <c r="L13" s="281">
        <f>'様式D-3_S03'!BF5</f>
        <v>2</v>
      </c>
      <c r="M13" s="280">
        <f>'様式D-3_S03'!BG5</f>
        <v>0</v>
      </c>
      <c r="N13" s="58">
        <f>'様式D-3_S03'!BH5</f>
        <v>0</v>
      </c>
      <c r="O13" s="58">
        <f>'様式D-3_S03'!BI5</f>
        <v>0</v>
      </c>
      <c r="P13" s="281">
        <f>'様式D-3_S03'!BJ5</f>
        <v>2</v>
      </c>
      <c r="Q13" s="1136" t="str">
        <f>'様式D-3_S03'!BK5</f>
        <v/>
      </c>
      <c r="R13" s="1137" t="str">
        <f>'様式D-3_S03'!BL5</f>
        <v/>
      </c>
      <c r="S13" s="1140" t="str">
        <f>'様式D-3_S03'!BM5</f>
        <v/>
      </c>
      <c r="T13" s="1138" t="str">
        <f>'様式D-3_S03'!BN5</f>
        <v/>
      </c>
      <c r="U13" s="282">
        <f>'様式D-3_S03'!BO5</f>
        <v>0</v>
      </c>
      <c r="V13" s="88">
        <f>'様式D-3_S03'!BP5</f>
        <v>0</v>
      </c>
      <c r="W13" s="88">
        <f>'様式D-3_S03'!BQ5</f>
        <v>0</v>
      </c>
      <c r="X13" s="283">
        <f>'様式D-3_S03'!BR5</f>
        <v>0.82000000000000006</v>
      </c>
      <c r="Y13" s="284">
        <f>'様式D-3_S03'!BS5</f>
        <v>0</v>
      </c>
      <c r="Z13" s="88">
        <f>'様式D-3_S03'!BT5</f>
        <v>0</v>
      </c>
      <c r="AA13" s="88">
        <f>'様式D-3_S03'!BU5</f>
        <v>0</v>
      </c>
      <c r="AB13" s="91">
        <f>'様式D-3_S03'!BV5</f>
        <v>7.5500000000000007</v>
      </c>
      <c r="AC13" s="51"/>
      <c r="AD13" s="51"/>
      <c r="AE13" s="51"/>
      <c r="AF13" s="51"/>
      <c r="AG13" s="51"/>
      <c r="AH13" s="51"/>
      <c r="AI13" s="51"/>
      <c r="AJ13" s="51"/>
    </row>
    <row r="14" spans="1:36" x14ac:dyDescent="0.15">
      <c r="B14" s="277" t="str">
        <f>'様式D-3_S04'!AV5</f>
        <v>S4</v>
      </c>
      <c r="C14" s="285">
        <f>'様式D-3_S04'!AW5</f>
        <v>9</v>
      </c>
      <c r="D14" s="279" t="str">
        <f>'様式D-3_S04'!AX5</f>
        <v>Ⅱ</v>
      </c>
      <c r="E14" s="1129">
        <f>'様式D-3_S04'!AY5</f>
        <v>0</v>
      </c>
      <c r="F14" s="1130">
        <f>'様式D-3_S04'!AZ5</f>
        <v>0</v>
      </c>
      <c r="G14" s="1130">
        <f>'様式D-3_S04'!BA5</f>
        <v>0</v>
      </c>
      <c r="H14" s="1131">
        <f>'様式D-3_S04'!BB5</f>
        <v>1</v>
      </c>
      <c r="I14" s="280">
        <f>'様式D-3_S04'!BC5</f>
        <v>0</v>
      </c>
      <c r="J14" s="58">
        <f>'様式D-3_S04'!BD5</f>
        <v>0</v>
      </c>
      <c r="K14" s="58">
        <f>'様式D-3_S04'!BE5</f>
        <v>0</v>
      </c>
      <c r="L14" s="281">
        <f>'様式D-3_S04'!BF5</f>
        <v>2</v>
      </c>
      <c r="M14" s="280">
        <f>'様式D-3_S04'!BG5</f>
        <v>0</v>
      </c>
      <c r="N14" s="58">
        <f>'様式D-3_S04'!BH5</f>
        <v>0</v>
      </c>
      <c r="O14" s="58">
        <f>'様式D-3_S04'!BI5</f>
        <v>0</v>
      </c>
      <c r="P14" s="281">
        <f>'様式D-3_S04'!BJ5</f>
        <v>1</v>
      </c>
      <c r="Q14" s="1136" t="str">
        <f>'様式D-3_S04'!BK5</f>
        <v/>
      </c>
      <c r="R14" s="1137" t="str">
        <f>'様式D-3_S04'!BL5</f>
        <v/>
      </c>
      <c r="S14" s="1137" t="str">
        <f>'様式D-3_S04'!BM5</f>
        <v/>
      </c>
      <c r="T14" s="1141">
        <f>'様式D-3_S04'!BN5</f>
        <v>9</v>
      </c>
      <c r="U14" s="282">
        <f>'様式D-3_S04'!BO5</f>
        <v>0</v>
      </c>
      <c r="V14" s="88">
        <f>'様式D-3_S04'!BP5</f>
        <v>0</v>
      </c>
      <c r="W14" s="88">
        <f>'様式D-3_S04'!BQ5</f>
        <v>0</v>
      </c>
      <c r="X14" s="283">
        <f>'様式D-3_S04'!BR5</f>
        <v>0.74</v>
      </c>
      <c r="Y14" s="284">
        <f>'様式D-3_S04'!BS5</f>
        <v>0</v>
      </c>
      <c r="Z14" s="88">
        <f>'様式D-3_S04'!BT5</f>
        <v>0</v>
      </c>
      <c r="AA14" s="88">
        <f>'様式D-3_S04'!BU5</f>
        <v>0</v>
      </c>
      <c r="AB14" s="91">
        <f>'様式D-3_S04'!BV5</f>
        <v>3.3</v>
      </c>
      <c r="AC14" s="51"/>
      <c r="AD14" s="51"/>
      <c r="AE14" s="51"/>
      <c r="AF14" s="51"/>
      <c r="AG14" s="51"/>
      <c r="AH14" s="51"/>
      <c r="AI14" s="51"/>
      <c r="AJ14" s="51"/>
    </row>
    <row r="15" spans="1:36" x14ac:dyDescent="0.15">
      <c r="B15" s="277" t="str">
        <f>'様式D-3_S05'!AV5</f>
        <v>S5</v>
      </c>
      <c r="C15" s="285">
        <f>'様式D-3_S05'!AW5</f>
        <v>9</v>
      </c>
      <c r="D15" s="139" t="str">
        <f>'様式D-3_S05'!AX5</f>
        <v>Ⅱ</v>
      </c>
      <c r="E15" s="1129">
        <f>'様式D-3_S05'!AY5</f>
        <v>0</v>
      </c>
      <c r="F15" s="1130">
        <f>'様式D-3_S05'!AZ5</f>
        <v>0</v>
      </c>
      <c r="G15" s="1130">
        <f>'様式D-3_S05'!BA5</f>
        <v>0</v>
      </c>
      <c r="H15" s="1132">
        <f>'様式D-3_S05'!BB5</f>
        <v>0</v>
      </c>
      <c r="I15" s="61">
        <f>'様式D-3_S05'!BC5</f>
        <v>0</v>
      </c>
      <c r="J15" s="58">
        <f>'様式D-3_S05'!BD5</f>
        <v>0</v>
      </c>
      <c r="K15" s="58">
        <f>'様式D-3_S05'!BE5</f>
        <v>0</v>
      </c>
      <c r="L15" s="30">
        <f>'様式D-3_S05'!BF5</f>
        <v>1</v>
      </c>
      <c r="M15" s="61">
        <f>'様式D-3_S05'!BG5</f>
        <v>0</v>
      </c>
      <c r="N15" s="58">
        <f>'様式D-3_S05'!BH5</f>
        <v>0</v>
      </c>
      <c r="O15" s="58">
        <f>'様式D-3_S05'!BI5</f>
        <v>0</v>
      </c>
      <c r="P15" s="30">
        <f>'様式D-3_S05'!BJ5</f>
        <v>1</v>
      </c>
      <c r="Q15" s="1142" t="str">
        <f>'様式D-3_S05'!BK5</f>
        <v/>
      </c>
      <c r="R15" s="1143" t="str">
        <f>'様式D-3_S05'!BL5</f>
        <v/>
      </c>
      <c r="S15" s="1144" t="str">
        <f>'様式D-3_S05'!BM5</f>
        <v/>
      </c>
      <c r="T15" s="1145" t="str">
        <f>'様式D-3_S05'!BN5</f>
        <v/>
      </c>
      <c r="U15" s="71">
        <f>'様式D-3_S05'!BO5</f>
        <v>0</v>
      </c>
      <c r="V15" s="72">
        <f>'様式D-3_S05'!BP5</f>
        <v>0</v>
      </c>
      <c r="W15" s="88">
        <f>'様式D-3_S05'!BQ5</f>
        <v>0</v>
      </c>
      <c r="X15" s="73">
        <f>'様式D-3_S05'!BR5</f>
        <v>0.54</v>
      </c>
      <c r="Y15" s="71">
        <f>'様式D-3_S05'!BS5</f>
        <v>0</v>
      </c>
      <c r="Z15" s="72">
        <f>'様式D-3_S05'!BT5</f>
        <v>0</v>
      </c>
      <c r="AA15" s="88">
        <f>'様式D-3_S05'!BU5</f>
        <v>0</v>
      </c>
      <c r="AB15" s="91">
        <f>'様式D-3_S05'!BV5</f>
        <v>4.68</v>
      </c>
      <c r="AC15" s="51"/>
      <c r="AD15" s="51"/>
      <c r="AE15" s="51"/>
      <c r="AF15" s="51"/>
      <c r="AG15" s="51"/>
      <c r="AH15" s="51"/>
      <c r="AI15" s="51"/>
      <c r="AJ15" s="51"/>
    </row>
    <row r="16" spans="1:36" x14ac:dyDescent="0.15">
      <c r="B16" s="277" t="str">
        <f>'様式D-3_S06'!AV5</f>
        <v>S6</v>
      </c>
      <c r="C16" s="285">
        <f>'様式D-3_S06'!AW5</f>
        <v>9</v>
      </c>
      <c r="D16" s="140" t="str">
        <f>'様式D-3_S06'!AX5</f>
        <v>Ⅱ</v>
      </c>
      <c r="E16" s="1129">
        <f>'様式D-3_S06'!AY5</f>
        <v>0</v>
      </c>
      <c r="F16" s="1130">
        <f>'様式D-3_S06'!AZ5</f>
        <v>0</v>
      </c>
      <c r="G16" s="1130">
        <f>'様式D-3_S06'!BA5</f>
        <v>0</v>
      </c>
      <c r="H16" s="1132">
        <f>'様式D-3_S06'!BB5</f>
        <v>0</v>
      </c>
      <c r="I16" s="61">
        <f>'様式D-3_S06'!BC5</f>
        <v>0</v>
      </c>
      <c r="J16" s="58">
        <f>'様式D-3_S06'!BD5</f>
        <v>0</v>
      </c>
      <c r="K16" s="58">
        <f>'様式D-3_S06'!BE5</f>
        <v>0</v>
      </c>
      <c r="L16" s="30">
        <f>'様式D-3_S06'!BF5</f>
        <v>1</v>
      </c>
      <c r="M16" s="61">
        <f>'様式D-3_S06'!BG5</f>
        <v>0</v>
      </c>
      <c r="N16" s="58">
        <f>'様式D-3_S06'!BH5</f>
        <v>0</v>
      </c>
      <c r="O16" s="58">
        <f>'様式D-3_S06'!BI5</f>
        <v>0</v>
      </c>
      <c r="P16" s="30">
        <f>'様式D-3_S06'!BJ5</f>
        <v>4</v>
      </c>
      <c r="Q16" s="1142" t="str">
        <f>'様式D-3_S06'!BK5</f>
        <v/>
      </c>
      <c r="R16" s="1143" t="str">
        <f>'様式D-3_S06'!BL5</f>
        <v/>
      </c>
      <c r="S16" s="1144" t="str">
        <f>'様式D-3_S06'!BM5</f>
        <v/>
      </c>
      <c r="T16" s="1145" t="str">
        <f>'様式D-3_S06'!BN5</f>
        <v/>
      </c>
      <c r="U16" s="71">
        <f>'様式D-3_S06'!BO5</f>
        <v>0</v>
      </c>
      <c r="V16" s="72">
        <f>'様式D-3_S06'!BP5</f>
        <v>0</v>
      </c>
      <c r="W16" s="88">
        <f>'様式D-3_S06'!BQ5</f>
        <v>0</v>
      </c>
      <c r="X16" s="73">
        <f>'様式D-3_S06'!BR5</f>
        <v>0.66</v>
      </c>
      <c r="Y16" s="71">
        <f>'様式D-3_S06'!BS5</f>
        <v>0</v>
      </c>
      <c r="Z16" s="72">
        <f>'様式D-3_S06'!BT5</f>
        <v>0</v>
      </c>
      <c r="AA16" s="88">
        <f>'様式D-3_S06'!BU5</f>
        <v>0</v>
      </c>
      <c r="AB16" s="91">
        <f>'様式D-3_S06'!BV5</f>
        <v>15.209999999999997</v>
      </c>
      <c r="AC16" s="51"/>
      <c r="AD16" s="51"/>
      <c r="AE16" s="51"/>
      <c r="AF16" s="51"/>
      <c r="AG16" s="51"/>
      <c r="AH16" s="51"/>
      <c r="AI16" s="51"/>
      <c r="AJ16" s="51"/>
    </row>
    <row r="17" spans="2:36" x14ac:dyDescent="0.15">
      <c r="B17" s="277" t="str">
        <f>'様式D-3_S07'!AV5</f>
        <v>S7</v>
      </c>
      <c r="C17" s="285">
        <f>'様式D-3_S07'!AW5</f>
        <v>9</v>
      </c>
      <c r="D17" s="140" t="str">
        <f>'様式D-3_S07'!AX5</f>
        <v>Ⅱ</v>
      </c>
      <c r="E17" s="1129">
        <f>'様式D-3_S07'!AY5</f>
        <v>0</v>
      </c>
      <c r="F17" s="1130">
        <f>'様式D-3_S07'!AZ5</f>
        <v>0</v>
      </c>
      <c r="G17" s="1130">
        <f>'様式D-3_S07'!BA5</f>
        <v>0</v>
      </c>
      <c r="H17" s="1132">
        <f>'様式D-3_S07'!BB5</f>
        <v>0</v>
      </c>
      <c r="I17" s="61">
        <f>'様式D-3_S07'!BC5</f>
        <v>0</v>
      </c>
      <c r="J17" s="58">
        <f>'様式D-3_S07'!BD5</f>
        <v>0</v>
      </c>
      <c r="K17" s="58">
        <f>'様式D-3_S07'!BE5</f>
        <v>0</v>
      </c>
      <c r="L17" s="30">
        <f>'様式D-3_S07'!BF5</f>
        <v>3</v>
      </c>
      <c r="M17" s="61">
        <f>'様式D-3_S07'!BG5</f>
        <v>0</v>
      </c>
      <c r="N17" s="58">
        <f>'様式D-3_S07'!BH5</f>
        <v>0</v>
      </c>
      <c r="O17" s="58">
        <f>'様式D-3_S07'!BI5</f>
        <v>0</v>
      </c>
      <c r="P17" s="30">
        <f>'様式D-3_S07'!BJ5</f>
        <v>0</v>
      </c>
      <c r="Q17" s="1142" t="str">
        <f>'様式D-3_S07'!BK5</f>
        <v/>
      </c>
      <c r="R17" s="1143" t="str">
        <f>'様式D-3_S07'!BL5</f>
        <v/>
      </c>
      <c r="S17" s="1144" t="str">
        <f>'様式D-3_S07'!BM5</f>
        <v/>
      </c>
      <c r="T17" s="1145" t="str">
        <f>'様式D-3_S07'!BN5</f>
        <v/>
      </c>
      <c r="U17" s="71">
        <f>'様式D-3_S07'!BO5</f>
        <v>0</v>
      </c>
      <c r="V17" s="72">
        <f>'様式D-3_S07'!BP5</f>
        <v>0</v>
      </c>
      <c r="W17" s="88">
        <f>'様式D-3_S07'!BQ5</f>
        <v>0</v>
      </c>
      <c r="X17" s="73">
        <f>'様式D-3_S07'!BR5</f>
        <v>0.67300000000000004</v>
      </c>
      <c r="Y17" s="71">
        <f>'様式D-3_S07'!BS5</f>
        <v>0</v>
      </c>
      <c r="Z17" s="72">
        <f>'様式D-3_S07'!BT5</f>
        <v>0</v>
      </c>
      <c r="AA17" s="88">
        <f>'様式D-3_S07'!BU5</f>
        <v>0</v>
      </c>
      <c r="AB17" s="91">
        <f>'様式D-3_S07'!BV5</f>
        <v>0</v>
      </c>
      <c r="AC17" s="51"/>
      <c r="AD17" s="51"/>
      <c r="AE17" s="51"/>
      <c r="AF17" s="51"/>
      <c r="AG17" s="51"/>
      <c r="AH17" s="51"/>
      <c r="AI17" s="51"/>
      <c r="AJ17" s="51"/>
    </row>
    <row r="18" spans="2:36" x14ac:dyDescent="0.15">
      <c r="B18" s="277" t="str">
        <f>'様式D-3_S08'!AV5</f>
        <v>S8</v>
      </c>
      <c r="C18" s="285">
        <f>'様式D-3_S08'!AW5</f>
        <v>4.4000000000000004</v>
      </c>
      <c r="D18" s="140" t="str">
        <f>'様式D-3_S08'!AX5</f>
        <v>Ⅱ</v>
      </c>
      <c r="E18" s="1129">
        <f>'様式D-3_S08'!AY5</f>
        <v>0</v>
      </c>
      <c r="F18" s="1130">
        <f>'様式D-3_S08'!AZ5</f>
        <v>0</v>
      </c>
      <c r="G18" s="1130">
        <f>'様式D-3_S08'!BA5</f>
        <v>0</v>
      </c>
      <c r="H18" s="1132">
        <f>'様式D-3_S08'!BB5</f>
        <v>0</v>
      </c>
      <c r="I18" s="61">
        <f>'様式D-3_S08'!BC5</f>
        <v>0</v>
      </c>
      <c r="J18" s="58">
        <f>'様式D-3_S08'!BD5</f>
        <v>0</v>
      </c>
      <c r="K18" s="58">
        <f>'様式D-3_S08'!BE5</f>
        <v>1</v>
      </c>
      <c r="L18" s="30">
        <f>'様式D-3_S08'!BF5</f>
        <v>1</v>
      </c>
      <c r="M18" s="61">
        <f>'様式D-3_S08'!BG5</f>
        <v>0</v>
      </c>
      <c r="N18" s="58">
        <f>'様式D-3_S08'!BH5</f>
        <v>0</v>
      </c>
      <c r="O18" s="58">
        <f>'様式D-3_S08'!BI5</f>
        <v>0</v>
      </c>
      <c r="P18" s="30">
        <f>'様式D-3_S08'!BJ5</f>
        <v>1</v>
      </c>
      <c r="Q18" s="1142" t="str">
        <f>'様式D-3_S08'!BK5</f>
        <v/>
      </c>
      <c r="R18" s="1143" t="str">
        <f>'様式D-3_S08'!BL5</f>
        <v/>
      </c>
      <c r="S18" s="1144" t="str">
        <f>'様式D-3_S08'!BM5</f>
        <v/>
      </c>
      <c r="T18" s="1145" t="str">
        <f>'様式D-3_S08'!BN5</f>
        <v/>
      </c>
      <c r="U18" s="71">
        <f>'様式D-3_S08'!BO5</f>
        <v>0</v>
      </c>
      <c r="V18" s="72">
        <f>'様式D-3_S08'!BP5</f>
        <v>0</v>
      </c>
      <c r="W18" s="88">
        <f>'様式D-3_S08'!BQ5</f>
        <v>0.01</v>
      </c>
      <c r="X18" s="73">
        <f>'様式D-3_S08'!BR5</f>
        <v>0.42</v>
      </c>
      <c r="Y18" s="71">
        <f>'様式D-3_S08'!BS5</f>
        <v>0</v>
      </c>
      <c r="Z18" s="72">
        <f>'様式D-3_S08'!BT5</f>
        <v>0</v>
      </c>
      <c r="AA18" s="88">
        <f>'様式D-3_S08'!BU5</f>
        <v>0</v>
      </c>
      <c r="AB18" s="91">
        <f>'様式D-3_S08'!BV5</f>
        <v>3.1</v>
      </c>
      <c r="AC18" s="51"/>
      <c r="AD18" s="51"/>
      <c r="AE18" s="51"/>
      <c r="AF18" s="51"/>
      <c r="AG18" s="51"/>
      <c r="AH18" s="51"/>
      <c r="AI18" s="51"/>
      <c r="AJ18" s="51"/>
    </row>
    <row r="19" spans="2:36" x14ac:dyDescent="0.15">
      <c r="B19" s="277" t="str">
        <f>'様式D-3_S09'!AV5</f>
        <v>S9</v>
      </c>
      <c r="C19" s="285">
        <f>'様式D-3_S09'!AW5</f>
        <v>9</v>
      </c>
      <c r="D19" s="140" t="str">
        <f>'様式D-3_S09'!AX5</f>
        <v>Ⅰ</v>
      </c>
      <c r="E19" s="1129">
        <f>'様式D-3_S09'!AY5</f>
        <v>0</v>
      </c>
      <c r="F19" s="1130">
        <f>'様式D-3_S09'!AZ5</f>
        <v>0</v>
      </c>
      <c r="G19" s="1130">
        <f>'様式D-3_S09'!BA5</f>
        <v>0</v>
      </c>
      <c r="H19" s="1132">
        <f>'様式D-3_S09'!BB5</f>
        <v>0</v>
      </c>
      <c r="I19" s="61">
        <f>'様式D-3_S09'!BC5</f>
        <v>0</v>
      </c>
      <c r="J19" s="58">
        <f>'様式D-3_S09'!BD5</f>
        <v>0</v>
      </c>
      <c r="K19" s="58">
        <f>'様式D-3_S09'!BE5</f>
        <v>0</v>
      </c>
      <c r="L19" s="30">
        <f>'様式D-3_S09'!BF5</f>
        <v>0</v>
      </c>
      <c r="M19" s="61">
        <f>'様式D-3_S09'!BG5</f>
        <v>0</v>
      </c>
      <c r="N19" s="58">
        <f>'様式D-3_S09'!BH5</f>
        <v>0</v>
      </c>
      <c r="O19" s="58">
        <f>'様式D-3_S09'!BI5</f>
        <v>0</v>
      </c>
      <c r="P19" s="30">
        <f>'様式D-3_S09'!BJ5</f>
        <v>0</v>
      </c>
      <c r="Q19" s="1142" t="str">
        <f>'様式D-3_S09'!BK5</f>
        <v/>
      </c>
      <c r="R19" s="1143" t="str">
        <f>'様式D-3_S09'!BL5</f>
        <v/>
      </c>
      <c r="S19" s="1144" t="str">
        <f>'様式D-3_S09'!BM5</f>
        <v/>
      </c>
      <c r="T19" s="1145" t="str">
        <f>'様式D-3_S09'!BN5</f>
        <v/>
      </c>
      <c r="U19" s="71">
        <f>'様式D-3_S09'!BO5</f>
        <v>0</v>
      </c>
      <c r="V19" s="72">
        <f>'様式D-3_S09'!BP5</f>
        <v>0</v>
      </c>
      <c r="W19" s="88">
        <f>'様式D-3_S09'!BQ5</f>
        <v>0</v>
      </c>
      <c r="X19" s="73">
        <f>'様式D-3_S09'!BR5</f>
        <v>0</v>
      </c>
      <c r="Y19" s="71">
        <f>'様式D-3_S09'!BS5</f>
        <v>0</v>
      </c>
      <c r="Z19" s="72">
        <f>'様式D-3_S09'!BT5</f>
        <v>0</v>
      </c>
      <c r="AA19" s="88">
        <f>'様式D-3_S09'!BU5</f>
        <v>0</v>
      </c>
      <c r="AB19" s="91">
        <f>'様式D-3_S09'!BV5</f>
        <v>0</v>
      </c>
      <c r="AC19" s="51"/>
      <c r="AD19" s="51"/>
      <c r="AE19" s="51"/>
      <c r="AF19" s="51"/>
      <c r="AG19" s="51"/>
      <c r="AH19" s="51"/>
      <c r="AI19" s="51"/>
      <c r="AJ19" s="51"/>
    </row>
    <row r="20" spans="2:36" x14ac:dyDescent="0.15">
      <c r="B20" s="277" t="str">
        <f>'様式D-3_S10'!AV5</f>
        <v>S10</v>
      </c>
      <c r="C20" s="285">
        <f>'様式D-3_S10'!AW5</f>
        <v>9</v>
      </c>
      <c r="D20" s="140" t="str">
        <f>'様式D-3_S10'!AX5</f>
        <v>Ⅱ</v>
      </c>
      <c r="E20" s="1129">
        <f>'様式D-3_S10'!AY5</f>
        <v>0</v>
      </c>
      <c r="F20" s="1130">
        <f>'様式D-3_S10'!AZ5</f>
        <v>0</v>
      </c>
      <c r="G20" s="1130">
        <f>'様式D-3_S10'!BA5</f>
        <v>0</v>
      </c>
      <c r="H20" s="1132">
        <f>'様式D-3_S10'!BB5</f>
        <v>0</v>
      </c>
      <c r="I20" s="61">
        <f>'様式D-3_S10'!BC5</f>
        <v>0</v>
      </c>
      <c r="J20" s="58">
        <f>'様式D-3_S10'!BD5</f>
        <v>0</v>
      </c>
      <c r="K20" s="58">
        <f>'様式D-3_S10'!BE5</f>
        <v>1</v>
      </c>
      <c r="L20" s="30">
        <f>'様式D-3_S10'!BF5</f>
        <v>1</v>
      </c>
      <c r="M20" s="61">
        <f>'様式D-3_S10'!BG5</f>
        <v>0</v>
      </c>
      <c r="N20" s="58">
        <f>'様式D-3_S10'!BH5</f>
        <v>0</v>
      </c>
      <c r="O20" s="58">
        <f>'様式D-3_S10'!BI5</f>
        <v>0</v>
      </c>
      <c r="P20" s="30">
        <f>'様式D-3_S10'!BJ5</f>
        <v>0</v>
      </c>
      <c r="Q20" s="1142" t="str">
        <f>'様式D-3_S10'!BK5</f>
        <v/>
      </c>
      <c r="R20" s="1143" t="str">
        <f>'様式D-3_S10'!BL5</f>
        <v/>
      </c>
      <c r="S20" s="1144" t="str">
        <f>'様式D-3_S10'!BM5</f>
        <v/>
      </c>
      <c r="T20" s="1145" t="str">
        <f>'様式D-3_S10'!BN5</f>
        <v/>
      </c>
      <c r="U20" s="71">
        <f>'様式D-3_S10'!BO5</f>
        <v>0</v>
      </c>
      <c r="V20" s="72">
        <f>'様式D-3_S10'!BP5</f>
        <v>0</v>
      </c>
      <c r="W20" s="88">
        <f>'様式D-3_S10'!BQ5</f>
        <v>0.02</v>
      </c>
      <c r="X20" s="73">
        <f>'様式D-3_S10'!BR5</f>
        <v>0.33</v>
      </c>
      <c r="Y20" s="71">
        <f>'様式D-3_S10'!BS5</f>
        <v>0</v>
      </c>
      <c r="Z20" s="72">
        <f>'様式D-3_S10'!BT5</f>
        <v>0</v>
      </c>
      <c r="AA20" s="88">
        <f>'様式D-3_S10'!BU5</f>
        <v>0</v>
      </c>
      <c r="AB20" s="91">
        <f>'様式D-3_S10'!BV5</f>
        <v>0</v>
      </c>
      <c r="AC20" s="51"/>
      <c r="AD20" s="51"/>
      <c r="AE20" s="51"/>
      <c r="AF20" s="51"/>
      <c r="AG20" s="51"/>
      <c r="AH20" s="51"/>
      <c r="AI20" s="51"/>
      <c r="AJ20" s="51"/>
    </row>
    <row r="21" spans="2:36" x14ac:dyDescent="0.15">
      <c r="B21" s="277" t="str">
        <f>'様式D-3_S11'!AV5</f>
        <v>S11</v>
      </c>
      <c r="C21" s="285">
        <f>'様式D-3_S11'!AW5</f>
        <v>9</v>
      </c>
      <c r="D21" s="140" t="str">
        <f>'様式D-3_S11'!AX5</f>
        <v>Ⅱ</v>
      </c>
      <c r="E21" s="1129">
        <f>'様式D-3_S11'!AY5</f>
        <v>0</v>
      </c>
      <c r="F21" s="1130">
        <f>'様式D-3_S11'!AZ5</f>
        <v>0</v>
      </c>
      <c r="G21" s="1130">
        <f>'様式D-3_S11'!BA5</f>
        <v>0</v>
      </c>
      <c r="H21" s="1132">
        <f>'様式D-3_S11'!BB5</f>
        <v>0</v>
      </c>
      <c r="I21" s="61">
        <f>'様式D-3_S11'!BC5</f>
        <v>0</v>
      </c>
      <c r="J21" s="58">
        <f>'様式D-3_S11'!BD5</f>
        <v>0</v>
      </c>
      <c r="K21" s="58">
        <f>'様式D-3_S11'!BE5</f>
        <v>0</v>
      </c>
      <c r="L21" s="30">
        <f>'様式D-3_S11'!BF5</f>
        <v>2</v>
      </c>
      <c r="M21" s="61">
        <f>'様式D-3_S11'!BG5</f>
        <v>0</v>
      </c>
      <c r="N21" s="58">
        <f>'様式D-3_S11'!BH5</f>
        <v>0</v>
      </c>
      <c r="O21" s="58">
        <f>'様式D-3_S11'!BI5</f>
        <v>1</v>
      </c>
      <c r="P21" s="30">
        <f>'様式D-3_S11'!BJ5</f>
        <v>1</v>
      </c>
      <c r="Q21" s="1142" t="str">
        <f>'様式D-3_S11'!BK5</f>
        <v/>
      </c>
      <c r="R21" s="1143" t="str">
        <f>'様式D-3_S11'!BL5</f>
        <v/>
      </c>
      <c r="S21" s="1144" t="str">
        <f>'様式D-3_S11'!BM5</f>
        <v/>
      </c>
      <c r="T21" s="1145" t="str">
        <f>'様式D-3_S11'!BN5</f>
        <v/>
      </c>
      <c r="U21" s="71">
        <f>'様式D-3_S11'!BO5</f>
        <v>0</v>
      </c>
      <c r="V21" s="72">
        <f>'様式D-3_S11'!BP5</f>
        <v>0</v>
      </c>
      <c r="W21" s="88">
        <f>'様式D-3_S11'!BQ5</f>
        <v>0</v>
      </c>
      <c r="X21" s="73">
        <f>'様式D-3_S11'!BR5</f>
        <v>0.30000000000000004</v>
      </c>
      <c r="Y21" s="71">
        <f>'様式D-3_S11'!BS5</f>
        <v>0</v>
      </c>
      <c r="Z21" s="72">
        <f>'様式D-3_S11'!BT5</f>
        <v>0</v>
      </c>
      <c r="AA21" s="88">
        <f>'様式D-3_S11'!BU5</f>
        <v>4.3</v>
      </c>
      <c r="AB21" s="91">
        <f>'様式D-3_S11'!BV5</f>
        <v>2.6</v>
      </c>
      <c r="AC21" s="51"/>
      <c r="AD21" s="51"/>
      <c r="AE21" s="51"/>
      <c r="AF21" s="51"/>
      <c r="AG21" s="51"/>
      <c r="AH21" s="51"/>
      <c r="AI21" s="51"/>
      <c r="AJ21" s="51"/>
    </row>
    <row r="22" spans="2:36" x14ac:dyDescent="0.15">
      <c r="B22" s="277" t="str">
        <f>'様式D-3_S12'!AV5</f>
        <v>S12</v>
      </c>
      <c r="C22" s="285">
        <f>'様式D-3_S12'!AW5</f>
        <v>9</v>
      </c>
      <c r="D22" s="140" t="str">
        <f>'様式D-3_S12'!AX5</f>
        <v>Ⅱ</v>
      </c>
      <c r="E22" s="1129">
        <f>'様式D-3_S12'!AY5</f>
        <v>0</v>
      </c>
      <c r="F22" s="1130">
        <f>'様式D-3_S12'!AZ5</f>
        <v>0</v>
      </c>
      <c r="G22" s="1130">
        <f>'様式D-3_S12'!BA5</f>
        <v>0</v>
      </c>
      <c r="H22" s="1132">
        <f>'様式D-3_S12'!BB5</f>
        <v>0</v>
      </c>
      <c r="I22" s="61">
        <f>'様式D-3_S12'!BC5</f>
        <v>0</v>
      </c>
      <c r="J22" s="58">
        <f>'様式D-3_S12'!BD5</f>
        <v>0</v>
      </c>
      <c r="K22" s="58">
        <f>'様式D-3_S12'!BE5</f>
        <v>0</v>
      </c>
      <c r="L22" s="30">
        <f>'様式D-3_S12'!BF5</f>
        <v>2</v>
      </c>
      <c r="M22" s="61">
        <f>'様式D-3_S12'!BG5</f>
        <v>0</v>
      </c>
      <c r="N22" s="58">
        <f>'様式D-3_S12'!BH5</f>
        <v>0</v>
      </c>
      <c r="O22" s="58">
        <f>'様式D-3_S12'!BI5</f>
        <v>1</v>
      </c>
      <c r="P22" s="30">
        <f>'様式D-3_S12'!BJ5</f>
        <v>0</v>
      </c>
      <c r="Q22" s="1142" t="str">
        <f>'様式D-3_S12'!BK5</f>
        <v/>
      </c>
      <c r="R22" s="1143" t="str">
        <f>'様式D-3_S12'!BL5</f>
        <v/>
      </c>
      <c r="S22" s="1144" t="str">
        <f>'様式D-3_S12'!BM5</f>
        <v/>
      </c>
      <c r="T22" s="1145" t="str">
        <f>'様式D-3_S12'!BN5</f>
        <v/>
      </c>
      <c r="U22" s="71">
        <f>'様式D-3_S12'!BO5</f>
        <v>0</v>
      </c>
      <c r="V22" s="72">
        <f>'様式D-3_S12'!BP5</f>
        <v>0</v>
      </c>
      <c r="W22" s="88">
        <f>'様式D-3_S12'!BQ5</f>
        <v>0</v>
      </c>
      <c r="X22" s="73">
        <f>'様式D-3_S12'!BR5</f>
        <v>0.79</v>
      </c>
      <c r="Y22" s="71">
        <f>'様式D-3_S12'!BS5</f>
        <v>0</v>
      </c>
      <c r="Z22" s="72">
        <f>'様式D-3_S12'!BT5</f>
        <v>0</v>
      </c>
      <c r="AA22" s="88">
        <f>'様式D-3_S12'!BU5</f>
        <v>4.1500000000000004</v>
      </c>
      <c r="AB22" s="91">
        <f>'様式D-3_S12'!BV5</f>
        <v>0</v>
      </c>
      <c r="AC22" s="51"/>
      <c r="AD22" s="51"/>
      <c r="AE22" s="51"/>
      <c r="AF22" s="51"/>
      <c r="AG22" s="51"/>
      <c r="AH22" s="51"/>
      <c r="AI22" s="51"/>
      <c r="AJ22" s="51"/>
    </row>
    <row r="23" spans="2:36" x14ac:dyDescent="0.15">
      <c r="B23" s="277" t="str">
        <f>'様式D-3_S13'!AV5</f>
        <v>S13</v>
      </c>
      <c r="C23" s="285">
        <f>'様式D-3_S13'!AW5</f>
        <v>8.9</v>
      </c>
      <c r="D23" s="140" t="str">
        <f>'様式D-3_S13'!AX5</f>
        <v>Ⅱ</v>
      </c>
      <c r="E23" s="1129">
        <f>'様式D-3_S13'!AY5</f>
        <v>0</v>
      </c>
      <c r="F23" s="1130">
        <f>'様式D-3_S13'!AZ5</f>
        <v>0</v>
      </c>
      <c r="G23" s="1130">
        <f>'様式D-3_S13'!BA5</f>
        <v>0</v>
      </c>
      <c r="H23" s="1132">
        <f>'様式D-3_S13'!BB5</f>
        <v>0</v>
      </c>
      <c r="I23" s="61">
        <f>'様式D-3_S13'!BC5</f>
        <v>0</v>
      </c>
      <c r="J23" s="58">
        <f>'様式D-3_S13'!BD5</f>
        <v>0</v>
      </c>
      <c r="K23" s="58">
        <f>'様式D-3_S13'!BE5</f>
        <v>0</v>
      </c>
      <c r="L23" s="30">
        <f>'様式D-3_S13'!BF5</f>
        <v>1</v>
      </c>
      <c r="M23" s="61">
        <f>'様式D-3_S13'!BG5</f>
        <v>0</v>
      </c>
      <c r="N23" s="58">
        <f>'様式D-3_S13'!BH5</f>
        <v>0</v>
      </c>
      <c r="O23" s="58">
        <f>'様式D-3_S13'!BI5</f>
        <v>0</v>
      </c>
      <c r="P23" s="30">
        <f>'様式D-3_S13'!BJ5</f>
        <v>2</v>
      </c>
      <c r="Q23" s="1142" t="str">
        <f>'様式D-3_S13'!BK5</f>
        <v/>
      </c>
      <c r="R23" s="1143" t="str">
        <f>'様式D-3_S13'!BL5</f>
        <v/>
      </c>
      <c r="S23" s="1144" t="str">
        <f>'様式D-3_S13'!BM5</f>
        <v/>
      </c>
      <c r="T23" s="1145" t="str">
        <f>'様式D-3_S13'!BN5</f>
        <v/>
      </c>
      <c r="U23" s="71">
        <f>'様式D-3_S13'!BO5</f>
        <v>0</v>
      </c>
      <c r="V23" s="72">
        <f>'様式D-3_S13'!BP5</f>
        <v>0</v>
      </c>
      <c r="W23" s="88">
        <f>'様式D-3_S13'!BQ5</f>
        <v>0</v>
      </c>
      <c r="X23" s="73">
        <f>'様式D-3_S13'!BR5</f>
        <v>0.27</v>
      </c>
      <c r="Y23" s="71">
        <f>'様式D-3_S13'!BS5</f>
        <v>0</v>
      </c>
      <c r="Z23" s="72">
        <f>'様式D-3_S13'!BT5</f>
        <v>0</v>
      </c>
      <c r="AA23" s="88">
        <f>'様式D-3_S13'!BU5</f>
        <v>0</v>
      </c>
      <c r="AB23" s="91">
        <f>'様式D-3_S13'!BV5</f>
        <v>13.600000000000001</v>
      </c>
      <c r="AC23" s="51"/>
      <c r="AD23" s="51"/>
      <c r="AE23" s="51"/>
      <c r="AF23" s="51"/>
      <c r="AG23" s="51"/>
      <c r="AH23" s="51"/>
      <c r="AI23" s="51"/>
      <c r="AJ23" s="51"/>
    </row>
    <row r="24" spans="2:36" x14ac:dyDescent="0.15">
      <c r="B24" s="277" t="str">
        <f>'様式D-3_S14'!AV5</f>
        <v>S14</v>
      </c>
      <c r="C24" s="285">
        <f>'様式D-3_S14'!AW5</f>
        <v>8.9</v>
      </c>
      <c r="D24" s="140" t="str">
        <f>'様式D-3_S14'!AX5</f>
        <v>Ⅱ</v>
      </c>
      <c r="E24" s="1129">
        <f>'様式D-3_S14'!AY5</f>
        <v>0</v>
      </c>
      <c r="F24" s="1130">
        <f>'様式D-3_S14'!AZ5</f>
        <v>0</v>
      </c>
      <c r="G24" s="1130">
        <f>'様式D-3_S14'!BA5</f>
        <v>0</v>
      </c>
      <c r="H24" s="1132">
        <f>'様式D-3_S14'!BB5</f>
        <v>0</v>
      </c>
      <c r="I24" s="61">
        <f>'様式D-3_S14'!BC5</f>
        <v>0</v>
      </c>
      <c r="J24" s="58">
        <f>'様式D-3_S14'!BD5</f>
        <v>0</v>
      </c>
      <c r="K24" s="58">
        <f>'様式D-3_S14'!BE5</f>
        <v>0</v>
      </c>
      <c r="L24" s="30">
        <f>'様式D-3_S14'!BF5</f>
        <v>1</v>
      </c>
      <c r="M24" s="61">
        <f>'様式D-3_S14'!BG5</f>
        <v>0</v>
      </c>
      <c r="N24" s="58">
        <f>'様式D-3_S14'!BH5</f>
        <v>0</v>
      </c>
      <c r="O24" s="58">
        <f>'様式D-3_S14'!BI5</f>
        <v>0</v>
      </c>
      <c r="P24" s="30">
        <f>'様式D-3_S14'!BJ5</f>
        <v>3</v>
      </c>
      <c r="Q24" s="1142" t="str">
        <f>'様式D-3_S14'!BK5</f>
        <v/>
      </c>
      <c r="R24" s="1143" t="str">
        <f>'様式D-3_S14'!BL5</f>
        <v/>
      </c>
      <c r="S24" s="1144" t="str">
        <f>'様式D-3_S14'!BM5</f>
        <v/>
      </c>
      <c r="T24" s="1145" t="str">
        <f>'様式D-3_S14'!BN5</f>
        <v/>
      </c>
      <c r="U24" s="71">
        <f>'様式D-3_S14'!BO5</f>
        <v>0</v>
      </c>
      <c r="V24" s="72">
        <f>'様式D-3_S14'!BP5</f>
        <v>0</v>
      </c>
      <c r="W24" s="88">
        <f>'様式D-3_S14'!BQ5</f>
        <v>0</v>
      </c>
      <c r="X24" s="73">
        <f>'様式D-3_S14'!BR5</f>
        <v>0.45</v>
      </c>
      <c r="Y24" s="71">
        <f>'様式D-3_S14'!BS5</f>
        <v>0</v>
      </c>
      <c r="Z24" s="72">
        <f>'様式D-3_S14'!BT5</f>
        <v>0</v>
      </c>
      <c r="AA24" s="88">
        <f>'様式D-3_S14'!BU5</f>
        <v>0</v>
      </c>
      <c r="AB24" s="91">
        <f>'様式D-3_S14'!BV5</f>
        <v>15.57</v>
      </c>
      <c r="AC24" s="51"/>
      <c r="AD24" s="51"/>
      <c r="AE24" s="51"/>
      <c r="AF24" s="51"/>
      <c r="AG24" s="51"/>
      <c r="AH24" s="51"/>
      <c r="AI24" s="51"/>
      <c r="AJ24" s="51"/>
    </row>
    <row r="25" spans="2:36" x14ac:dyDescent="0.15">
      <c r="B25" s="277" t="str">
        <f>'様式D-3_S15'!AV5</f>
        <v>S15</v>
      </c>
      <c r="C25" s="285">
        <f>'様式D-3_S15'!AW5</f>
        <v>8.9</v>
      </c>
      <c r="D25" s="140" t="str">
        <f>'様式D-3_S15'!AX5</f>
        <v>Ⅱ</v>
      </c>
      <c r="E25" s="1129">
        <f>'様式D-3_S15'!AY5</f>
        <v>0</v>
      </c>
      <c r="F25" s="1130">
        <f>'様式D-3_S15'!AZ5</f>
        <v>0</v>
      </c>
      <c r="G25" s="1130">
        <f>'様式D-3_S15'!BA5</f>
        <v>0</v>
      </c>
      <c r="H25" s="1132">
        <f>'様式D-3_S15'!BB5</f>
        <v>0</v>
      </c>
      <c r="I25" s="61">
        <f>'様式D-3_S15'!BC5</f>
        <v>0</v>
      </c>
      <c r="J25" s="58">
        <f>'様式D-3_S15'!BD5</f>
        <v>0</v>
      </c>
      <c r="K25" s="58">
        <f>'様式D-3_S15'!BE5</f>
        <v>1</v>
      </c>
      <c r="L25" s="30">
        <f>'様式D-3_S15'!BF5</f>
        <v>1</v>
      </c>
      <c r="M25" s="61">
        <f>'様式D-3_S15'!BG5</f>
        <v>0</v>
      </c>
      <c r="N25" s="58">
        <f>'様式D-3_S15'!BH5</f>
        <v>0</v>
      </c>
      <c r="O25" s="58">
        <f>'様式D-3_S15'!BI5</f>
        <v>0</v>
      </c>
      <c r="P25" s="30">
        <f>'様式D-3_S15'!BJ5</f>
        <v>2</v>
      </c>
      <c r="Q25" s="1142" t="str">
        <f>'様式D-3_S15'!BK5</f>
        <v/>
      </c>
      <c r="R25" s="1143" t="str">
        <f>'様式D-3_S15'!BL5</f>
        <v/>
      </c>
      <c r="S25" s="1144" t="str">
        <f>'様式D-3_S15'!BM5</f>
        <v/>
      </c>
      <c r="T25" s="1145" t="str">
        <f>'様式D-3_S15'!BN5</f>
        <v/>
      </c>
      <c r="U25" s="71">
        <f>'様式D-3_S15'!BO5</f>
        <v>0</v>
      </c>
      <c r="V25" s="72">
        <f>'様式D-3_S15'!BP5</f>
        <v>0</v>
      </c>
      <c r="W25" s="88">
        <f>'様式D-3_S15'!BQ5</f>
        <v>0.01</v>
      </c>
      <c r="X25" s="73">
        <f>'様式D-3_S15'!BR5</f>
        <v>0.38</v>
      </c>
      <c r="Y25" s="71">
        <f>'様式D-3_S15'!BS5</f>
        <v>0</v>
      </c>
      <c r="Z25" s="72">
        <f>'様式D-3_S15'!BT5</f>
        <v>0</v>
      </c>
      <c r="AA25" s="88">
        <f>'様式D-3_S15'!BU5</f>
        <v>0</v>
      </c>
      <c r="AB25" s="91">
        <f>'様式D-3_S15'!BV5</f>
        <v>5.2</v>
      </c>
      <c r="AC25" s="51"/>
      <c r="AD25" s="51"/>
      <c r="AE25" s="51"/>
      <c r="AF25" s="51"/>
      <c r="AG25" s="51"/>
      <c r="AH25" s="51"/>
      <c r="AI25" s="51"/>
      <c r="AJ25" s="51"/>
    </row>
    <row r="26" spans="2:36" x14ac:dyDescent="0.15">
      <c r="B26" s="277" t="str">
        <f>'様式D-3_S16'!AV5</f>
        <v>S16</v>
      </c>
      <c r="C26" s="285">
        <f>'様式D-3_S16'!AW5</f>
        <v>8.9</v>
      </c>
      <c r="D26" s="140" t="str">
        <f>'様式D-3_S16'!AX5</f>
        <v>Ⅱ</v>
      </c>
      <c r="E26" s="1129">
        <f>'様式D-3_S16'!AY5</f>
        <v>0</v>
      </c>
      <c r="F26" s="1130">
        <f>'様式D-3_S16'!AZ5</f>
        <v>0</v>
      </c>
      <c r="G26" s="1130">
        <f>'様式D-3_S16'!BA5</f>
        <v>0</v>
      </c>
      <c r="H26" s="1132">
        <f>'様式D-3_S16'!BB5</f>
        <v>0</v>
      </c>
      <c r="I26" s="61">
        <f>'様式D-3_S16'!BC5</f>
        <v>0</v>
      </c>
      <c r="J26" s="58">
        <f>'様式D-3_S16'!BD5</f>
        <v>0</v>
      </c>
      <c r="K26" s="58">
        <f>'様式D-3_S16'!BE5</f>
        <v>0</v>
      </c>
      <c r="L26" s="30">
        <f>'様式D-3_S16'!BF5</f>
        <v>1</v>
      </c>
      <c r="M26" s="61">
        <f>'様式D-3_S16'!BG5</f>
        <v>0</v>
      </c>
      <c r="N26" s="58">
        <f>'様式D-3_S16'!BH5</f>
        <v>0</v>
      </c>
      <c r="O26" s="58">
        <f>'様式D-3_S16'!BI5</f>
        <v>0</v>
      </c>
      <c r="P26" s="30">
        <f>'様式D-3_S16'!BJ5</f>
        <v>1</v>
      </c>
      <c r="Q26" s="1142" t="str">
        <f>'様式D-3_S16'!BK5</f>
        <v/>
      </c>
      <c r="R26" s="1143" t="str">
        <f>'様式D-3_S16'!BL5</f>
        <v/>
      </c>
      <c r="S26" s="1144" t="str">
        <f>'様式D-3_S16'!BM5</f>
        <v/>
      </c>
      <c r="T26" s="1145" t="str">
        <f>'様式D-3_S16'!BN5</f>
        <v/>
      </c>
      <c r="U26" s="71">
        <f>'様式D-3_S16'!BO5</f>
        <v>0</v>
      </c>
      <c r="V26" s="72">
        <f>'様式D-3_S16'!BP5</f>
        <v>0</v>
      </c>
      <c r="W26" s="88">
        <f>'様式D-3_S16'!BQ5</f>
        <v>0</v>
      </c>
      <c r="X26" s="73">
        <f>'様式D-3_S16'!BR5</f>
        <v>0.24</v>
      </c>
      <c r="Y26" s="71">
        <f>'様式D-3_S16'!BS5</f>
        <v>0</v>
      </c>
      <c r="Z26" s="72">
        <f>'様式D-3_S16'!BT5</f>
        <v>0</v>
      </c>
      <c r="AA26" s="88">
        <f>'様式D-3_S16'!BU5</f>
        <v>0</v>
      </c>
      <c r="AB26" s="91">
        <f>'様式D-3_S16'!BV5</f>
        <v>5.7</v>
      </c>
      <c r="AC26" s="51"/>
      <c r="AD26" s="51"/>
      <c r="AE26" s="51"/>
      <c r="AF26" s="51"/>
      <c r="AG26" s="51"/>
      <c r="AH26" s="51"/>
      <c r="AI26" s="51"/>
      <c r="AJ26" s="51"/>
    </row>
    <row r="27" spans="2:36" x14ac:dyDescent="0.15">
      <c r="B27" s="277" t="str">
        <f>'様式D-3_S17'!AV5</f>
        <v>S17</v>
      </c>
      <c r="C27" s="285">
        <f>'様式D-3_S17'!AW5</f>
        <v>8.9</v>
      </c>
      <c r="D27" s="140" t="str">
        <f>'様式D-3_S17'!AX5</f>
        <v>Ⅰ</v>
      </c>
      <c r="E27" s="1129">
        <f>'様式D-3_S17'!AY5</f>
        <v>0</v>
      </c>
      <c r="F27" s="1130">
        <f>'様式D-3_S17'!AZ5</f>
        <v>0</v>
      </c>
      <c r="G27" s="1130">
        <f>'様式D-3_S17'!BA5</f>
        <v>0</v>
      </c>
      <c r="H27" s="1132">
        <f>'様式D-3_S17'!BB5</f>
        <v>0</v>
      </c>
      <c r="I27" s="61">
        <f>'様式D-3_S17'!BC5</f>
        <v>0</v>
      </c>
      <c r="J27" s="58">
        <f>'様式D-3_S17'!BD5</f>
        <v>0</v>
      </c>
      <c r="K27" s="58">
        <f>'様式D-3_S17'!BE5</f>
        <v>0</v>
      </c>
      <c r="L27" s="30">
        <f>'様式D-3_S17'!BF5</f>
        <v>0</v>
      </c>
      <c r="M27" s="61">
        <f>'様式D-3_S17'!BG5</f>
        <v>0</v>
      </c>
      <c r="N27" s="58">
        <f>'様式D-3_S17'!BH5</f>
        <v>0</v>
      </c>
      <c r="O27" s="58">
        <f>'様式D-3_S17'!BI5</f>
        <v>0</v>
      </c>
      <c r="P27" s="30">
        <f>'様式D-3_S17'!BJ5</f>
        <v>0</v>
      </c>
      <c r="Q27" s="1142" t="str">
        <f>'様式D-3_S17'!BK5</f>
        <v/>
      </c>
      <c r="R27" s="1143" t="str">
        <f>'様式D-3_S17'!BL5</f>
        <v/>
      </c>
      <c r="S27" s="1144" t="str">
        <f>'様式D-3_S17'!BM5</f>
        <v/>
      </c>
      <c r="T27" s="1145" t="str">
        <f>'様式D-3_S17'!BN5</f>
        <v/>
      </c>
      <c r="U27" s="71">
        <f>'様式D-3_S17'!BO5</f>
        <v>0</v>
      </c>
      <c r="V27" s="72">
        <f>'様式D-3_S17'!BP5</f>
        <v>0</v>
      </c>
      <c r="W27" s="88">
        <f>'様式D-3_S17'!BQ5</f>
        <v>0</v>
      </c>
      <c r="X27" s="73">
        <f>'様式D-3_S17'!BR5</f>
        <v>0</v>
      </c>
      <c r="Y27" s="71">
        <f>'様式D-3_S17'!BS5</f>
        <v>0</v>
      </c>
      <c r="Z27" s="72">
        <f>'様式D-3_S17'!BT5</f>
        <v>0</v>
      </c>
      <c r="AA27" s="88">
        <f>'様式D-3_S17'!BU5</f>
        <v>0</v>
      </c>
      <c r="AB27" s="91">
        <f>'様式D-3_S17'!BV5</f>
        <v>0</v>
      </c>
      <c r="AC27" s="51"/>
      <c r="AD27" s="51"/>
      <c r="AE27" s="51"/>
      <c r="AF27" s="51"/>
      <c r="AG27" s="51"/>
      <c r="AH27" s="51"/>
      <c r="AI27" s="51"/>
      <c r="AJ27" s="51"/>
    </row>
    <row r="28" spans="2:36" x14ac:dyDescent="0.15">
      <c r="B28" s="277" t="str">
        <f>'様式D-3_S18'!AV5</f>
        <v>S18</v>
      </c>
      <c r="C28" s="285">
        <f>'様式D-3_S18'!AW5</f>
        <v>8.9</v>
      </c>
      <c r="D28" s="140" t="str">
        <f>'様式D-3_S18'!AX5</f>
        <v>Ⅱ</v>
      </c>
      <c r="E28" s="1129">
        <f>'様式D-3_S18'!AY5</f>
        <v>0</v>
      </c>
      <c r="F28" s="1130">
        <f>'様式D-3_S18'!AZ5</f>
        <v>0</v>
      </c>
      <c r="G28" s="1130">
        <f>'様式D-3_S18'!BA5</f>
        <v>0</v>
      </c>
      <c r="H28" s="1132">
        <f>'様式D-3_S18'!BB5</f>
        <v>0</v>
      </c>
      <c r="I28" s="61">
        <f>'様式D-3_S18'!BC5</f>
        <v>0</v>
      </c>
      <c r="J28" s="58">
        <f>'様式D-3_S18'!BD5</f>
        <v>0</v>
      </c>
      <c r="K28" s="58">
        <f>'様式D-3_S18'!BE5</f>
        <v>0</v>
      </c>
      <c r="L28" s="30">
        <f>'様式D-3_S18'!BF5</f>
        <v>1</v>
      </c>
      <c r="M28" s="61">
        <f>'様式D-3_S18'!BG5</f>
        <v>0</v>
      </c>
      <c r="N28" s="58">
        <f>'様式D-3_S18'!BH5</f>
        <v>0</v>
      </c>
      <c r="O28" s="58">
        <f>'様式D-3_S18'!BI5</f>
        <v>0</v>
      </c>
      <c r="P28" s="30">
        <f>'様式D-3_S18'!BJ5</f>
        <v>0</v>
      </c>
      <c r="Q28" s="1142" t="str">
        <f>'様式D-3_S18'!BK5</f>
        <v/>
      </c>
      <c r="R28" s="1143" t="str">
        <f>'様式D-3_S18'!BL5</f>
        <v/>
      </c>
      <c r="S28" s="1144" t="str">
        <f>'様式D-3_S18'!BM5</f>
        <v/>
      </c>
      <c r="T28" s="1145" t="str">
        <f>'様式D-3_S18'!BN5</f>
        <v/>
      </c>
      <c r="U28" s="71">
        <f>'様式D-3_S18'!BO5</f>
        <v>0</v>
      </c>
      <c r="V28" s="72">
        <f>'様式D-3_S18'!BP5</f>
        <v>0</v>
      </c>
      <c r="W28" s="88">
        <f>'様式D-3_S18'!BQ5</f>
        <v>0</v>
      </c>
      <c r="X28" s="73">
        <f>'様式D-3_S18'!BR5</f>
        <v>0.02</v>
      </c>
      <c r="Y28" s="71">
        <f>'様式D-3_S18'!BS5</f>
        <v>0</v>
      </c>
      <c r="Z28" s="72">
        <f>'様式D-3_S18'!BT5</f>
        <v>0</v>
      </c>
      <c r="AA28" s="88">
        <f>'様式D-3_S18'!BU5</f>
        <v>0</v>
      </c>
      <c r="AB28" s="91">
        <f>'様式D-3_S18'!BV5</f>
        <v>0</v>
      </c>
      <c r="AC28" s="51"/>
      <c r="AD28" s="51"/>
      <c r="AE28" s="51"/>
      <c r="AF28" s="51"/>
      <c r="AG28" s="51"/>
      <c r="AH28" s="51"/>
      <c r="AI28" s="51"/>
      <c r="AJ28" s="51"/>
    </row>
    <row r="29" spans="2:36" x14ac:dyDescent="0.15">
      <c r="B29" s="277" t="str">
        <f>'様式D-3_S19'!AV5</f>
        <v>S19</v>
      </c>
      <c r="C29" s="285">
        <f>'様式D-3_S19'!AW5</f>
        <v>9</v>
      </c>
      <c r="D29" s="140" t="str">
        <f>'様式D-3_S19'!AX5</f>
        <v>Ⅱ</v>
      </c>
      <c r="E29" s="1129">
        <f>'様式D-3_S19'!AY5</f>
        <v>0</v>
      </c>
      <c r="F29" s="1130">
        <f>'様式D-3_S19'!AZ5</f>
        <v>0</v>
      </c>
      <c r="G29" s="1130">
        <f>'様式D-3_S19'!BA5</f>
        <v>0</v>
      </c>
      <c r="H29" s="1132">
        <f>'様式D-3_S19'!BB5</f>
        <v>0</v>
      </c>
      <c r="I29" s="61">
        <f>'様式D-3_S19'!BC5</f>
        <v>0</v>
      </c>
      <c r="J29" s="58">
        <f>'様式D-3_S19'!BD5</f>
        <v>0</v>
      </c>
      <c r="K29" s="58">
        <f>'様式D-3_S19'!BE5</f>
        <v>0</v>
      </c>
      <c r="L29" s="30">
        <f>'様式D-3_S19'!BF5</f>
        <v>1</v>
      </c>
      <c r="M29" s="61">
        <f>'様式D-3_S19'!BG5</f>
        <v>0</v>
      </c>
      <c r="N29" s="58">
        <f>'様式D-3_S19'!BH5</f>
        <v>0</v>
      </c>
      <c r="O29" s="58">
        <f>'様式D-3_S19'!BI5</f>
        <v>0</v>
      </c>
      <c r="P29" s="30">
        <f>'様式D-3_S19'!BJ5</f>
        <v>1</v>
      </c>
      <c r="Q29" s="1142" t="str">
        <f>'様式D-3_S19'!BK5</f>
        <v/>
      </c>
      <c r="R29" s="1143" t="str">
        <f>'様式D-3_S19'!BL5</f>
        <v/>
      </c>
      <c r="S29" s="1144" t="str">
        <f>'様式D-3_S19'!BM5</f>
        <v/>
      </c>
      <c r="T29" s="1145" t="str">
        <f>'様式D-3_S19'!BN5</f>
        <v/>
      </c>
      <c r="U29" s="71">
        <f>'様式D-3_S19'!BO5</f>
        <v>0</v>
      </c>
      <c r="V29" s="72">
        <f>'様式D-3_S19'!BP5</f>
        <v>0</v>
      </c>
      <c r="W29" s="88">
        <f>'様式D-3_S19'!BQ5</f>
        <v>0</v>
      </c>
      <c r="X29" s="73">
        <f>'様式D-3_S19'!BR5</f>
        <v>0.31</v>
      </c>
      <c r="Y29" s="71">
        <f>'様式D-3_S19'!BS5</f>
        <v>0</v>
      </c>
      <c r="Z29" s="72">
        <f>'様式D-3_S19'!BT5</f>
        <v>0</v>
      </c>
      <c r="AA29" s="88">
        <f>'様式D-3_S19'!BU5</f>
        <v>0</v>
      </c>
      <c r="AB29" s="91">
        <f>'様式D-3_S19'!BV5</f>
        <v>6.03</v>
      </c>
      <c r="AC29" s="51"/>
      <c r="AD29" s="51"/>
      <c r="AE29" s="51"/>
      <c r="AF29" s="51"/>
      <c r="AG29" s="51"/>
      <c r="AH29" s="51"/>
      <c r="AI29" s="51"/>
      <c r="AJ29" s="51"/>
    </row>
    <row r="30" spans="2:36" x14ac:dyDescent="0.15">
      <c r="B30" s="277" t="str">
        <f>'様式D-3_S20'!AV5</f>
        <v>S20</v>
      </c>
      <c r="C30" s="285">
        <f>'様式D-3_S20'!AW5</f>
        <v>9</v>
      </c>
      <c r="D30" s="140" t="str">
        <f>'様式D-3_S20'!AX5</f>
        <v>Ⅱ</v>
      </c>
      <c r="E30" s="1129">
        <f>'様式D-3_S20'!AY5</f>
        <v>0</v>
      </c>
      <c r="F30" s="1130">
        <f>'様式D-3_S20'!AZ5</f>
        <v>0</v>
      </c>
      <c r="G30" s="1130">
        <f>'様式D-3_S20'!BA5</f>
        <v>0</v>
      </c>
      <c r="H30" s="1132">
        <f>'様式D-3_S20'!BB5</f>
        <v>0</v>
      </c>
      <c r="I30" s="61">
        <f>'様式D-3_S20'!BC5</f>
        <v>0</v>
      </c>
      <c r="J30" s="58">
        <f>'様式D-3_S20'!BD5</f>
        <v>0</v>
      </c>
      <c r="K30" s="58">
        <f>'様式D-3_S20'!BE5</f>
        <v>1</v>
      </c>
      <c r="L30" s="30">
        <f>'様式D-3_S20'!BF5</f>
        <v>1</v>
      </c>
      <c r="M30" s="61">
        <f>'様式D-3_S20'!BG5</f>
        <v>0</v>
      </c>
      <c r="N30" s="58">
        <f>'様式D-3_S20'!BH5</f>
        <v>0</v>
      </c>
      <c r="O30" s="58">
        <f>'様式D-3_S20'!BI5</f>
        <v>0</v>
      </c>
      <c r="P30" s="30">
        <f>'様式D-3_S20'!BJ5</f>
        <v>0</v>
      </c>
      <c r="Q30" s="1142" t="str">
        <f>'様式D-3_S20'!BK5</f>
        <v/>
      </c>
      <c r="R30" s="1143" t="str">
        <f>'様式D-3_S20'!BL5</f>
        <v/>
      </c>
      <c r="S30" s="1144" t="str">
        <f>'様式D-3_S20'!BM5</f>
        <v/>
      </c>
      <c r="T30" s="1145" t="str">
        <f>'様式D-3_S20'!BN5</f>
        <v/>
      </c>
      <c r="U30" s="71">
        <f>'様式D-3_S20'!BO5</f>
        <v>0</v>
      </c>
      <c r="V30" s="72">
        <f>'様式D-3_S20'!BP5</f>
        <v>0</v>
      </c>
      <c r="W30" s="88">
        <f>'様式D-3_S20'!BQ5</f>
        <v>0.05</v>
      </c>
      <c r="X30" s="73">
        <f>'様式D-3_S20'!BR5</f>
        <v>0.24</v>
      </c>
      <c r="Y30" s="71">
        <f>'様式D-3_S20'!BS5</f>
        <v>0</v>
      </c>
      <c r="Z30" s="72">
        <f>'様式D-3_S20'!BT5</f>
        <v>0</v>
      </c>
      <c r="AA30" s="88">
        <f>'様式D-3_S20'!BU5</f>
        <v>0</v>
      </c>
      <c r="AB30" s="91">
        <f>'様式D-3_S20'!BV5</f>
        <v>0</v>
      </c>
      <c r="AC30" s="51"/>
      <c r="AD30" s="51"/>
      <c r="AE30" s="51"/>
      <c r="AF30" s="51"/>
      <c r="AG30" s="51"/>
      <c r="AH30" s="51"/>
      <c r="AI30" s="51"/>
      <c r="AJ30" s="51"/>
    </row>
    <row r="31" spans="2:36" x14ac:dyDescent="0.15">
      <c r="B31" s="277" t="str">
        <f>'様式D-3_S21'!AV5</f>
        <v>S21</v>
      </c>
      <c r="C31" s="285">
        <f>'様式D-3_S21'!AW5</f>
        <v>8.9</v>
      </c>
      <c r="D31" s="140" t="str">
        <f>'様式D-3_S21'!AX5</f>
        <v>Ⅱ</v>
      </c>
      <c r="E31" s="1129">
        <f>'様式D-3_S21'!AY5</f>
        <v>0</v>
      </c>
      <c r="F31" s="1130">
        <f>'様式D-3_S21'!AZ5</f>
        <v>0</v>
      </c>
      <c r="G31" s="1130">
        <f>'様式D-3_S21'!BA5</f>
        <v>0</v>
      </c>
      <c r="H31" s="1132">
        <f>'様式D-3_S21'!BB5</f>
        <v>0</v>
      </c>
      <c r="I31" s="61">
        <f>'様式D-3_S21'!BC5</f>
        <v>0</v>
      </c>
      <c r="J31" s="58">
        <f>'様式D-3_S21'!BD5</f>
        <v>0</v>
      </c>
      <c r="K31" s="58">
        <f>'様式D-3_S21'!BE5</f>
        <v>0</v>
      </c>
      <c r="L31" s="30">
        <f>'様式D-3_S21'!BF5</f>
        <v>0</v>
      </c>
      <c r="M31" s="61">
        <f>'様式D-3_S21'!BG5</f>
        <v>0</v>
      </c>
      <c r="N31" s="58">
        <f>'様式D-3_S21'!BH5</f>
        <v>0</v>
      </c>
      <c r="O31" s="58">
        <f>'様式D-3_S21'!BI5</f>
        <v>0</v>
      </c>
      <c r="P31" s="30">
        <f>'様式D-3_S21'!BJ5</f>
        <v>2</v>
      </c>
      <c r="Q31" s="1142" t="str">
        <f>'様式D-3_S21'!BK5</f>
        <v/>
      </c>
      <c r="R31" s="1143" t="str">
        <f>'様式D-3_S21'!BL5</f>
        <v/>
      </c>
      <c r="S31" s="1144" t="str">
        <f>'様式D-3_S21'!BM5</f>
        <v/>
      </c>
      <c r="T31" s="1145" t="str">
        <f>'様式D-3_S21'!BN5</f>
        <v/>
      </c>
      <c r="U31" s="71">
        <f>'様式D-3_S21'!BO5</f>
        <v>0</v>
      </c>
      <c r="V31" s="72">
        <f>'様式D-3_S21'!BP5</f>
        <v>0</v>
      </c>
      <c r="W31" s="88">
        <f>'様式D-3_S21'!BQ5</f>
        <v>0</v>
      </c>
      <c r="X31" s="73">
        <f>'様式D-3_S21'!BR5</f>
        <v>0</v>
      </c>
      <c r="Y31" s="71">
        <f>'様式D-3_S21'!BS5</f>
        <v>0</v>
      </c>
      <c r="Z31" s="72">
        <f>'様式D-3_S21'!BT5</f>
        <v>0</v>
      </c>
      <c r="AA31" s="88">
        <f>'様式D-3_S21'!BU5</f>
        <v>0</v>
      </c>
      <c r="AB31" s="91">
        <f>'様式D-3_S21'!BV5</f>
        <v>6.85</v>
      </c>
      <c r="AC31" s="51"/>
      <c r="AD31" s="51"/>
      <c r="AE31" s="51"/>
      <c r="AF31" s="51"/>
      <c r="AG31" s="51"/>
      <c r="AH31" s="51"/>
      <c r="AI31" s="51"/>
      <c r="AJ31" s="51"/>
    </row>
    <row r="32" spans="2:36" x14ac:dyDescent="0.15">
      <c r="B32" s="277" t="str">
        <f>'様式D-3_S22'!AV5</f>
        <v>S22</v>
      </c>
      <c r="C32" s="285">
        <f>'様式D-3_S22'!AW5</f>
        <v>8.9</v>
      </c>
      <c r="D32" s="140" t="str">
        <f>'様式D-3_S22'!AX5</f>
        <v>Ⅱ</v>
      </c>
      <c r="E32" s="1129">
        <f>'様式D-3_S22'!AY5</f>
        <v>0</v>
      </c>
      <c r="F32" s="1130">
        <f>'様式D-3_S22'!AZ5</f>
        <v>0</v>
      </c>
      <c r="G32" s="1130">
        <f>'様式D-3_S22'!BA5</f>
        <v>0</v>
      </c>
      <c r="H32" s="1132">
        <f>'様式D-3_S22'!BB5</f>
        <v>0</v>
      </c>
      <c r="I32" s="61">
        <f>'様式D-3_S22'!BC5</f>
        <v>0</v>
      </c>
      <c r="J32" s="58">
        <f>'様式D-3_S22'!BD5</f>
        <v>0</v>
      </c>
      <c r="K32" s="58">
        <f>'様式D-3_S22'!BE5</f>
        <v>0</v>
      </c>
      <c r="L32" s="30">
        <f>'様式D-3_S22'!BF5</f>
        <v>2</v>
      </c>
      <c r="M32" s="61">
        <f>'様式D-3_S22'!BG5</f>
        <v>0</v>
      </c>
      <c r="N32" s="58">
        <f>'様式D-3_S22'!BH5</f>
        <v>0</v>
      </c>
      <c r="O32" s="58">
        <f>'様式D-3_S22'!BI5</f>
        <v>0</v>
      </c>
      <c r="P32" s="30">
        <f>'様式D-3_S22'!BJ5</f>
        <v>1</v>
      </c>
      <c r="Q32" s="1142" t="str">
        <f>'様式D-3_S22'!BK5</f>
        <v/>
      </c>
      <c r="R32" s="1143" t="str">
        <f>'様式D-3_S22'!BL5</f>
        <v/>
      </c>
      <c r="S32" s="1144" t="str">
        <f>'様式D-3_S22'!BM5</f>
        <v/>
      </c>
      <c r="T32" s="1145" t="str">
        <f>'様式D-3_S22'!BN5</f>
        <v/>
      </c>
      <c r="U32" s="71">
        <f>'様式D-3_S22'!BO5</f>
        <v>0</v>
      </c>
      <c r="V32" s="72">
        <f>'様式D-3_S22'!BP5</f>
        <v>0</v>
      </c>
      <c r="W32" s="88">
        <f>'様式D-3_S22'!BQ5</f>
        <v>0</v>
      </c>
      <c r="X32" s="73">
        <f>'様式D-3_S22'!BR5</f>
        <v>0.63</v>
      </c>
      <c r="Y32" s="71">
        <f>'様式D-3_S22'!BS5</f>
        <v>0</v>
      </c>
      <c r="Z32" s="72">
        <f>'様式D-3_S22'!BT5</f>
        <v>0</v>
      </c>
      <c r="AA32" s="88">
        <f>'様式D-3_S22'!BU5</f>
        <v>0</v>
      </c>
      <c r="AB32" s="91">
        <f>'様式D-3_S22'!BV5</f>
        <v>1.55</v>
      </c>
      <c r="AC32" s="51"/>
      <c r="AD32" s="51"/>
      <c r="AE32" s="51"/>
      <c r="AF32" s="51"/>
      <c r="AG32" s="51"/>
      <c r="AH32" s="51"/>
      <c r="AI32" s="51"/>
      <c r="AJ32" s="51"/>
    </row>
    <row r="33" spans="2:36" x14ac:dyDescent="0.15">
      <c r="B33" s="277" t="str">
        <f>'様式D-3_S23'!AV5</f>
        <v>S23</v>
      </c>
      <c r="C33" s="285">
        <f>'様式D-3_S23'!AW5</f>
        <v>8.9</v>
      </c>
      <c r="D33" s="140" t="str">
        <f>'様式D-3_S23'!AX5</f>
        <v>Ⅱ</v>
      </c>
      <c r="E33" s="1129">
        <f>'様式D-3_S23'!AY5</f>
        <v>0</v>
      </c>
      <c r="F33" s="1130">
        <f>'様式D-3_S23'!AZ5</f>
        <v>0</v>
      </c>
      <c r="G33" s="1130">
        <f>'様式D-3_S23'!BA5</f>
        <v>0</v>
      </c>
      <c r="H33" s="1132">
        <f>'様式D-3_S23'!BB5</f>
        <v>0</v>
      </c>
      <c r="I33" s="61">
        <f>'様式D-3_S23'!BC5</f>
        <v>0</v>
      </c>
      <c r="J33" s="58">
        <f>'様式D-3_S23'!BD5</f>
        <v>0</v>
      </c>
      <c r="K33" s="58">
        <f>'様式D-3_S23'!BE5</f>
        <v>0</v>
      </c>
      <c r="L33" s="30">
        <f>'様式D-3_S23'!BF5</f>
        <v>1</v>
      </c>
      <c r="M33" s="61">
        <f>'様式D-3_S23'!BG5</f>
        <v>0</v>
      </c>
      <c r="N33" s="58">
        <f>'様式D-3_S23'!BH5</f>
        <v>0</v>
      </c>
      <c r="O33" s="58">
        <f>'様式D-3_S23'!BI5</f>
        <v>0</v>
      </c>
      <c r="P33" s="30">
        <f>'様式D-3_S23'!BJ5</f>
        <v>2</v>
      </c>
      <c r="Q33" s="1142" t="str">
        <f>'様式D-3_S23'!BK5</f>
        <v/>
      </c>
      <c r="R33" s="1143" t="str">
        <f>'様式D-3_S23'!BL5</f>
        <v/>
      </c>
      <c r="S33" s="1144" t="str">
        <f>'様式D-3_S23'!BM5</f>
        <v/>
      </c>
      <c r="T33" s="1145" t="str">
        <f>'様式D-3_S23'!BN5</f>
        <v/>
      </c>
      <c r="U33" s="71">
        <f>'様式D-3_S23'!BO5</f>
        <v>0</v>
      </c>
      <c r="V33" s="72">
        <f>'様式D-3_S23'!BP5</f>
        <v>0</v>
      </c>
      <c r="W33" s="88">
        <f>'様式D-3_S23'!BQ5</f>
        <v>0</v>
      </c>
      <c r="X33" s="73">
        <f>'様式D-3_S23'!BR5</f>
        <v>0.48</v>
      </c>
      <c r="Y33" s="71">
        <f>'様式D-3_S23'!BS5</f>
        <v>0</v>
      </c>
      <c r="Z33" s="72">
        <f>'様式D-3_S23'!BT5</f>
        <v>0</v>
      </c>
      <c r="AA33" s="88">
        <f>'様式D-3_S23'!BU5</f>
        <v>0</v>
      </c>
      <c r="AB33" s="91">
        <f>'様式D-3_S23'!BV5</f>
        <v>8.4</v>
      </c>
      <c r="AC33" s="51"/>
      <c r="AD33" s="51"/>
      <c r="AE33" s="51"/>
      <c r="AF33" s="51"/>
      <c r="AG33" s="51"/>
      <c r="AH33" s="51"/>
      <c r="AI33" s="51"/>
      <c r="AJ33" s="51"/>
    </row>
    <row r="34" spans="2:36" x14ac:dyDescent="0.15">
      <c r="B34" s="277" t="str">
        <f>'様式D-3_S24'!AV5</f>
        <v>S24</v>
      </c>
      <c r="C34" s="285">
        <f>'様式D-3_S24'!AW5</f>
        <v>8.9</v>
      </c>
      <c r="D34" s="140" t="str">
        <f>'様式D-3_S24'!AX5</f>
        <v>Ⅱ</v>
      </c>
      <c r="E34" s="1129">
        <f>'様式D-3_S24'!AY5</f>
        <v>0</v>
      </c>
      <c r="F34" s="1130">
        <f>'様式D-3_S24'!AZ5</f>
        <v>0</v>
      </c>
      <c r="G34" s="1130">
        <f>'様式D-3_S24'!BA5</f>
        <v>0</v>
      </c>
      <c r="H34" s="1132">
        <f>'様式D-3_S24'!BB5</f>
        <v>0</v>
      </c>
      <c r="I34" s="61">
        <f>'様式D-3_S24'!BC5</f>
        <v>0</v>
      </c>
      <c r="J34" s="58">
        <f>'様式D-3_S24'!BD5</f>
        <v>0</v>
      </c>
      <c r="K34" s="58">
        <f>'様式D-3_S24'!BE5</f>
        <v>0</v>
      </c>
      <c r="L34" s="30">
        <f>'様式D-3_S24'!BF5</f>
        <v>0</v>
      </c>
      <c r="M34" s="61">
        <f>'様式D-3_S24'!BG5</f>
        <v>0</v>
      </c>
      <c r="N34" s="58">
        <f>'様式D-3_S24'!BH5</f>
        <v>0</v>
      </c>
      <c r="O34" s="58">
        <f>'様式D-3_S24'!BI5</f>
        <v>0</v>
      </c>
      <c r="P34" s="30">
        <f>'様式D-3_S24'!BJ5</f>
        <v>3</v>
      </c>
      <c r="Q34" s="1142" t="str">
        <f>'様式D-3_S24'!BK5</f>
        <v/>
      </c>
      <c r="R34" s="1143" t="str">
        <f>'様式D-3_S24'!BL5</f>
        <v/>
      </c>
      <c r="S34" s="1144" t="str">
        <f>'様式D-3_S24'!BM5</f>
        <v/>
      </c>
      <c r="T34" s="1145" t="str">
        <f>'様式D-3_S24'!BN5</f>
        <v/>
      </c>
      <c r="U34" s="71">
        <f>'様式D-3_S24'!BO5</f>
        <v>0</v>
      </c>
      <c r="V34" s="72">
        <f>'様式D-3_S24'!BP5</f>
        <v>0</v>
      </c>
      <c r="W34" s="88">
        <f>'様式D-3_S24'!BQ5</f>
        <v>0</v>
      </c>
      <c r="X34" s="73">
        <f>'様式D-3_S24'!BR5</f>
        <v>0</v>
      </c>
      <c r="Y34" s="71">
        <f>'様式D-3_S24'!BS5</f>
        <v>0</v>
      </c>
      <c r="Z34" s="72">
        <f>'様式D-3_S24'!BT5</f>
        <v>0</v>
      </c>
      <c r="AA34" s="88">
        <f>'様式D-3_S24'!BU5</f>
        <v>0</v>
      </c>
      <c r="AB34" s="91">
        <f>'様式D-3_S24'!BV5</f>
        <v>21.05</v>
      </c>
      <c r="AC34" s="51"/>
      <c r="AD34" s="51"/>
      <c r="AE34" s="51"/>
      <c r="AF34" s="51"/>
      <c r="AG34" s="51"/>
      <c r="AH34" s="51"/>
      <c r="AI34" s="51"/>
      <c r="AJ34" s="51"/>
    </row>
    <row r="35" spans="2:36" x14ac:dyDescent="0.15">
      <c r="B35" s="277" t="str">
        <f>'様式D-3_S25'!AV5</f>
        <v>S25</v>
      </c>
      <c r="C35" s="285">
        <f>'様式D-3_S25'!AW5</f>
        <v>8.9</v>
      </c>
      <c r="D35" s="140" t="str">
        <f>'様式D-3_S25'!AX5</f>
        <v>Ⅱ</v>
      </c>
      <c r="E35" s="1129">
        <f>'様式D-3_S25'!AY5</f>
        <v>0</v>
      </c>
      <c r="F35" s="1130">
        <f>'様式D-3_S25'!AZ5</f>
        <v>0</v>
      </c>
      <c r="G35" s="1130">
        <f>'様式D-3_S25'!BA5</f>
        <v>0</v>
      </c>
      <c r="H35" s="1132">
        <f>'様式D-3_S25'!BB5</f>
        <v>0</v>
      </c>
      <c r="I35" s="61">
        <f>'様式D-3_S25'!BC5</f>
        <v>0</v>
      </c>
      <c r="J35" s="58">
        <f>'様式D-3_S25'!BD5</f>
        <v>0</v>
      </c>
      <c r="K35" s="58">
        <f>'様式D-3_S25'!BE5</f>
        <v>0</v>
      </c>
      <c r="L35" s="30">
        <f>'様式D-3_S25'!BF5</f>
        <v>0</v>
      </c>
      <c r="M35" s="61">
        <f>'様式D-3_S25'!BG5</f>
        <v>0</v>
      </c>
      <c r="N35" s="58">
        <f>'様式D-3_S25'!BH5</f>
        <v>0</v>
      </c>
      <c r="O35" s="58">
        <f>'様式D-3_S25'!BI5</f>
        <v>0</v>
      </c>
      <c r="P35" s="30">
        <f>'様式D-3_S25'!BJ5</f>
        <v>2</v>
      </c>
      <c r="Q35" s="1142" t="str">
        <f>'様式D-3_S25'!BK5</f>
        <v/>
      </c>
      <c r="R35" s="1143" t="str">
        <f>'様式D-3_S25'!BL5</f>
        <v/>
      </c>
      <c r="S35" s="1144" t="str">
        <f>'様式D-3_S25'!BM5</f>
        <v/>
      </c>
      <c r="T35" s="1145" t="str">
        <f>'様式D-3_S25'!BN5</f>
        <v/>
      </c>
      <c r="U35" s="71">
        <f>'様式D-3_S25'!BO5</f>
        <v>0</v>
      </c>
      <c r="V35" s="72">
        <f>'様式D-3_S25'!BP5</f>
        <v>0</v>
      </c>
      <c r="W35" s="88">
        <f>'様式D-3_S25'!BQ5</f>
        <v>0</v>
      </c>
      <c r="X35" s="73">
        <f>'様式D-3_S25'!BR5</f>
        <v>0</v>
      </c>
      <c r="Y35" s="71">
        <f>'様式D-3_S25'!BS5</f>
        <v>0</v>
      </c>
      <c r="Z35" s="72">
        <f>'様式D-3_S25'!BT5</f>
        <v>0</v>
      </c>
      <c r="AA35" s="88">
        <f>'様式D-3_S25'!BU5</f>
        <v>0</v>
      </c>
      <c r="AB35" s="91">
        <f>'様式D-3_S25'!BV5</f>
        <v>51.32</v>
      </c>
      <c r="AC35" s="51"/>
      <c r="AD35" s="51"/>
      <c r="AE35" s="51"/>
      <c r="AF35" s="51"/>
      <c r="AG35" s="51"/>
      <c r="AH35" s="51"/>
      <c r="AI35" s="51"/>
      <c r="AJ35" s="51"/>
    </row>
    <row r="36" spans="2:36" x14ac:dyDescent="0.15">
      <c r="B36" s="277" t="str">
        <f>'様式D-3_S26'!AV5</f>
        <v>S26</v>
      </c>
      <c r="C36" s="285">
        <f>'様式D-3_S26'!AW5</f>
        <v>8.9</v>
      </c>
      <c r="D36" s="140" t="str">
        <f>'様式D-3_S26'!AX5</f>
        <v>Ⅱ</v>
      </c>
      <c r="E36" s="1129">
        <f>'様式D-3_S26'!AY5</f>
        <v>0</v>
      </c>
      <c r="F36" s="1130">
        <f>'様式D-3_S26'!AZ5</f>
        <v>0</v>
      </c>
      <c r="G36" s="1130">
        <f>'様式D-3_S26'!BA5</f>
        <v>0</v>
      </c>
      <c r="H36" s="1132">
        <f>'様式D-3_S26'!BB5</f>
        <v>0</v>
      </c>
      <c r="I36" s="61">
        <f>'様式D-3_S26'!BC5</f>
        <v>0</v>
      </c>
      <c r="J36" s="58">
        <f>'様式D-3_S26'!BD5</f>
        <v>0</v>
      </c>
      <c r="K36" s="58">
        <f>'様式D-3_S26'!BE5</f>
        <v>1</v>
      </c>
      <c r="L36" s="30">
        <f>'様式D-3_S26'!BF5</f>
        <v>0</v>
      </c>
      <c r="M36" s="61">
        <f>'様式D-3_S26'!BG5</f>
        <v>0</v>
      </c>
      <c r="N36" s="58">
        <f>'様式D-3_S26'!BH5</f>
        <v>0</v>
      </c>
      <c r="O36" s="58">
        <f>'様式D-3_S26'!BI5</f>
        <v>0</v>
      </c>
      <c r="P36" s="30">
        <f>'様式D-3_S26'!BJ5</f>
        <v>2</v>
      </c>
      <c r="Q36" s="1142" t="str">
        <f>'様式D-3_S26'!BK5</f>
        <v/>
      </c>
      <c r="R36" s="1143" t="str">
        <f>'様式D-3_S26'!BL5</f>
        <v/>
      </c>
      <c r="S36" s="1144" t="str">
        <f>'様式D-3_S26'!BM5</f>
        <v/>
      </c>
      <c r="T36" s="1145" t="str">
        <f>'様式D-3_S26'!BN5</f>
        <v/>
      </c>
      <c r="U36" s="71">
        <f>'様式D-3_S26'!BO5</f>
        <v>0</v>
      </c>
      <c r="V36" s="72">
        <f>'様式D-3_S26'!BP5</f>
        <v>0</v>
      </c>
      <c r="W36" s="88">
        <f>'様式D-3_S26'!BQ5</f>
        <v>0.02</v>
      </c>
      <c r="X36" s="73">
        <f>'様式D-3_S26'!BR5</f>
        <v>0</v>
      </c>
      <c r="Y36" s="71">
        <f>'様式D-3_S26'!BS5</f>
        <v>0</v>
      </c>
      <c r="Z36" s="72">
        <f>'様式D-3_S26'!BT5</f>
        <v>0</v>
      </c>
      <c r="AA36" s="88">
        <f>'様式D-3_S26'!BU5</f>
        <v>0</v>
      </c>
      <c r="AB36" s="91">
        <f>'様式D-3_S26'!BV5</f>
        <v>7.6</v>
      </c>
      <c r="AC36" s="51"/>
      <c r="AD36" s="51"/>
      <c r="AE36" s="51"/>
      <c r="AF36" s="51"/>
      <c r="AG36" s="51"/>
      <c r="AH36" s="51"/>
      <c r="AI36" s="51"/>
      <c r="AJ36" s="51"/>
    </row>
    <row r="37" spans="2:36" x14ac:dyDescent="0.15">
      <c r="B37" s="277" t="str">
        <f>'様式D-3_S27'!AV5</f>
        <v>S27</v>
      </c>
      <c r="C37" s="285">
        <f>'様式D-3_S27'!AW5</f>
        <v>7.4</v>
      </c>
      <c r="D37" s="140" t="str">
        <f>'様式D-3_S27'!AX5</f>
        <v>Ⅱ</v>
      </c>
      <c r="E37" s="1129">
        <f>'様式D-3_S27'!AY5</f>
        <v>0</v>
      </c>
      <c r="F37" s="1130">
        <f>'様式D-3_S27'!AZ5</f>
        <v>0</v>
      </c>
      <c r="G37" s="1130">
        <f>'様式D-3_S27'!BA5</f>
        <v>0</v>
      </c>
      <c r="H37" s="1132">
        <f>'様式D-3_S27'!BB5</f>
        <v>0</v>
      </c>
      <c r="I37" s="61">
        <f>'様式D-3_S27'!BC5</f>
        <v>0</v>
      </c>
      <c r="J37" s="58">
        <f>'様式D-3_S27'!BD5</f>
        <v>0</v>
      </c>
      <c r="K37" s="58">
        <f>'様式D-3_S27'!BE5</f>
        <v>0</v>
      </c>
      <c r="L37" s="30">
        <f>'様式D-3_S27'!BF5</f>
        <v>0</v>
      </c>
      <c r="M37" s="61">
        <f>'様式D-3_S27'!BG5</f>
        <v>0</v>
      </c>
      <c r="N37" s="58">
        <f>'様式D-3_S27'!BH5</f>
        <v>0</v>
      </c>
      <c r="O37" s="58">
        <f>'様式D-3_S27'!BI5</f>
        <v>0</v>
      </c>
      <c r="P37" s="30">
        <f>'様式D-3_S27'!BJ5</f>
        <v>2</v>
      </c>
      <c r="Q37" s="1142" t="str">
        <f>'様式D-3_S27'!BK5</f>
        <v/>
      </c>
      <c r="R37" s="1143" t="str">
        <f>'様式D-3_S27'!BL5</f>
        <v/>
      </c>
      <c r="S37" s="1144" t="str">
        <f>'様式D-3_S27'!BM5</f>
        <v/>
      </c>
      <c r="T37" s="1145" t="str">
        <f>'様式D-3_S27'!BN5</f>
        <v/>
      </c>
      <c r="U37" s="71">
        <f>'様式D-3_S27'!BO5</f>
        <v>0</v>
      </c>
      <c r="V37" s="72">
        <f>'様式D-3_S27'!BP5</f>
        <v>0</v>
      </c>
      <c r="W37" s="88">
        <f>'様式D-3_S27'!BQ5</f>
        <v>0</v>
      </c>
      <c r="X37" s="73">
        <f>'様式D-3_S27'!BR5</f>
        <v>0</v>
      </c>
      <c r="Y37" s="71">
        <f>'様式D-3_S27'!BS5</f>
        <v>0</v>
      </c>
      <c r="Z37" s="72">
        <f>'様式D-3_S27'!BT5</f>
        <v>0</v>
      </c>
      <c r="AA37" s="88">
        <f>'様式D-3_S27'!BU5</f>
        <v>0</v>
      </c>
      <c r="AB37" s="91">
        <f>'様式D-3_S27'!BV5</f>
        <v>6.25</v>
      </c>
      <c r="AC37" s="51"/>
      <c r="AD37" s="51"/>
      <c r="AE37" s="51"/>
      <c r="AF37" s="51"/>
      <c r="AG37" s="51"/>
      <c r="AH37" s="51"/>
      <c r="AI37" s="51"/>
      <c r="AJ37" s="51"/>
    </row>
    <row r="38" spans="2:36" x14ac:dyDescent="0.15">
      <c r="B38" s="277" t="str">
        <f>'様式D-3_S28'!AV5</f>
        <v>S28</v>
      </c>
      <c r="C38" s="285">
        <f>'様式D-3_S28'!AW5</f>
        <v>5.9</v>
      </c>
      <c r="D38" s="140" t="str">
        <f>'様式D-3_S28'!AX5</f>
        <v>Ⅱ</v>
      </c>
      <c r="E38" s="1129">
        <f>'様式D-3_S28'!AY5</f>
        <v>0</v>
      </c>
      <c r="F38" s="1130">
        <f>'様式D-3_S28'!AZ5</f>
        <v>0</v>
      </c>
      <c r="G38" s="1130">
        <f>'様式D-3_S28'!BA5</f>
        <v>0</v>
      </c>
      <c r="H38" s="1132">
        <f>'様式D-3_S28'!BB5</f>
        <v>0</v>
      </c>
      <c r="I38" s="61">
        <f>'様式D-3_S28'!BC5</f>
        <v>0</v>
      </c>
      <c r="J38" s="58">
        <f>'様式D-3_S28'!BD5</f>
        <v>0</v>
      </c>
      <c r="K38" s="58">
        <f>'様式D-3_S28'!BE5</f>
        <v>0</v>
      </c>
      <c r="L38" s="30">
        <f>'様式D-3_S28'!BF5</f>
        <v>0</v>
      </c>
      <c r="M38" s="61">
        <f>'様式D-3_S28'!BG5</f>
        <v>0</v>
      </c>
      <c r="N38" s="58">
        <f>'様式D-3_S28'!BH5</f>
        <v>0</v>
      </c>
      <c r="O38" s="58">
        <f>'様式D-3_S28'!BI5</f>
        <v>0</v>
      </c>
      <c r="P38" s="30">
        <f>'様式D-3_S28'!BJ5</f>
        <v>2</v>
      </c>
      <c r="Q38" s="1142" t="str">
        <f>'様式D-3_S28'!BK5</f>
        <v/>
      </c>
      <c r="R38" s="1143" t="str">
        <f>'様式D-3_S28'!BL5</f>
        <v/>
      </c>
      <c r="S38" s="1144" t="str">
        <f>'様式D-3_S28'!BM5</f>
        <v/>
      </c>
      <c r="T38" s="1145" t="str">
        <f>'様式D-3_S28'!BN5</f>
        <v/>
      </c>
      <c r="U38" s="71">
        <f>'様式D-3_S28'!BO5</f>
        <v>0</v>
      </c>
      <c r="V38" s="72">
        <f>'様式D-3_S28'!BP5</f>
        <v>0</v>
      </c>
      <c r="W38" s="88">
        <f>'様式D-3_S28'!BQ5</f>
        <v>0</v>
      </c>
      <c r="X38" s="73">
        <f>'様式D-3_S28'!BR5</f>
        <v>0</v>
      </c>
      <c r="Y38" s="71">
        <f>'様式D-3_S28'!BS5</f>
        <v>0</v>
      </c>
      <c r="Z38" s="72">
        <f>'様式D-3_S28'!BT5</f>
        <v>0</v>
      </c>
      <c r="AA38" s="88">
        <f>'様式D-3_S28'!BU5</f>
        <v>0</v>
      </c>
      <c r="AB38" s="91">
        <f>'様式D-3_S28'!BV5</f>
        <v>2.1800000000000002</v>
      </c>
      <c r="AC38" s="51"/>
      <c r="AD38" s="51"/>
      <c r="AE38" s="51"/>
      <c r="AF38" s="51"/>
      <c r="AG38" s="51"/>
      <c r="AH38" s="51"/>
      <c r="AI38" s="51"/>
      <c r="AJ38" s="51"/>
    </row>
    <row r="39" spans="2:36" x14ac:dyDescent="0.15">
      <c r="B39" s="277" t="str">
        <f>'様式D-3_S29'!AV5</f>
        <v>S29</v>
      </c>
      <c r="C39" s="285">
        <f>'様式D-3_S29'!AW5</f>
        <v>7.5</v>
      </c>
      <c r="D39" s="140" t="str">
        <f>'様式D-3_S29'!AX5</f>
        <v>Ⅱ</v>
      </c>
      <c r="E39" s="1129">
        <f>'様式D-3_S29'!AY5</f>
        <v>0</v>
      </c>
      <c r="F39" s="1130">
        <f>'様式D-3_S29'!AZ5</f>
        <v>0</v>
      </c>
      <c r="G39" s="1130">
        <f>'様式D-3_S29'!BA5</f>
        <v>0</v>
      </c>
      <c r="H39" s="1132">
        <f>'様式D-3_S29'!BB5</f>
        <v>0</v>
      </c>
      <c r="I39" s="61">
        <f>'様式D-3_S29'!BC5</f>
        <v>0</v>
      </c>
      <c r="J39" s="58">
        <f>'様式D-3_S29'!BD5</f>
        <v>0</v>
      </c>
      <c r="K39" s="58">
        <f>'様式D-3_S29'!BE5</f>
        <v>0</v>
      </c>
      <c r="L39" s="30">
        <f>'様式D-3_S29'!BF5</f>
        <v>1</v>
      </c>
      <c r="M39" s="61">
        <f>'様式D-3_S29'!BG5</f>
        <v>0</v>
      </c>
      <c r="N39" s="58">
        <f>'様式D-3_S29'!BH5</f>
        <v>0</v>
      </c>
      <c r="O39" s="58">
        <f>'様式D-3_S29'!BI5</f>
        <v>0</v>
      </c>
      <c r="P39" s="30">
        <f>'様式D-3_S29'!BJ5</f>
        <v>3</v>
      </c>
      <c r="Q39" s="1142" t="str">
        <f>'様式D-3_S29'!BK5</f>
        <v/>
      </c>
      <c r="R39" s="1143" t="str">
        <f>'様式D-3_S29'!BL5</f>
        <v/>
      </c>
      <c r="S39" s="1144" t="str">
        <f>'様式D-3_S29'!BM5</f>
        <v/>
      </c>
      <c r="T39" s="1145" t="str">
        <f>'様式D-3_S29'!BN5</f>
        <v/>
      </c>
      <c r="U39" s="71">
        <f>'様式D-3_S29'!BO5</f>
        <v>0</v>
      </c>
      <c r="V39" s="72">
        <f>'様式D-3_S29'!BP5</f>
        <v>0</v>
      </c>
      <c r="W39" s="88">
        <f>'様式D-3_S29'!BQ5</f>
        <v>0</v>
      </c>
      <c r="X39" s="73">
        <f>'様式D-3_S29'!BR5</f>
        <v>0.24</v>
      </c>
      <c r="Y39" s="71">
        <f>'様式D-3_S29'!BS5</f>
        <v>0</v>
      </c>
      <c r="Z39" s="72">
        <f>'様式D-3_S29'!BT5</f>
        <v>0</v>
      </c>
      <c r="AA39" s="88">
        <f>'様式D-3_S29'!BU5</f>
        <v>0</v>
      </c>
      <c r="AB39" s="91">
        <f>'様式D-3_S29'!BV5</f>
        <v>7.3500000000000005</v>
      </c>
      <c r="AC39" s="51"/>
      <c r="AD39" s="51"/>
      <c r="AE39" s="51"/>
      <c r="AF39" s="51"/>
      <c r="AG39" s="51"/>
      <c r="AH39" s="51"/>
      <c r="AI39" s="51"/>
      <c r="AJ39" s="51"/>
    </row>
    <row r="40" spans="2:36" x14ac:dyDescent="0.15">
      <c r="B40" s="277" t="str">
        <f>'様式D-3_S30'!AV5</f>
        <v>S30</v>
      </c>
      <c r="C40" s="285">
        <f>'様式D-3_S30'!AW5</f>
        <v>7.3</v>
      </c>
      <c r="D40" s="140" t="str">
        <f>'様式D-3_S30'!AX5</f>
        <v>Ⅱ</v>
      </c>
      <c r="E40" s="1129">
        <f>'様式D-3_S30'!AY5</f>
        <v>0</v>
      </c>
      <c r="F40" s="1130">
        <f>'様式D-3_S30'!AZ5</f>
        <v>0</v>
      </c>
      <c r="G40" s="1130">
        <f>'様式D-3_S30'!BA5</f>
        <v>0</v>
      </c>
      <c r="H40" s="1132">
        <f>'様式D-3_S30'!BB5</f>
        <v>0</v>
      </c>
      <c r="I40" s="61">
        <f>'様式D-3_S30'!BC5</f>
        <v>0</v>
      </c>
      <c r="J40" s="58">
        <f>'様式D-3_S30'!BD5</f>
        <v>0</v>
      </c>
      <c r="K40" s="58">
        <f>'様式D-3_S30'!BE5</f>
        <v>0</v>
      </c>
      <c r="L40" s="30">
        <f>'様式D-3_S30'!BF5</f>
        <v>1</v>
      </c>
      <c r="M40" s="61">
        <f>'様式D-3_S30'!BG5</f>
        <v>0</v>
      </c>
      <c r="N40" s="58">
        <f>'様式D-3_S30'!BH5</f>
        <v>0</v>
      </c>
      <c r="O40" s="58">
        <f>'様式D-3_S30'!BI5</f>
        <v>0</v>
      </c>
      <c r="P40" s="30">
        <f>'様式D-3_S30'!BJ5</f>
        <v>2</v>
      </c>
      <c r="Q40" s="1142" t="str">
        <f>'様式D-3_S30'!BK5</f>
        <v/>
      </c>
      <c r="R40" s="1143" t="str">
        <f>'様式D-3_S30'!BL5</f>
        <v/>
      </c>
      <c r="S40" s="1144" t="str">
        <f>'様式D-3_S30'!BM5</f>
        <v/>
      </c>
      <c r="T40" s="1145" t="str">
        <f>'様式D-3_S30'!BN5</f>
        <v/>
      </c>
      <c r="U40" s="71">
        <f>'様式D-3_S30'!BO5</f>
        <v>0</v>
      </c>
      <c r="V40" s="72">
        <f>'様式D-3_S30'!BP5</f>
        <v>0</v>
      </c>
      <c r="W40" s="88">
        <f>'様式D-3_S30'!BQ5</f>
        <v>0</v>
      </c>
      <c r="X40" s="73">
        <f>'様式D-3_S30'!BR5</f>
        <v>0.46</v>
      </c>
      <c r="Y40" s="71">
        <f>'様式D-3_S30'!BS5</f>
        <v>0</v>
      </c>
      <c r="Z40" s="72">
        <f>'様式D-3_S30'!BT5</f>
        <v>0</v>
      </c>
      <c r="AA40" s="88">
        <f>'様式D-3_S30'!BU5</f>
        <v>0</v>
      </c>
      <c r="AB40" s="91">
        <f>'様式D-3_S30'!BV5</f>
        <v>3.52</v>
      </c>
      <c r="AC40" s="51"/>
      <c r="AD40" s="51"/>
      <c r="AE40" s="51"/>
      <c r="AF40" s="51"/>
      <c r="AG40" s="51"/>
      <c r="AH40" s="51"/>
      <c r="AI40" s="51"/>
      <c r="AJ40" s="51"/>
    </row>
    <row r="41" spans="2:36" x14ac:dyDescent="0.15">
      <c r="B41" s="277" t="str">
        <f>'様式D-3_S31'!AV5</f>
        <v>S31</v>
      </c>
      <c r="C41" s="285">
        <f>'様式D-3_S31'!AW5</f>
        <v>6.8</v>
      </c>
      <c r="D41" s="140" t="str">
        <f>'様式D-3_S31'!AX5</f>
        <v>Ⅱ</v>
      </c>
      <c r="E41" s="1129">
        <f>'様式D-3_S31'!AY5</f>
        <v>0</v>
      </c>
      <c r="F41" s="1130">
        <f>'様式D-3_S31'!AZ5</f>
        <v>0</v>
      </c>
      <c r="G41" s="1130">
        <f>'様式D-3_S31'!BA5</f>
        <v>0</v>
      </c>
      <c r="H41" s="1132">
        <f>'様式D-3_S31'!BB5</f>
        <v>0</v>
      </c>
      <c r="I41" s="61">
        <f>'様式D-3_S31'!BC5</f>
        <v>0</v>
      </c>
      <c r="J41" s="58">
        <f>'様式D-3_S31'!BD5</f>
        <v>0</v>
      </c>
      <c r="K41" s="58">
        <f>'様式D-3_S31'!BE5</f>
        <v>0</v>
      </c>
      <c r="L41" s="30">
        <f>'様式D-3_S31'!BF5</f>
        <v>0</v>
      </c>
      <c r="M41" s="61">
        <f>'様式D-3_S31'!BG5</f>
        <v>0</v>
      </c>
      <c r="N41" s="58">
        <f>'様式D-3_S31'!BH5</f>
        <v>0</v>
      </c>
      <c r="O41" s="58">
        <f>'様式D-3_S31'!BI5</f>
        <v>1</v>
      </c>
      <c r="P41" s="30">
        <f>'様式D-3_S31'!BJ5</f>
        <v>4</v>
      </c>
      <c r="Q41" s="1142" t="str">
        <f>'様式D-3_S31'!BK5</f>
        <v/>
      </c>
      <c r="R41" s="1143" t="str">
        <f>'様式D-3_S31'!BL5</f>
        <v/>
      </c>
      <c r="S41" s="1144" t="str">
        <f>'様式D-3_S31'!BM5</f>
        <v/>
      </c>
      <c r="T41" s="1145" t="str">
        <f>'様式D-3_S31'!BN5</f>
        <v/>
      </c>
      <c r="U41" s="71">
        <f>'様式D-3_S31'!BO5</f>
        <v>0</v>
      </c>
      <c r="V41" s="72">
        <f>'様式D-3_S31'!BP5</f>
        <v>0</v>
      </c>
      <c r="W41" s="88">
        <f>'様式D-3_S31'!BQ5</f>
        <v>0</v>
      </c>
      <c r="X41" s="73">
        <f>'様式D-3_S31'!BR5</f>
        <v>0</v>
      </c>
      <c r="Y41" s="71">
        <f>'様式D-3_S31'!BS5</f>
        <v>0</v>
      </c>
      <c r="Z41" s="72">
        <f>'様式D-3_S31'!BT5</f>
        <v>0</v>
      </c>
      <c r="AA41" s="88">
        <f>'様式D-3_S31'!BU5</f>
        <v>4.3499999999999996</v>
      </c>
      <c r="AB41" s="91">
        <f>'様式D-3_S31'!BV5</f>
        <v>8.56</v>
      </c>
      <c r="AC41" s="51"/>
      <c r="AD41" s="51"/>
      <c r="AE41" s="51"/>
      <c r="AF41" s="51"/>
      <c r="AG41" s="51"/>
      <c r="AH41" s="51"/>
      <c r="AI41" s="51"/>
      <c r="AJ41" s="51"/>
    </row>
    <row r="42" spans="2:36" x14ac:dyDescent="0.15">
      <c r="B42" s="277" t="str">
        <f>'様式D-3_PE'!AV5</f>
        <v>PE</v>
      </c>
      <c r="C42" s="278">
        <f>'様式D-3_PE'!AW5</f>
        <v>4</v>
      </c>
      <c r="D42" s="139" t="str">
        <f>'様式D-3_PE'!AX5</f>
        <v>Ⅱ</v>
      </c>
      <c r="E42" s="1129">
        <f>'様式D-3_PE'!AY5</f>
        <v>0</v>
      </c>
      <c r="F42" s="1130">
        <f>'様式D-3_PE'!AZ5</f>
        <v>0</v>
      </c>
      <c r="G42" s="1130">
        <f>'様式D-3_PE'!BA5</f>
        <v>0</v>
      </c>
      <c r="H42" s="1132">
        <f>'様式D-3_PE'!BB5</f>
        <v>0</v>
      </c>
      <c r="I42" s="61">
        <f>'様式D-3_PE'!BC5</f>
        <v>0</v>
      </c>
      <c r="J42" s="58">
        <f>'様式D-3_PE'!BD5</f>
        <v>0</v>
      </c>
      <c r="K42" s="58">
        <f>'様式D-3_PE'!BE5</f>
        <v>1</v>
      </c>
      <c r="L42" s="30">
        <f>'様式D-3_PE'!BF5</f>
        <v>4</v>
      </c>
      <c r="M42" s="61">
        <f>'様式D-3_PE'!BG5</f>
        <v>0</v>
      </c>
      <c r="N42" s="58">
        <f>'様式D-3_PE'!BH5</f>
        <v>0</v>
      </c>
      <c r="O42" s="58">
        <f>'様式D-3_PE'!BI5</f>
        <v>0</v>
      </c>
      <c r="P42" s="30">
        <f>'様式D-3_PE'!BJ5</f>
        <v>1</v>
      </c>
      <c r="Q42" s="1142" t="str">
        <f>'様式D-3_PE'!BK5</f>
        <v/>
      </c>
      <c r="R42" s="1143" t="str">
        <f>'様式D-3_PE'!BL5</f>
        <v/>
      </c>
      <c r="S42" s="1144" t="str">
        <f>'様式D-3_PE'!BM5</f>
        <v/>
      </c>
      <c r="T42" s="1145" t="str">
        <f>'様式D-3_PE'!BN5</f>
        <v/>
      </c>
      <c r="U42" s="71">
        <f>'様式D-3_PE'!BO5</f>
        <v>0</v>
      </c>
      <c r="V42" s="72">
        <f>'様式D-3_PE'!BP5</f>
        <v>0</v>
      </c>
      <c r="W42" s="88">
        <f>'様式D-3_PE'!BQ5</f>
        <v>0.01</v>
      </c>
      <c r="X42" s="73">
        <f>'様式D-3_PE'!BR5</f>
        <v>0.5</v>
      </c>
      <c r="Y42" s="71">
        <f>'様式D-3_PE'!BS5</f>
        <v>0</v>
      </c>
      <c r="Z42" s="72">
        <f>'様式D-3_PE'!BT5</f>
        <v>0</v>
      </c>
      <c r="AA42" s="88">
        <f>'様式D-3_PE'!BU5</f>
        <v>0</v>
      </c>
      <c r="AB42" s="91">
        <f>'様式D-3_PE'!BV5</f>
        <v>0.5</v>
      </c>
      <c r="AC42" s="51"/>
      <c r="AD42" s="51"/>
      <c r="AE42" s="51"/>
      <c r="AF42" s="51"/>
      <c r="AG42" s="51"/>
      <c r="AH42" s="51"/>
      <c r="AI42" s="51"/>
      <c r="AJ42" s="51"/>
    </row>
    <row r="43" spans="2:36" ht="12.75" thickBot="1" x14ac:dyDescent="0.2">
      <c r="B43" s="35"/>
      <c r="C43" s="87"/>
      <c r="D43" s="141"/>
      <c r="E43" s="1133"/>
      <c r="F43" s="1134"/>
      <c r="G43" s="1134"/>
      <c r="H43" s="1135"/>
      <c r="I43" s="62"/>
      <c r="J43" s="59"/>
      <c r="K43" s="59"/>
      <c r="L43" s="31"/>
      <c r="M43" s="62"/>
      <c r="N43" s="59"/>
      <c r="O43" s="59"/>
      <c r="P43" s="31"/>
      <c r="Q43" s="1142"/>
      <c r="R43" s="1143"/>
      <c r="S43" s="1144"/>
      <c r="T43" s="1145"/>
      <c r="U43" s="71"/>
      <c r="V43" s="72"/>
      <c r="W43" s="88"/>
      <c r="X43" s="73"/>
      <c r="Y43" s="71"/>
      <c r="Z43" s="72"/>
      <c r="AA43" s="89"/>
      <c r="AB43" s="92"/>
      <c r="AC43" s="51"/>
      <c r="AD43" s="51"/>
      <c r="AE43" s="51"/>
      <c r="AF43" s="51"/>
      <c r="AG43" s="51"/>
      <c r="AH43" s="51"/>
      <c r="AI43" s="51"/>
      <c r="AJ43" s="51"/>
    </row>
    <row r="44" spans="2:36" ht="15" customHeight="1" thickTop="1" x14ac:dyDescent="0.15">
      <c r="B44" s="1066" t="s">
        <v>415</v>
      </c>
      <c r="C44" s="1067"/>
      <c r="D44" s="1068"/>
      <c r="E44" s="1084">
        <f>SUM(E10:E43)</f>
        <v>0</v>
      </c>
      <c r="F44" s="1086">
        <f>SUM(F10:F43)</f>
        <v>0</v>
      </c>
      <c r="G44" s="271">
        <f>SUM(G10:G43)</f>
        <v>0</v>
      </c>
      <c r="H44" s="270">
        <f>SUM(H10:H43)</f>
        <v>2</v>
      </c>
      <c r="I44" s="1057">
        <f t="shared" ref="I44:O44" si="0">SUM(I10:I43)</f>
        <v>0</v>
      </c>
      <c r="J44" s="1082">
        <f>SUM(J10:J43)</f>
        <v>0</v>
      </c>
      <c r="K44" s="142">
        <f t="shared" si="0"/>
        <v>6</v>
      </c>
      <c r="L44" s="143">
        <f t="shared" si="0"/>
        <v>37</v>
      </c>
      <c r="M44" s="1057">
        <f>SUM(M10:M43)</f>
        <v>0</v>
      </c>
      <c r="N44" s="1082">
        <f t="shared" si="0"/>
        <v>0</v>
      </c>
      <c r="O44" s="144">
        <f t="shared" si="0"/>
        <v>3</v>
      </c>
      <c r="P44" s="145">
        <f t="shared" ref="P44:U44" si="1">SUM(P10:P43)</f>
        <v>46</v>
      </c>
      <c r="Q44" s="146">
        <f t="shared" si="1"/>
        <v>0</v>
      </c>
      <c r="R44" s="147">
        <f t="shared" si="1"/>
        <v>0</v>
      </c>
      <c r="S44" s="148">
        <f t="shared" si="1"/>
        <v>0</v>
      </c>
      <c r="T44" s="149">
        <f t="shared" si="1"/>
        <v>18</v>
      </c>
      <c r="U44" s="150">
        <f t="shared" si="1"/>
        <v>0</v>
      </c>
      <c r="V44" s="151">
        <f t="shared" ref="V44:X44" si="2">SUM(V10:V43)</f>
        <v>0</v>
      </c>
      <c r="W44" s="152">
        <f t="shared" si="2"/>
        <v>0.12</v>
      </c>
      <c r="X44" s="153">
        <f t="shared" si="2"/>
        <v>10.783000000000003</v>
      </c>
      <c r="Y44" s="150">
        <f>SUM(Y10:Y43)</f>
        <v>0</v>
      </c>
      <c r="Z44" s="151">
        <f>SUM(Z10:Z43)</f>
        <v>0</v>
      </c>
      <c r="AA44" s="152">
        <f>SUM(AA10:AA43)</f>
        <v>12.799999999999999</v>
      </c>
      <c r="AB44" s="154">
        <f>SUM(AB10:AB43)</f>
        <v>210.55</v>
      </c>
      <c r="AC44" s="53"/>
      <c r="AD44" s="53"/>
      <c r="AE44" s="53"/>
      <c r="AF44" s="53"/>
      <c r="AG44" s="53"/>
      <c r="AH44" s="53"/>
      <c r="AI44" s="53"/>
    </row>
    <row r="45" spans="2:36" ht="15" customHeight="1" thickBot="1" x14ac:dyDescent="0.2">
      <c r="B45" s="1069"/>
      <c r="C45" s="1070"/>
      <c r="D45" s="1062"/>
      <c r="E45" s="1085"/>
      <c r="F45" s="1083"/>
      <c r="G45" s="1059">
        <f>G44+H44</f>
        <v>2</v>
      </c>
      <c r="H45" s="1060"/>
      <c r="I45" s="1058"/>
      <c r="J45" s="1083"/>
      <c r="K45" s="1059">
        <f>K44+L44</f>
        <v>43</v>
      </c>
      <c r="L45" s="1060"/>
      <c r="M45" s="1058"/>
      <c r="N45" s="1083"/>
      <c r="O45" s="1061">
        <f>O44+P44</f>
        <v>49</v>
      </c>
      <c r="P45" s="1062"/>
      <c r="Q45" s="1063"/>
      <c r="R45" s="1064"/>
      <c r="S45" s="1064"/>
      <c r="T45" s="1064"/>
      <c r="U45" s="1064"/>
      <c r="V45" s="1064"/>
      <c r="W45" s="1064"/>
      <c r="X45" s="1064"/>
      <c r="Y45" s="1064"/>
      <c r="Z45" s="1064"/>
      <c r="AA45" s="1064"/>
      <c r="AB45" s="1065"/>
    </row>
    <row r="46" spans="2:36" x14ac:dyDescent="0.15">
      <c r="B46" s="112" t="s">
        <v>416</v>
      </c>
      <c r="C46" s="28"/>
      <c r="D46" s="28"/>
      <c r="E46" s="29"/>
      <c r="F46" s="29"/>
      <c r="G46" s="29"/>
      <c r="H46" s="29"/>
      <c r="I46" s="29"/>
      <c r="J46" s="29"/>
      <c r="K46" s="29"/>
      <c r="L46" s="29"/>
      <c r="M46" s="29"/>
      <c r="N46" s="29"/>
      <c r="O46" s="29"/>
      <c r="P46" s="29"/>
      <c r="Q46" s="29"/>
      <c r="R46" s="29"/>
      <c r="S46" s="29"/>
      <c r="T46" s="29"/>
      <c r="U46" s="29"/>
      <c r="V46" s="29"/>
      <c r="W46" s="29"/>
      <c r="X46" s="29"/>
      <c r="Y46" s="29"/>
      <c r="Z46" s="29"/>
      <c r="AA46" s="29"/>
      <c r="AB46" s="29"/>
    </row>
    <row r="47" spans="2:36" x14ac:dyDescent="0.15">
      <c r="B47" s="112" t="s">
        <v>417</v>
      </c>
      <c r="C47" s="28"/>
      <c r="D47" s="28"/>
      <c r="E47" s="29"/>
      <c r="F47" s="29"/>
      <c r="G47" s="29"/>
      <c r="H47" s="29"/>
      <c r="I47" s="29"/>
      <c r="J47" s="29"/>
      <c r="K47" s="29"/>
      <c r="L47" s="29"/>
      <c r="M47" s="29"/>
      <c r="N47" s="29"/>
      <c r="O47" s="29"/>
      <c r="P47" s="29"/>
      <c r="Q47" s="29"/>
      <c r="R47" s="29"/>
      <c r="S47" s="29"/>
      <c r="T47" s="29"/>
      <c r="U47" s="29"/>
      <c r="V47" s="29"/>
      <c r="W47" s="29"/>
      <c r="X47" s="29"/>
      <c r="Y47" s="29"/>
      <c r="Z47" s="29"/>
      <c r="AA47" s="29"/>
      <c r="AB47" s="29"/>
    </row>
    <row r="48" spans="2:36" x14ac:dyDescent="0.15">
      <c r="B48" s="112" t="s">
        <v>418</v>
      </c>
      <c r="C48" s="28"/>
      <c r="D48" s="28"/>
      <c r="E48" s="29"/>
      <c r="F48" s="29"/>
      <c r="G48" s="29"/>
      <c r="H48" s="29"/>
      <c r="I48" s="29"/>
      <c r="J48" s="29"/>
      <c r="K48" s="29"/>
      <c r="L48" s="29"/>
      <c r="M48" s="29"/>
      <c r="N48" s="29"/>
      <c r="O48" s="29"/>
      <c r="P48" s="29"/>
      <c r="Q48" s="29"/>
      <c r="R48" s="29"/>
      <c r="S48" s="29"/>
      <c r="T48" s="29"/>
      <c r="U48" s="29"/>
      <c r="V48" s="29"/>
      <c r="W48" s="29"/>
      <c r="X48" s="29"/>
      <c r="Y48" s="29"/>
      <c r="Z48" s="29"/>
      <c r="AA48" s="29"/>
      <c r="AB48" s="29"/>
    </row>
    <row r="49" spans="2:28" x14ac:dyDescent="0.15">
      <c r="B49" s="112" t="s">
        <v>419</v>
      </c>
      <c r="C49" s="28"/>
      <c r="D49" s="28"/>
      <c r="E49" s="29"/>
      <c r="F49" s="29"/>
      <c r="G49" s="29"/>
      <c r="H49" s="29"/>
      <c r="I49" s="29"/>
      <c r="J49" s="29"/>
      <c r="K49" s="29"/>
      <c r="L49" s="29"/>
      <c r="M49" s="29"/>
      <c r="N49" s="29"/>
      <c r="O49" s="29"/>
      <c r="P49" s="29"/>
      <c r="Q49" s="29"/>
      <c r="R49" s="29"/>
      <c r="S49" s="29"/>
      <c r="T49" s="29"/>
      <c r="U49" s="29"/>
      <c r="V49" s="29"/>
      <c r="W49" s="29"/>
      <c r="X49" s="29"/>
      <c r="Y49" s="29"/>
      <c r="Z49" s="29"/>
      <c r="AA49" s="29"/>
      <c r="AB49" s="29"/>
    </row>
    <row r="50" spans="2:28" x14ac:dyDescent="0.15">
      <c r="B50" s="112" t="s">
        <v>420</v>
      </c>
      <c r="C50" s="28"/>
      <c r="D50" s="28"/>
      <c r="E50" s="29"/>
      <c r="F50" s="29"/>
      <c r="G50" s="29"/>
      <c r="H50" s="29"/>
      <c r="I50" s="29"/>
      <c r="J50" s="29"/>
      <c r="K50" s="29"/>
      <c r="L50" s="29"/>
      <c r="M50" s="29"/>
      <c r="N50" s="29"/>
      <c r="O50" s="29"/>
      <c r="P50" s="29"/>
      <c r="Q50" s="29"/>
      <c r="R50" s="29"/>
      <c r="S50" s="29"/>
      <c r="T50" s="29"/>
      <c r="U50" s="29"/>
      <c r="V50" s="29"/>
      <c r="W50" s="29"/>
      <c r="X50" s="29"/>
      <c r="Y50" s="29"/>
      <c r="Z50" s="29"/>
      <c r="AA50" s="29"/>
      <c r="AB50" s="29"/>
    </row>
    <row r="51" spans="2:28" x14ac:dyDescent="0.15">
      <c r="F51" s="28"/>
      <c r="G51" s="29"/>
      <c r="H51" s="29"/>
      <c r="I51" s="29"/>
      <c r="J51" s="29"/>
      <c r="K51" s="29"/>
      <c r="L51" s="29"/>
      <c r="M51" s="29"/>
      <c r="N51" s="29"/>
      <c r="O51" s="29"/>
      <c r="P51" s="29"/>
      <c r="Q51" s="29"/>
      <c r="R51" s="29"/>
      <c r="S51" s="29"/>
      <c r="T51" s="29"/>
      <c r="U51" s="29"/>
      <c r="V51" s="29"/>
      <c r="W51" s="29"/>
      <c r="X51" s="29"/>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80" zoomScaleNormal="55" zoomScaleSheetLayoutView="80" workbookViewId="0">
      <selection activeCell="AF6" sqref="AF6"/>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2"/>
    </row>
    <row r="2" spans="2:26" ht="24.95" customHeight="1" x14ac:dyDescent="0.15">
      <c r="B2" s="93" t="s">
        <v>421</v>
      </c>
      <c r="C2" s="254"/>
      <c r="D2" s="254"/>
      <c r="E2" s="254"/>
      <c r="F2" s="254"/>
      <c r="G2" s="254"/>
      <c r="H2" s="254"/>
      <c r="I2" s="254"/>
      <c r="J2" s="254"/>
      <c r="K2" s="254"/>
      <c r="L2" s="254"/>
      <c r="M2" s="254"/>
      <c r="N2" s="254"/>
      <c r="O2" s="63"/>
      <c r="P2" s="64"/>
      <c r="Q2" s="1087"/>
      <c r="R2" s="1088"/>
      <c r="S2" s="1088"/>
      <c r="T2" s="1088"/>
      <c r="U2" s="1089" t="s">
        <v>215</v>
      </c>
      <c r="V2" s="1090"/>
      <c r="W2" s="1091"/>
      <c r="X2" s="1092" t="s">
        <v>943</v>
      </c>
      <c r="Y2" s="1093"/>
      <c r="Z2" s="1094"/>
    </row>
    <row r="3" spans="2:26" s="1" customFormat="1" ht="25.15" customHeight="1" x14ac:dyDescent="0.15">
      <c r="B3" s="506" t="s">
        <v>60</v>
      </c>
      <c r="C3" s="507"/>
      <c r="D3" s="508"/>
      <c r="E3" s="1095" t="str">
        <f>'様式A-1'!D3</f>
        <v>コンピラトンネル</v>
      </c>
      <c r="F3" s="1096"/>
      <c r="G3" s="1096"/>
      <c r="H3" s="1097"/>
      <c r="I3" s="1098" t="s">
        <v>61</v>
      </c>
      <c r="J3" s="1099"/>
      <c r="K3" s="685"/>
      <c r="L3" s="1100" t="str">
        <f>'様式A-1'!J3</f>
        <v>福浦港金比羅線</v>
      </c>
      <c r="M3" s="318"/>
      <c r="N3" s="1101"/>
      <c r="O3" s="527" t="s">
        <v>296</v>
      </c>
      <c r="P3" s="528"/>
      <c r="Q3" s="529"/>
      <c r="R3" s="353" t="str">
        <f>'様式B (1)'!S3</f>
        <v>アジア航測株式会社</v>
      </c>
      <c r="S3" s="354"/>
      <c r="T3" s="355"/>
      <c r="U3" s="539" t="s">
        <v>250</v>
      </c>
      <c r="V3" s="540"/>
      <c r="W3" s="540"/>
      <c r="X3" s="1114">
        <f>'様式B (1)'!P2</f>
        <v>45903</v>
      </c>
      <c r="Y3" s="1115"/>
      <c r="Z3" s="1116"/>
    </row>
    <row r="4" spans="2:26" s="1" customFormat="1" ht="25.15" customHeight="1" x14ac:dyDescent="0.15">
      <c r="B4" s="520" t="s">
        <v>167</v>
      </c>
      <c r="C4" s="521"/>
      <c r="D4" s="522"/>
      <c r="E4" s="1120" t="str">
        <f>'様式A-1'!D4</f>
        <v>金比羅トンネル</v>
      </c>
      <c r="F4" s="1121"/>
      <c r="G4" s="1121"/>
      <c r="H4" s="1122"/>
      <c r="I4" s="680" t="s">
        <v>168</v>
      </c>
      <c r="J4" s="676"/>
      <c r="K4" s="694"/>
      <c r="L4" s="1092" t="str">
        <f>'様式A-1'!R3</f>
        <v>山口県
下関土木建築事務所</v>
      </c>
      <c r="M4" s="1093"/>
      <c r="N4" s="1094"/>
      <c r="O4" s="530"/>
      <c r="P4" s="531"/>
      <c r="Q4" s="532"/>
      <c r="R4" s="356" t="str">
        <f>'様式B (1)'!S4</f>
        <v>飯田　琢巳</v>
      </c>
      <c r="S4" s="357"/>
      <c r="T4" s="358"/>
      <c r="U4" s="542"/>
      <c r="V4" s="543"/>
      <c r="W4" s="543"/>
      <c r="X4" s="1117"/>
      <c r="Y4" s="1118"/>
      <c r="Z4" s="1119"/>
    </row>
    <row r="5" spans="2:26" ht="49.9" customHeight="1" x14ac:dyDescent="0.15">
      <c r="B5" s="1111" t="s">
        <v>422</v>
      </c>
      <c r="C5" s="1112"/>
      <c r="D5" s="1112"/>
      <c r="E5" s="1112"/>
      <c r="F5" s="1112"/>
      <c r="G5" s="1112"/>
      <c r="H5" s="1112"/>
      <c r="I5" s="1112"/>
      <c r="J5" s="1112"/>
      <c r="K5" s="1112"/>
      <c r="L5" s="1112"/>
      <c r="M5" s="1112"/>
      <c r="N5" s="1112"/>
      <c r="O5" s="1112"/>
      <c r="P5" s="1112"/>
      <c r="Q5" s="1112"/>
      <c r="R5" s="1112"/>
      <c r="S5" s="1112"/>
      <c r="T5" s="1112"/>
      <c r="U5" s="1112"/>
      <c r="V5" s="1112"/>
      <c r="W5" s="1112"/>
      <c r="X5" s="1112"/>
      <c r="Y5" s="1112"/>
      <c r="Z5" s="1113"/>
    </row>
    <row r="6" spans="2:26" ht="49.9" customHeight="1" x14ac:dyDescent="0.15">
      <c r="B6" s="1102" t="s">
        <v>942</v>
      </c>
      <c r="C6" s="1103"/>
      <c r="D6" s="1103"/>
      <c r="E6" s="1103"/>
      <c r="F6" s="1103"/>
      <c r="G6" s="1103"/>
      <c r="H6" s="1103"/>
      <c r="I6" s="1103"/>
      <c r="J6" s="1103"/>
      <c r="K6" s="1103"/>
      <c r="L6" s="1103"/>
      <c r="M6" s="1103"/>
      <c r="N6" s="1103"/>
      <c r="O6" s="1103"/>
      <c r="P6" s="1103"/>
      <c r="Q6" s="1103"/>
      <c r="R6" s="1103"/>
      <c r="S6" s="1103"/>
      <c r="T6" s="1103"/>
      <c r="U6" s="1103"/>
      <c r="V6" s="1103"/>
      <c r="W6" s="1103"/>
      <c r="X6" s="1103"/>
      <c r="Y6" s="1103"/>
      <c r="Z6" s="1104"/>
    </row>
    <row r="7" spans="2:26" ht="100.15" customHeight="1" x14ac:dyDescent="0.15">
      <c r="B7" s="1105"/>
      <c r="C7" s="1106"/>
      <c r="D7" s="1106"/>
      <c r="E7" s="1106"/>
      <c r="F7" s="1106"/>
      <c r="G7" s="1106"/>
      <c r="H7" s="1106"/>
      <c r="I7" s="1106"/>
      <c r="J7" s="1106"/>
      <c r="K7" s="1106"/>
      <c r="L7" s="1106"/>
      <c r="M7" s="1106"/>
      <c r="N7" s="1106"/>
      <c r="O7" s="1106"/>
      <c r="P7" s="1106"/>
      <c r="Q7" s="1106"/>
      <c r="R7" s="1106"/>
      <c r="S7" s="1106"/>
      <c r="T7" s="1106"/>
      <c r="U7" s="1106"/>
      <c r="V7" s="1106"/>
      <c r="W7" s="1106"/>
      <c r="X7" s="1106"/>
      <c r="Y7" s="1106"/>
      <c r="Z7" s="1107"/>
    </row>
    <row r="8" spans="2:26" ht="49.9" customHeight="1" x14ac:dyDescent="0.15">
      <c r="B8" s="1105"/>
      <c r="C8" s="1106"/>
      <c r="D8" s="1106"/>
      <c r="E8" s="1106"/>
      <c r="F8" s="1106"/>
      <c r="G8" s="1106"/>
      <c r="H8" s="1106"/>
      <c r="I8" s="1106"/>
      <c r="J8" s="1106"/>
      <c r="K8" s="1106"/>
      <c r="L8" s="1106"/>
      <c r="M8" s="1106"/>
      <c r="N8" s="1106"/>
      <c r="O8" s="1106"/>
      <c r="P8" s="1106"/>
      <c r="Q8" s="1106"/>
      <c r="R8" s="1106"/>
      <c r="S8" s="1106"/>
      <c r="T8" s="1106"/>
      <c r="U8" s="1106"/>
      <c r="V8" s="1106"/>
      <c r="W8" s="1106"/>
      <c r="X8" s="1106"/>
      <c r="Y8" s="1106"/>
      <c r="Z8" s="1107"/>
    </row>
    <row r="9" spans="2:26" ht="100.15" customHeight="1" x14ac:dyDescent="0.15">
      <c r="B9" s="1105"/>
      <c r="C9" s="1106"/>
      <c r="D9" s="1106"/>
      <c r="E9" s="1106"/>
      <c r="F9" s="1106"/>
      <c r="G9" s="1106"/>
      <c r="H9" s="1106"/>
      <c r="I9" s="1106"/>
      <c r="J9" s="1106"/>
      <c r="K9" s="1106"/>
      <c r="L9" s="1106"/>
      <c r="M9" s="1106"/>
      <c r="N9" s="1106"/>
      <c r="O9" s="1106"/>
      <c r="P9" s="1106"/>
      <c r="Q9" s="1106"/>
      <c r="R9" s="1106"/>
      <c r="S9" s="1106"/>
      <c r="T9" s="1106"/>
      <c r="U9" s="1106"/>
      <c r="V9" s="1106"/>
      <c r="W9" s="1106"/>
      <c r="X9" s="1106"/>
      <c r="Y9" s="1106"/>
      <c r="Z9" s="1107"/>
    </row>
    <row r="10" spans="2:26" ht="49.9" customHeight="1" x14ac:dyDescent="0.15">
      <c r="B10" s="1105"/>
      <c r="C10" s="1106"/>
      <c r="D10" s="1106"/>
      <c r="E10" s="1106"/>
      <c r="F10" s="1106"/>
      <c r="G10" s="1106"/>
      <c r="H10" s="1106"/>
      <c r="I10" s="1106"/>
      <c r="J10" s="1106"/>
      <c r="K10" s="1106"/>
      <c r="L10" s="1106"/>
      <c r="M10" s="1106"/>
      <c r="N10" s="1106"/>
      <c r="O10" s="1106"/>
      <c r="P10" s="1106"/>
      <c r="Q10" s="1106"/>
      <c r="R10" s="1106"/>
      <c r="S10" s="1106"/>
      <c r="T10" s="1106"/>
      <c r="U10" s="1106"/>
      <c r="V10" s="1106"/>
      <c r="W10" s="1106"/>
      <c r="X10" s="1106"/>
      <c r="Y10" s="1106"/>
      <c r="Z10" s="1107"/>
    </row>
    <row r="11" spans="2:26" ht="100.15" customHeight="1" x14ac:dyDescent="0.15">
      <c r="B11" s="1105"/>
      <c r="C11" s="1106"/>
      <c r="D11" s="1106"/>
      <c r="E11" s="1106"/>
      <c r="F11" s="1106"/>
      <c r="G11" s="1106"/>
      <c r="H11" s="1106"/>
      <c r="I11" s="1106"/>
      <c r="J11" s="1106"/>
      <c r="K11" s="1106"/>
      <c r="L11" s="1106"/>
      <c r="M11" s="1106"/>
      <c r="N11" s="1106"/>
      <c r="O11" s="1106"/>
      <c r="P11" s="1106"/>
      <c r="Q11" s="1106"/>
      <c r="R11" s="1106"/>
      <c r="S11" s="1106"/>
      <c r="T11" s="1106"/>
      <c r="U11" s="1106"/>
      <c r="V11" s="1106"/>
      <c r="W11" s="1106"/>
      <c r="X11" s="1106"/>
      <c r="Y11" s="1106"/>
      <c r="Z11" s="1107"/>
    </row>
    <row r="12" spans="2:26" ht="49.9" customHeight="1" x14ac:dyDescent="0.15">
      <c r="B12" s="1105"/>
      <c r="C12" s="1106"/>
      <c r="D12" s="1106"/>
      <c r="E12" s="1106"/>
      <c r="F12" s="1106"/>
      <c r="G12" s="1106"/>
      <c r="H12" s="1106"/>
      <c r="I12" s="1106"/>
      <c r="J12" s="1106"/>
      <c r="K12" s="1106"/>
      <c r="L12" s="1106"/>
      <c r="M12" s="1106"/>
      <c r="N12" s="1106"/>
      <c r="O12" s="1106"/>
      <c r="P12" s="1106"/>
      <c r="Q12" s="1106"/>
      <c r="R12" s="1106"/>
      <c r="S12" s="1106"/>
      <c r="T12" s="1106"/>
      <c r="U12" s="1106"/>
      <c r="V12" s="1106"/>
      <c r="W12" s="1106"/>
      <c r="X12" s="1106"/>
      <c r="Y12" s="1106"/>
      <c r="Z12" s="1107"/>
    </row>
    <row r="13" spans="2:26" ht="100.15" customHeight="1" x14ac:dyDescent="0.15">
      <c r="B13" s="1105"/>
      <c r="C13" s="1106"/>
      <c r="D13" s="1106"/>
      <c r="E13" s="1106"/>
      <c r="F13" s="1106"/>
      <c r="G13" s="1106"/>
      <c r="H13" s="1106"/>
      <c r="I13" s="1106"/>
      <c r="J13" s="1106"/>
      <c r="K13" s="1106"/>
      <c r="L13" s="1106"/>
      <c r="M13" s="1106"/>
      <c r="N13" s="1106"/>
      <c r="O13" s="1106"/>
      <c r="P13" s="1106"/>
      <c r="Q13" s="1106"/>
      <c r="R13" s="1106"/>
      <c r="S13" s="1106"/>
      <c r="T13" s="1106"/>
      <c r="U13" s="1106"/>
      <c r="V13" s="1106"/>
      <c r="W13" s="1106"/>
      <c r="X13" s="1106"/>
      <c r="Y13" s="1106"/>
      <c r="Z13" s="1107"/>
    </row>
    <row r="14" spans="2:26" ht="49.9" customHeight="1" x14ac:dyDescent="0.15">
      <c r="B14" s="1105"/>
      <c r="C14" s="1106"/>
      <c r="D14" s="1106"/>
      <c r="E14" s="1106"/>
      <c r="F14" s="1106"/>
      <c r="G14" s="1106"/>
      <c r="H14" s="1106"/>
      <c r="I14" s="1106"/>
      <c r="J14" s="1106"/>
      <c r="K14" s="1106"/>
      <c r="L14" s="1106"/>
      <c r="M14" s="1106"/>
      <c r="N14" s="1106"/>
      <c r="O14" s="1106"/>
      <c r="P14" s="1106"/>
      <c r="Q14" s="1106"/>
      <c r="R14" s="1106"/>
      <c r="S14" s="1106"/>
      <c r="T14" s="1106"/>
      <c r="U14" s="1106"/>
      <c r="V14" s="1106"/>
      <c r="W14" s="1106"/>
      <c r="X14" s="1106"/>
      <c r="Y14" s="1106"/>
      <c r="Z14" s="1107"/>
    </row>
    <row r="15" spans="2:26" ht="100.15" customHeight="1" x14ac:dyDescent="0.15">
      <c r="B15" s="1108"/>
      <c r="C15" s="1109"/>
      <c r="D15" s="1109"/>
      <c r="E15" s="1109"/>
      <c r="F15" s="1109"/>
      <c r="G15" s="1109"/>
      <c r="H15" s="1109"/>
      <c r="I15" s="1109"/>
      <c r="J15" s="1109"/>
      <c r="K15" s="1109"/>
      <c r="L15" s="1109"/>
      <c r="M15" s="1109"/>
      <c r="N15" s="1109"/>
      <c r="O15" s="1109"/>
      <c r="P15" s="1109"/>
      <c r="Q15" s="1109"/>
      <c r="R15" s="1109"/>
      <c r="S15" s="1109"/>
      <c r="T15" s="1109"/>
      <c r="U15" s="1109"/>
      <c r="V15" s="1109"/>
      <c r="W15" s="1109"/>
      <c r="X15" s="1109"/>
      <c r="Y15" s="1109"/>
      <c r="Z15" s="1110"/>
    </row>
    <row r="16" spans="2:26" ht="9.75" customHeight="1" x14ac:dyDescent="0.15">
      <c r="B16" s="65"/>
      <c r="C16" s="65"/>
      <c r="D16" s="66"/>
      <c r="E16" s="67"/>
      <c r="F16" s="67"/>
      <c r="G16" s="67"/>
      <c r="H16" s="67"/>
      <c r="I16" s="67"/>
      <c r="J16" s="67"/>
      <c r="K16" s="67"/>
      <c r="L16" s="67"/>
      <c r="M16" s="67"/>
      <c r="N16" s="67"/>
      <c r="O16" s="67"/>
      <c r="P16" s="67"/>
      <c r="Q16" s="67"/>
      <c r="R16" s="67"/>
      <c r="S16" s="67"/>
      <c r="T16" s="67"/>
      <c r="U16" s="67"/>
      <c r="V16" s="67"/>
      <c r="W16" s="67"/>
      <c r="X16" s="67"/>
      <c r="Y16" s="67"/>
      <c r="Z16" s="67"/>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DF9533BB-D3A7-4ECC-9256-D703E5BD13C4}"/>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23" t="s">
        <v>423</v>
      </c>
      <c r="C4" s="1124"/>
      <c r="D4" s="1124"/>
      <c r="E4" s="1124"/>
      <c r="F4" s="1125"/>
    </row>
    <row r="5" spans="2:10" ht="14.25" thickBot="1" x14ac:dyDescent="0.2">
      <c r="B5" s="118" t="s">
        <v>424</v>
      </c>
      <c r="C5" s="119" t="s">
        <v>425</v>
      </c>
      <c r="D5" s="119" t="s">
        <v>426</v>
      </c>
      <c r="E5" s="119" t="s">
        <v>427</v>
      </c>
      <c r="F5" s="120" t="s">
        <v>428</v>
      </c>
    </row>
    <row r="6" spans="2:10" ht="14.25" thickTop="1" x14ac:dyDescent="0.15">
      <c r="B6" s="128" t="s">
        <v>429</v>
      </c>
      <c r="C6" s="129" t="s">
        <v>430</v>
      </c>
      <c r="D6" s="129" t="s">
        <v>431</v>
      </c>
      <c r="E6" s="129" t="s">
        <v>432</v>
      </c>
      <c r="F6" s="130" t="s">
        <v>433</v>
      </c>
    </row>
    <row r="7" spans="2:10" x14ac:dyDescent="0.15">
      <c r="B7" s="128" t="s">
        <v>434</v>
      </c>
      <c r="C7" s="129" t="s">
        <v>435</v>
      </c>
      <c r="D7" s="129" t="s">
        <v>436</v>
      </c>
      <c r="E7" s="129" t="s">
        <v>437</v>
      </c>
      <c r="F7" s="130" t="s">
        <v>438</v>
      </c>
    </row>
    <row r="8" spans="2:10" x14ac:dyDescent="0.15">
      <c r="B8" s="128" t="s">
        <v>439</v>
      </c>
      <c r="C8" s="129" t="s">
        <v>440</v>
      </c>
      <c r="D8" s="129"/>
      <c r="E8" s="129" t="s">
        <v>441</v>
      </c>
      <c r="F8" s="130"/>
    </row>
    <row r="9" spans="2:10" x14ac:dyDescent="0.15">
      <c r="B9" s="128" t="s">
        <v>442</v>
      </c>
      <c r="C9" s="129" t="s">
        <v>443</v>
      </c>
      <c r="D9" s="129"/>
      <c r="E9" s="129" t="s">
        <v>444</v>
      </c>
      <c r="F9" s="130"/>
    </row>
    <row r="10" spans="2:10" x14ac:dyDescent="0.15">
      <c r="B10" s="128" t="s">
        <v>445</v>
      </c>
      <c r="C10" s="129" t="s">
        <v>446</v>
      </c>
      <c r="D10" s="129"/>
      <c r="E10" s="129" t="s">
        <v>447</v>
      </c>
      <c r="F10" s="130"/>
    </row>
    <row r="11" spans="2:10" x14ac:dyDescent="0.15">
      <c r="B11" s="128" t="s">
        <v>448</v>
      </c>
      <c r="C11" s="129" t="s">
        <v>449</v>
      </c>
      <c r="D11" s="129"/>
      <c r="E11" s="129"/>
      <c r="F11" s="130"/>
    </row>
    <row r="12" spans="2:10" ht="14.25" thickBot="1" x14ac:dyDescent="0.2">
      <c r="B12" s="131" t="s">
        <v>450</v>
      </c>
      <c r="C12" s="132"/>
      <c r="D12" s="132"/>
      <c r="E12" s="132"/>
      <c r="F12" s="133"/>
    </row>
    <row r="13" spans="2:10" ht="14.25" thickBot="1" x14ac:dyDescent="0.2"/>
    <row r="14" spans="2:10" x14ac:dyDescent="0.15">
      <c r="B14" s="1123" t="s">
        <v>451</v>
      </c>
      <c r="C14" s="1124"/>
      <c r="D14" s="1124"/>
      <c r="E14" s="1124"/>
      <c r="F14" s="1124"/>
      <c r="G14" s="1124"/>
      <c r="H14" s="1124"/>
      <c r="I14" s="1124"/>
      <c r="J14" s="1125"/>
    </row>
    <row r="15" spans="2:10" ht="14.25" thickBot="1" x14ac:dyDescent="0.2">
      <c r="B15" s="118" t="s">
        <v>452</v>
      </c>
      <c r="C15" s="119" t="s">
        <v>453</v>
      </c>
      <c r="D15" s="119" t="s">
        <v>454</v>
      </c>
      <c r="E15" s="119" t="s">
        <v>455</v>
      </c>
      <c r="F15" s="119" t="s">
        <v>456</v>
      </c>
      <c r="G15" s="119" t="s">
        <v>457</v>
      </c>
      <c r="H15" s="119" t="s">
        <v>458</v>
      </c>
      <c r="I15" s="119" t="s">
        <v>459</v>
      </c>
      <c r="J15" s="120" t="s">
        <v>460</v>
      </c>
    </row>
    <row r="16" spans="2:10" ht="14.25" thickTop="1" x14ac:dyDescent="0.15">
      <c r="B16" s="121" t="s">
        <v>461</v>
      </c>
      <c r="C16" s="122" t="s">
        <v>462</v>
      </c>
      <c r="D16" s="122" t="s">
        <v>463</v>
      </c>
      <c r="E16" s="122" t="s">
        <v>464</v>
      </c>
      <c r="F16" s="122" t="s">
        <v>465</v>
      </c>
      <c r="G16" s="122" t="s">
        <v>465</v>
      </c>
      <c r="H16" s="122" t="s">
        <v>466</v>
      </c>
      <c r="I16" s="122" t="s">
        <v>467</v>
      </c>
      <c r="J16" s="123" t="s">
        <v>468</v>
      </c>
    </row>
    <row r="17" spans="2:10" x14ac:dyDescent="0.15">
      <c r="B17" s="121" t="s">
        <v>469</v>
      </c>
      <c r="C17" s="122" t="s">
        <v>470</v>
      </c>
      <c r="D17" s="122" t="s">
        <v>471</v>
      </c>
      <c r="E17" s="122" t="s">
        <v>472</v>
      </c>
      <c r="F17" s="122" t="s">
        <v>473</v>
      </c>
      <c r="G17" s="122" t="s">
        <v>474</v>
      </c>
      <c r="H17" s="122" t="s">
        <v>475</v>
      </c>
      <c r="I17" s="122" t="s">
        <v>476</v>
      </c>
      <c r="J17" s="123" t="s">
        <v>477</v>
      </c>
    </row>
    <row r="18" spans="2:10" x14ac:dyDescent="0.15">
      <c r="B18" s="121" t="s">
        <v>478</v>
      </c>
      <c r="C18" s="122" t="s">
        <v>479</v>
      </c>
      <c r="D18" s="122" t="s">
        <v>480</v>
      </c>
      <c r="E18" s="122" t="s">
        <v>481</v>
      </c>
      <c r="F18" s="122" t="s">
        <v>482</v>
      </c>
      <c r="G18" s="122" t="s">
        <v>483</v>
      </c>
      <c r="H18" s="122"/>
      <c r="I18" s="122" t="s">
        <v>475</v>
      </c>
      <c r="J18" s="123" t="s">
        <v>484</v>
      </c>
    </row>
    <row r="19" spans="2:10" x14ac:dyDescent="0.15">
      <c r="B19" s="121" t="s">
        <v>485</v>
      </c>
      <c r="C19" s="122" t="s">
        <v>486</v>
      </c>
      <c r="D19" s="122"/>
      <c r="E19" s="122" t="s">
        <v>487</v>
      </c>
      <c r="F19" s="122" t="s">
        <v>483</v>
      </c>
      <c r="G19" s="122" t="s">
        <v>488</v>
      </c>
      <c r="H19" s="122"/>
      <c r="I19" s="122"/>
      <c r="J19" s="123"/>
    </row>
    <row r="20" spans="2:10" x14ac:dyDescent="0.15">
      <c r="B20" s="121" t="s">
        <v>489</v>
      </c>
      <c r="C20" s="122" t="s">
        <v>490</v>
      </c>
      <c r="D20" s="122"/>
      <c r="E20" s="122" t="s">
        <v>491</v>
      </c>
      <c r="F20" s="122" t="s">
        <v>488</v>
      </c>
      <c r="G20" s="122" t="s">
        <v>492</v>
      </c>
      <c r="H20" s="122"/>
      <c r="I20" s="122"/>
      <c r="J20" s="123"/>
    </row>
    <row r="21" spans="2:10" x14ac:dyDescent="0.15">
      <c r="B21" s="121" t="s">
        <v>446</v>
      </c>
      <c r="C21" s="122" t="s">
        <v>493</v>
      </c>
      <c r="D21" s="122"/>
      <c r="E21" s="122" t="s">
        <v>494</v>
      </c>
      <c r="F21" s="122" t="s">
        <v>492</v>
      </c>
      <c r="G21" s="122"/>
      <c r="H21" s="122"/>
      <c r="I21" s="122"/>
      <c r="J21" s="123"/>
    </row>
    <row r="22" spans="2:10" x14ac:dyDescent="0.15">
      <c r="B22" s="121"/>
      <c r="C22" s="122" t="s">
        <v>495</v>
      </c>
      <c r="D22" s="122"/>
      <c r="E22" s="122" t="s">
        <v>496</v>
      </c>
      <c r="F22" s="122"/>
      <c r="G22" s="122"/>
      <c r="H22" s="122"/>
      <c r="I22" s="122"/>
      <c r="J22" s="123"/>
    </row>
    <row r="23" spans="2:10" x14ac:dyDescent="0.15">
      <c r="B23" s="121"/>
      <c r="C23" s="122" t="s">
        <v>497</v>
      </c>
      <c r="D23" s="122"/>
      <c r="E23" s="122" t="s">
        <v>498</v>
      </c>
      <c r="F23" s="122"/>
      <c r="G23" s="122"/>
      <c r="H23" s="122"/>
      <c r="I23" s="122"/>
      <c r="J23" s="123"/>
    </row>
    <row r="24" spans="2:10" x14ac:dyDescent="0.15">
      <c r="B24" s="121"/>
      <c r="C24" s="122" t="s">
        <v>499</v>
      </c>
      <c r="D24" s="122"/>
      <c r="E24" s="122" t="s">
        <v>500</v>
      </c>
      <c r="F24" s="122"/>
      <c r="G24" s="122"/>
      <c r="H24" s="122"/>
      <c r="I24" s="122"/>
      <c r="J24" s="123"/>
    </row>
    <row r="25" spans="2:10" x14ac:dyDescent="0.15">
      <c r="B25" s="121"/>
      <c r="C25" s="122" t="s">
        <v>501</v>
      </c>
      <c r="D25" s="122"/>
      <c r="E25" s="122" t="s">
        <v>502</v>
      </c>
      <c r="F25" s="122"/>
      <c r="G25" s="122"/>
      <c r="H25" s="122"/>
      <c r="I25" s="122"/>
      <c r="J25" s="123"/>
    </row>
    <row r="26" spans="2:10" x14ac:dyDescent="0.15">
      <c r="B26" s="121"/>
      <c r="C26" s="122" t="s">
        <v>503</v>
      </c>
      <c r="D26" s="122"/>
      <c r="E26" s="124" t="s">
        <v>504</v>
      </c>
      <c r="F26" s="122"/>
      <c r="G26" s="122"/>
      <c r="H26" s="122"/>
      <c r="I26" s="122"/>
      <c r="J26" s="123"/>
    </row>
    <row r="27" spans="2:10" x14ac:dyDescent="0.15">
      <c r="B27" s="121"/>
      <c r="C27" s="122" t="s">
        <v>505</v>
      </c>
      <c r="D27" s="122"/>
      <c r="E27" s="122" t="s">
        <v>506</v>
      </c>
      <c r="F27" s="122"/>
      <c r="G27" s="122"/>
      <c r="H27" s="122"/>
      <c r="I27" s="122"/>
      <c r="J27" s="123"/>
    </row>
    <row r="28" spans="2:10" x14ac:dyDescent="0.15">
      <c r="B28" s="121"/>
      <c r="C28" s="122" t="s">
        <v>507</v>
      </c>
      <c r="D28" s="122"/>
      <c r="E28" s="124"/>
      <c r="F28" s="122"/>
      <c r="G28" s="122"/>
      <c r="H28" s="122"/>
      <c r="I28" s="122"/>
      <c r="J28" s="123"/>
    </row>
    <row r="29" spans="2:10" x14ac:dyDescent="0.15">
      <c r="B29" s="121"/>
      <c r="C29" s="122" t="s">
        <v>446</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507</v>
      </c>
      <c r="D31" s="122"/>
      <c r="E31" s="122"/>
      <c r="F31" s="122"/>
      <c r="G31" s="122"/>
      <c r="H31" s="122"/>
      <c r="I31" s="122"/>
      <c r="J31" s="123"/>
    </row>
    <row r="32" spans="2:10" x14ac:dyDescent="0.15">
      <c r="B32" s="121"/>
      <c r="C32" s="122" t="s">
        <v>446</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508</v>
      </c>
      <c r="D34" s="122"/>
      <c r="E34" s="122"/>
      <c r="F34" s="122"/>
      <c r="G34" s="122"/>
      <c r="H34" s="122"/>
      <c r="I34" s="122"/>
      <c r="J34" s="123"/>
    </row>
    <row r="35" spans="2:10" x14ac:dyDescent="0.15">
      <c r="B35" s="121"/>
      <c r="C35" s="122" t="s">
        <v>446</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509</v>
      </c>
      <c r="D37" s="122"/>
      <c r="E37" s="122"/>
      <c r="F37" s="122"/>
      <c r="G37" s="122"/>
      <c r="H37" s="122"/>
      <c r="I37" s="122"/>
      <c r="J37" s="123"/>
    </row>
    <row r="38" spans="2:10" x14ac:dyDescent="0.15">
      <c r="B38" s="121"/>
      <c r="C38" s="122" t="s">
        <v>510</v>
      </c>
      <c r="D38" s="122"/>
      <c r="E38" s="122"/>
      <c r="F38" s="122"/>
      <c r="G38" s="122"/>
      <c r="H38" s="122"/>
      <c r="I38" s="122"/>
      <c r="J38" s="123"/>
    </row>
    <row r="39" spans="2:10" x14ac:dyDescent="0.15">
      <c r="B39" s="121"/>
      <c r="C39" s="122" t="s">
        <v>446</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511</v>
      </c>
      <c r="D41" s="122"/>
      <c r="E41" s="122"/>
      <c r="F41" s="122"/>
      <c r="G41" s="122"/>
      <c r="H41" s="122"/>
      <c r="I41" s="122"/>
      <c r="J41" s="123"/>
    </row>
    <row r="42" spans="2:10" x14ac:dyDescent="0.15">
      <c r="B42" s="121"/>
      <c r="C42" s="122" t="s">
        <v>512</v>
      </c>
      <c r="D42" s="122"/>
      <c r="E42" s="122"/>
      <c r="F42" s="122"/>
      <c r="G42" s="122"/>
      <c r="H42" s="122"/>
      <c r="I42" s="122"/>
      <c r="J42" s="123"/>
    </row>
    <row r="43" spans="2:10" x14ac:dyDescent="0.15">
      <c r="B43" s="121"/>
      <c r="C43" s="122" t="s">
        <v>513</v>
      </c>
      <c r="D43" s="122"/>
      <c r="E43" s="122"/>
      <c r="F43" s="122"/>
      <c r="G43" s="122"/>
      <c r="H43" s="122"/>
      <c r="I43" s="122"/>
      <c r="J43" s="123"/>
    </row>
    <row r="44" spans="2:10" x14ac:dyDescent="0.15">
      <c r="B44" s="121"/>
      <c r="C44" s="122" t="s">
        <v>514</v>
      </c>
      <c r="D44" s="122"/>
      <c r="E44" s="122"/>
      <c r="F44" s="122"/>
      <c r="G44" s="122"/>
      <c r="H44" s="122"/>
      <c r="I44" s="122"/>
      <c r="J44" s="123"/>
    </row>
    <row r="45" spans="2:10" x14ac:dyDescent="0.15">
      <c r="B45" s="121"/>
      <c r="C45" s="122" t="s">
        <v>446</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446</v>
      </c>
      <c r="D47" s="126"/>
      <c r="E47" s="126"/>
      <c r="F47" s="126"/>
      <c r="G47" s="126"/>
      <c r="H47" s="126"/>
      <c r="I47" s="126"/>
      <c r="J47" s="127"/>
    </row>
    <row r="49" spans="2:7" ht="14.25" thickBot="1" x14ac:dyDescent="0.2">
      <c r="C49" s="41"/>
      <c r="D49" s="41"/>
      <c r="E49" s="41"/>
      <c r="F49" s="41"/>
      <c r="G49" s="41"/>
    </row>
    <row r="50" spans="2:7" x14ac:dyDescent="0.15">
      <c r="B50" s="1126" t="s">
        <v>515</v>
      </c>
      <c r="C50" s="1127"/>
      <c r="D50" s="1127"/>
      <c r="E50" s="1127"/>
      <c r="F50" s="1127"/>
      <c r="G50" s="1128"/>
    </row>
    <row r="51" spans="2:7" ht="14.25" thickBot="1" x14ac:dyDescent="0.2">
      <c r="B51" s="116" t="s">
        <v>516</v>
      </c>
      <c r="C51" s="36" t="s">
        <v>452</v>
      </c>
      <c r="D51" s="36" t="s">
        <v>517</v>
      </c>
      <c r="E51" s="36" t="s">
        <v>518</v>
      </c>
      <c r="F51" s="37" t="s">
        <v>519</v>
      </c>
      <c r="G51" s="117" t="s">
        <v>520</v>
      </c>
    </row>
    <row r="52" spans="2:7" ht="14.25" thickTop="1" x14ac:dyDescent="0.15">
      <c r="B52" s="134" t="s">
        <v>521</v>
      </c>
      <c r="C52" s="122" t="s">
        <v>522</v>
      </c>
      <c r="D52" s="122" t="s">
        <v>523</v>
      </c>
      <c r="E52" s="122" t="s">
        <v>524</v>
      </c>
      <c r="F52" s="122" t="s">
        <v>525</v>
      </c>
      <c r="G52" s="123" t="s">
        <v>468</v>
      </c>
    </row>
    <row r="53" spans="2:7" x14ac:dyDescent="0.15">
      <c r="B53" s="134" t="s">
        <v>526</v>
      </c>
      <c r="C53" s="122" t="s">
        <v>527</v>
      </c>
      <c r="D53" s="122" t="s">
        <v>528</v>
      </c>
      <c r="E53" s="122" t="s">
        <v>529</v>
      </c>
      <c r="F53" s="122" t="s">
        <v>530</v>
      </c>
      <c r="G53" s="123" t="s">
        <v>477</v>
      </c>
    </row>
    <row r="54" spans="2:7" x14ac:dyDescent="0.15">
      <c r="B54" s="134" t="s">
        <v>531</v>
      </c>
      <c r="C54" s="122" t="s">
        <v>532</v>
      </c>
      <c r="D54" s="122" t="s">
        <v>533</v>
      </c>
      <c r="E54" s="122" t="s">
        <v>534</v>
      </c>
      <c r="F54" s="122"/>
      <c r="G54" s="123" t="s">
        <v>484</v>
      </c>
    </row>
    <row r="55" spans="2:7" x14ac:dyDescent="0.15">
      <c r="B55" s="134" t="s">
        <v>535</v>
      </c>
      <c r="C55" s="122"/>
      <c r="D55" s="122"/>
      <c r="E55" s="122" t="s">
        <v>536</v>
      </c>
      <c r="F55" s="122"/>
      <c r="G55" s="123"/>
    </row>
    <row r="56" spans="2:7" x14ac:dyDescent="0.15">
      <c r="B56" s="134"/>
      <c r="C56" s="122" t="s">
        <v>537</v>
      </c>
      <c r="D56" s="122"/>
      <c r="E56" s="122" t="s">
        <v>538</v>
      </c>
      <c r="F56" s="122"/>
      <c r="G56" s="123"/>
    </row>
    <row r="57" spans="2:7" x14ac:dyDescent="0.15">
      <c r="B57" s="134"/>
      <c r="C57" s="122" t="s">
        <v>539</v>
      </c>
      <c r="D57" s="122"/>
      <c r="E57" s="122" t="s">
        <v>540</v>
      </c>
      <c r="F57" s="122"/>
      <c r="G57" s="123"/>
    </row>
    <row r="58" spans="2:7" x14ac:dyDescent="0.15">
      <c r="B58" s="134"/>
      <c r="C58" s="122" t="s">
        <v>541</v>
      </c>
      <c r="D58" s="122"/>
      <c r="E58" s="122" t="s">
        <v>506</v>
      </c>
      <c r="F58" s="122"/>
      <c r="G58" s="123"/>
    </row>
    <row r="59" spans="2:7" x14ac:dyDescent="0.15">
      <c r="B59" s="134"/>
      <c r="C59" s="122" t="s">
        <v>542</v>
      </c>
      <c r="D59" s="122"/>
      <c r="E59" s="122"/>
      <c r="F59" s="122"/>
      <c r="G59" s="123"/>
    </row>
    <row r="60" spans="2:7" x14ac:dyDescent="0.15">
      <c r="B60" s="134"/>
      <c r="C60" s="122" t="s">
        <v>446</v>
      </c>
      <c r="D60" s="122"/>
      <c r="E60" s="122"/>
      <c r="F60" s="122"/>
      <c r="G60" s="123"/>
    </row>
    <row r="61" spans="2:7" x14ac:dyDescent="0.15">
      <c r="B61" s="134"/>
      <c r="C61" s="122"/>
      <c r="D61" s="122"/>
      <c r="E61" s="122"/>
      <c r="F61" s="122"/>
      <c r="G61" s="123"/>
    </row>
    <row r="62" spans="2:7" x14ac:dyDescent="0.15">
      <c r="B62" s="134"/>
      <c r="C62" s="122" t="s">
        <v>190</v>
      </c>
      <c r="D62" s="122"/>
      <c r="E62" s="122"/>
      <c r="F62" s="122"/>
      <c r="G62" s="123"/>
    </row>
    <row r="63" spans="2:7" x14ac:dyDescent="0.15">
      <c r="B63" s="134"/>
      <c r="C63" s="122" t="s">
        <v>191</v>
      </c>
      <c r="D63" s="122"/>
      <c r="E63" s="122"/>
      <c r="F63" s="122"/>
      <c r="G63" s="123"/>
    </row>
    <row r="64" spans="2:7" x14ac:dyDescent="0.15">
      <c r="B64" s="134"/>
      <c r="C64" s="122" t="s">
        <v>192</v>
      </c>
      <c r="D64" s="122"/>
      <c r="E64" s="122"/>
      <c r="F64" s="122"/>
      <c r="G64" s="123"/>
    </row>
    <row r="65" spans="2:7" x14ac:dyDescent="0.15">
      <c r="B65" s="134"/>
      <c r="C65" s="122" t="s">
        <v>193</v>
      </c>
      <c r="D65" s="122"/>
      <c r="E65" s="122"/>
      <c r="F65" s="122"/>
      <c r="G65" s="123"/>
    </row>
    <row r="66" spans="2:7" x14ac:dyDescent="0.15">
      <c r="B66" s="134"/>
      <c r="C66" s="122" t="s">
        <v>543</v>
      </c>
      <c r="D66" s="122"/>
      <c r="E66" s="122"/>
      <c r="F66" s="122"/>
      <c r="G66" s="123"/>
    </row>
    <row r="67" spans="2:7" x14ac:dyDescent="0.15">
      <c r="B67" s="134"/>
      <c r="C67" s="122" t="s">
        <v>544</v>
      </c>
      <c r="D67" s="122"/>
      <c r="E67" s="122"/>
      <c r="F67" s="122"/>
      <c r="G67" s="123"/>
    </row>
    <row r="68" spans="2:7" x14ac:dyDescent="0.15">
      <c r="B68" s="134"/>
      <c r="C68" s="122" t="s">
        <v>194</v>
      </c>
      <c r="D68" s="122"/>
      <c r="E68" s="122"/>
      <c r="F68" s="122"/>
      <c r="G68" s="123"/>
    </row>
    <row r="69" spans="2:7" x14ac:dyDescent="0.15">
      <c r="B69" s="134"/>
      <c r="C69" s="122" t="s">
        <v>195</v>
      </c>
      <c r="D69" s="122"/>
      <c r="E69" s="122"/>
      <c r="F69" s="122"/>
      <c r="G69" s="123"/>
    </row>
    <row r="70" spans="2:7" x14ac:dyDescent="0.15">
      <c r="B70" s="134"/>
      <c r="C70" s="122" t="s">
        <v>545</v>
      </c>
      <c r="D70" s="122"/>
      <c r="E70" s="122"/>
      <c r="F70" s="122"/>
      <c r="G70" s="123"/>
    </row>
    <row r="71" spans="2:7" x14ac:dyDescent="0.15">
      <c r="B71" s="134"/>
      <c r="C71" s="122" t="s">
        <v>197</v>
      </c>
      <c r="D71" s="122"/>
      <c r="E71" s="122"/>
      <c r="F71" s="122"/>
      <c r="G71" s="123"/>
    </row>
    <row r="72" spans="2:7" x14ac:dyDescent="0.15">
      <c r="B72" s="134"/>
      <c r="C72" s="122" t="s">
        <v>199</v>
      </c>
      <c r="D72" s="122"/>
      <c r="E72" s="122"/>
      <c r="F72" s="122"/>
      <c r="G72" s="123"/>
    </row>
    <row r="73" spans="2:7" x14ac:dyDescent="0.15">
      <c r="B73" s="134"/>
      <c r="C73" s="122" t="s">
        <v>200</v>
      </c>
      <c r="D73" s="122"/>
      <c r="E73" s="122"/>
      <c r="F73" s="122"/>
      <c r="G73" s="123"/>
    </row>
    <row r="74" spans="2:7" x14ac:dyDescent="0.15">
      <c r="B74" s="134"/>
      <c r="C74" s="122" t="s">
        <v>201</v>
      </c>
      <c r="D74" s="122"/>
      <c r="E74" s="122"/>
      <c r="F74" s="122"/>
      <c r="G74" s="123"/>
    </row>
    <row r="75" spans="2:7" x14ac:dyDescent="0.15">
      <c r="B75" s="134"/>
      <c r="C75" s="122" t="s">
        <v>202</v>
      </c>
      <c r="D75" s="122"/>
      <c r="E75" s="122"/>
      <c r="F75" s="122"/>
      <c r="G75" s="123"/>
    </row>
    <row r="76" spans="2:7" x14ac:dyDescent="0.15">
      <c r="B76" s="134"/>
      <c r="C76" s="122" t="s">
        <v>203</v>
      </c>
      <c r="D76" s="122"/>
      <c r="E76" s="122"/>
      <c r="F76" s="122"/>
      <c r="G76" s="123"/>
    </row>
    <row r="77" spans="2:7" x14ac:dyDescent="0.15">
      <c r="B77" s="134"/>
      <c r="C77" s="122" t="s">
        <v>506</v>
      </c>
      <c r="D77" s="122"/>
      <c r="E77" s="122"/>
      <c r="F77" s="122"/>
      <c r="G77" s="123"/>
    </row>
    <row r="78" spans="2:7" x14ac:dyDescent="0.15">
      <c r="B78" s="134"/>
      <c r="C78" s="122"/>
      <c r="D78" s="122"/>
      <c r="E78" s="122"/>
      <c r="F78" s="122"/>
      <c r="G78" s="123"/>
    </row>
    <row r="79" spans="2:7" x14ac:dyDescent="0.15">
      <c r="B79" s="134"/>
      <c r="C79" s="122" t="s">
        <v>546</v>
      </c>
      <c r="D79" s="122"/>
      <c r="E79" s="122"/>
      <c r="F79" s="122"/>
      <c r="G79" s="123"/>
    </row>
    <row r="80" spans="2:7" x14ac:dyDescent="0.15">
      <c r="B80" s="134"/>
      <c r="C80" s="122" t="s">
        <v>547</v>
      </c>
      <c r="D80" s="122"/>
      <c r="E80" s="122"/>
      <c r="F80" s="122"/>
      <c r="G80" s="123"/>
    </row>
    <row r="81" spans="2:7" x14ac:dyDescent="0.15">
      <c r="B81" s="134"/>
      <c r="C81" s="122" t="s">
        <v>548</v>
      </c>
      <c r="D81" s="122"/>
      <c r="E81" s="122"/>
      <c r="F81" s="122"/>
      <c r="G81" s="123"/>
    </row>
    <row r="82" spans="2:7" x14ac:dyDescent="0.15">
      <c r="B82" s="134"/>
      <c r="C82" s="122" t="s">
        <v>549</v>
      </c>
      <c r="D82" s="122"/>
      <c r="E82" s="122"/>
      <c r="F82" s="122"/>
      <c r="G82" s="123"/>
    </row>
    <row r="83" spans="2:7" ht="14.25" thickBot="1" x14ac:dyDescent="0.2">
      <c r="B83" s="135"/>
      <c r="C83" s="126" t="s">
        <v>506</v>
      </c>
      <c r="D83" s="126"/>
      <c r="E83" s="126"/>
      <c r="F83" s="126"/>
      <c r="G83" s="127"/>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119</vt:i4>
      </vt:variant>
      <vt:variant>
        <vt:lpstr>名前付き一覧</vt:lpstr>
      </vt:variant>
      <vt:variant>
        <vt:i4>224</vt:i4>
      </vt:variant>
    </vt:vector>
  </HeadingPairs>
  <TitlesOfParts>
    <vt:vector size="343"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様式C-1-1 (2)</vt:lpstr>
      <vt:lpstr>様式C-1-1 (3)</vt:lpstr>
      <vt:lpstr>様式C-1-1 (4)</vt:lpstr>
      <vt:lpstr>様式C-1-1 (5)</vt:lpstr>
      <vt:lpstr>様式C-1-1 (6)</vt:lpstr>
      <vt:lpstr>様式C-1-1 (7)</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様式D-1-2 (1)</vt:lpstr>
      <vt:lpstr>様式D-1-2 (2)</vt:lpstr>
      <vt:lpstr>様式D-2-1 (1)</vt:lpstr>
      <vt:lpstr>様式D-2-1 (2)</vt:lpstr>
      <vt:lpstr>様式D-2-1 (3)</vt:lpstr>
      <vt:lpstr>様式D-2-1 (4)</vt:lpstr>
      <vt:lpstr>様式D-2-1 (5)</vt:lpstr>
      <vt:lpstr>様式D-2-1´ (1)</vt:lpstr>
      <vt:lpstr>様式D-2-1´ (2)</vt:lpstr>
      <vt:lpstr>様式D-2-1´ (3)</vt:lpstr>
      <vt:lpstr>様式D-2-1´ (6)</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'様式C-1-1 (2)'!Print_Area</vt:lpstr>
      <vt:lpstr>'様式C-1-1 (3)'!Print_Area</vt:lpstr>
      <vt:lpstr>'様式C-1-1 (4)'!Print_Area</vt:lpstr>
      <vt:lpstr>'様式C-1-1 (5)'!Print_Area</vt:lpstr>
      <vt:lpstr>'様式C-1-1 (6)'!Print_Area</vt:lpstr>
      <vt:lpstr>'様式C-1-1 (7)'!Print_Area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(6)'!Print_Area</vt:lpstr>
      <vt:lpstr>'様式D-1-1 (7)'!Print_Area</vt:lpstr>
      <vt:lpstr>'様式D-1-1 (8)'!Print_Area</vt:lpstr>
      <vt:lpstr>'様式D-1-1 (9)'!Print_Area</vt:lpstr>
      <vt:lpstr>'様式D-1-2 (1)'!Print_Area</vt:lpstr>
      <vt:lpstr>'様式D-1-2 (2)'!Print_Area</vt:lpstr>
      <vt:lpstr>'様式D-2-1 (1)'!Print_Area</vt:lpstr>
      <vt:lpstr>'様式D-2-1 (2)'!Print_Area</vt:lpstr>
      <vt:lpstr>'様式D-2-1 (3)'!Print_Area</vt:lpstr>
      <vt:lpstr>'様式D-2-1 (4)'!Print_Area</vt:lpstr>
      <vt:lpstr>'様式D-2-1 (5)'!Print_Area</vt:lpstr>
      <vt:lpstr>'様式D-2-1´ (1)'!Print_Area</vt:lpstr>
      <vt:lpstr>'様式D-2-1´ (2)'!Print_Area</vt:lpstr>
      <vt:lpstr>'様式D-2-1´ (3)'!Print_Area</vt:lpstr>
      <vt:lpstr>'様式D-2-1´ (6)'!Print_Area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様式E!Print_Area</vt:lpstr>
      <vt:lpstr>'様式F '!Print_Area</vt:lpstr>
      <vt:lpstr>様式G!Print_Area</vt:lpstr>
      <vt:lpstr>'様式A-2'!Print_Titles</vt:lpstr>
      <vt:lpstr>'様式A-3'!Print_Titles</vt:lpstr>
      <vt:lpstr>'様式C-1-1'!Print_Titles</vt:lpstr>
      <vt:lpstr>'様式C-1-1 (2)'!Print_Titles</vt:lpstr>
      <vt:lpstr>'様式C-1-1 (3)'!Print_Titles</vt:lpstr>
      <vt:lpstr>'様式C-1-1 (4)'!Print_Titles</vt:lpstr>
      <vt:lpstr>'様式C-1-1 (5)'!Print_Titles</vt:lpstr>
      <vt:lpstr>'様式C-1-1 (6)'!Print_Titles</vt:lpstr>
      <vt:lpstr>'様式C-1-1 (7)'!Print_Titles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(6)'!Print_Titles</vt:lpstr>
      <vt:lpstr>'様式D-1-1 (7)'!Print_Titles</vt:lpstr>
      <vt:lpstr>'様式D-1-1 (8)'!Print_Titles</vt:lpstr>
      <vt:lpstr>'様式D-1-1 (9)'!Print_Titles</vt:lpstr>
      <vt:lpstr>'様式D-1-2 (1)'!Print_Titles</vt:lpstr>
      <vt:lpstr>'様式D-1-2 (2)'!Print_Titles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'様式D-3_S30'!Print_Titles</vt:lpstr>
      <vt:lpstr>'様式D-3_S31'!Print_Titles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2026-02-21T05:50:23Z</cp:lastPrinted>
  <dcterms:created xsi:type="dcterms:W3CDTF">2012-04-09T00:49:26Z</dcterms:created>
  <dcterms:modified xsi:type="dcterms:W3CDTF">2026-04-21T09:50:39Z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