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24226"/>
  <mc:AlternateContent xmlns:mc="http://schemas.openxmlformats.org/markup-compatibility/2006">
    <mc:Choice Requires="x15">
      <x15ac:absPath xmlns:x15ac="http://schemas.microsoft.com/office/spreadsheetml/2010/11/ac" url="C:\Users\121083\Desktop\調書修正\"/>
    </mc:Choice>
  </mc:AlternateContent>
  <xr:revisionPtr revIDLastSave="0" documentId="13_ncr:1_{B1ECA7DA-BA54-4866-8E9D-1F4B598DB970}" xr6:coauthVersionLast="47" xr6:coauthVersionMax="47" xr10:uidLastSave="{00000000-0000-0000-0000-000000000000}"/>
  <bookViews>
    <workbookView xWindow="-108" yWindow="-108" windowWidth="30936" windowHeight="16776" tabRatio="927" activeTab="23"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153" r:id="rId7"/>
    <sheet name="様式C-1-1" sheetId="60" r:id="rId8"/>
    <sheet name="様式C-1-2" sheetId="61" r:id="rId9"/>
    <sheet name="様式C-2" sheetId="63" r:id="rId10"/>
    <sheet name="様式D-1-1" sheetId="94" r:id="rId11"/>
    <sheet name="様式D-1-2" sheetId="65" r:id="rId12"/>
    <sheet name="様式D-2-1_001" sheetId="42" r:id="rId13"/>
    <sheet name="様式D-2-1_002" sheetId="161" r:id="rId14"/>
    <sheet name="様式D-2-1´" sheetId="55" r:id="rId15"/>
    <sheet name="様式D-3_PS" sheetId="83" r:id="rId16"/>
    <sheet name="様式D-3_S001" sheetId="135" r:id="rId17"/>
    <sheet name="様式D-3_S002" sheetId="154" r:id="rId18"/>
    <sheet name="様式D-3_S003" sheetId="155" r:id="rId19"/>
    <sheet name="様式D-3_S004" sheetId="156" r:id="rId20"/>
    <sheet name="様式D-3_S005" sheetId="157" r:id="rId21"/>
    <sheet name="様式D-3_S006" sheetId="158" r:id="rId22"/>
    <sheet name="様式D-3_S007" sheetId="159" r:id="rId23"/>
    <sheet name="様式D-3_PE" sheetId="160" r:id="rId24"/>
    <sheet name="様式E" sheetId="64" r:id="rId25"/>
    <sheet name="様式F " sheetId="81" r:id="rId26"/>
    <sheet name="様式G" sheetId="95" r:id="rId27"/>
    <sheet name="(参考)リスト" sheetId="74" r:id="rId28"/>
  </sheets>
  <definedNames>
    <definedName name="_xlnm.Print_Area" localSheetId="27">'(参考)リスト'!$A$3:$K$84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'様式A-2'!$B$3:$AN$42</definedName>
    <definedName name="_xlnm.Print_Area" localSheetId="4">'様式A-3'!$B$3:$AI$18</definedName>
    <definedName name="_xlnm.Print_Area" localSheetId="5">様式B_001!$B$2:$AA$33</definedName>
    <definedName name="_xlnm.Print_Area" localSheetId="6">様式B_002!$B$2:$AA$33</definedName>
    <definedName name="_xlnm.Print_Area" localSheetId="7">'様式C-1-1'!$B$2:$Y$45</definedName>
    <definedName name="_xlnm.Print_Area" localSheetId="8">'様式C-1-2'!$B$2:$X$46</definedName>
    <definedName name="_xlnm.Print_Area" localSheetId="9">'様式C-2'!$B$2:$Z$23</definedName>
    <definedName name="_xlnm.Print_Area" localSheetId="10">'様式D-1-1'!$B$2:$W$30</definedName>
    <definedName name="_xlnm.Print_Area" localSheetId="11">'様式D-1-2'!$B$2:$Y$41</definedName>
    <definedName name="_xlnm.Print_Area" localSheetId="12">'様式D-2-1_001'!$B$3:$AI$18</definedName>
    <definedName name="_xlnm.Print_Area" localSheetId="13">'様式D-2-1_002'!$B$3:$AI$18</definedName>
    <definedName name="_xlnm.Print_Area" localSheetId="14">'様式D-2-1´'!$B$3:$AI$19</definedName>
    <definedName name="_xlnm.Print_Area" localSheetId="23">'様式D-3_PE'!$A$3:$AO$53</definedName>
    <definedName name="_xlnm.Print_Area" localSheetId="15">'様式D-3_PS'!$A$3:$AO$53</definedName>
    <definedName name="_xlnm.Print_Area" localSheetId="16">'様式D-3_S001'!$A$3:$AO$53</definedName>
    <definedName name="_xlnm.Print_Area" localSheetId="17">'様式D-3_S002'!$A$3:$AO$53</definedName>
    <definedName name="_xlnm.Print_Area" localSheetId="18">'様式D-3_S003'!$A$3:$AO$53</definedName>
    <definedName name="_xlnm.Print_Area" localSheetId="19">'様式D-3_S004'!$A$3:$AO$53</definedName>
    <definedName name="_xlnm.Print_Area" localSheetId="20">'様式D-3_S005'!$A$3:$AO$53</definedName>
    <definedName name="_xlnm.Print_Area" localSheetId="21">'様式D-3_S006'!$A$3:$AO$53</definedName>
    <definedName name="_xlnm.Print_Area" localSheetId="22">'様式D-3_S007'!$A$3:$AO$53</definedName>
    <definedName name="_xlnm.Print_Area" localSheetId="24">様式E!$B$2:$BK$21</definedName>
    <definedName name="_xlnm.Print_Area" localSheetId="25">'様式F '!$B$1:$AB$50</definedName>
    <definedName name="_xlnm.Print_Area" localSheetId="26">様式G!$B$2:$Z$15</definedName>
    <definedName name="_xlnm.Print_Titles" localSheetId="3">'様式A-2'!$3:$9</definedName>
    <definedName name="_xlnm.Print_Titles" localSheetId="7">'様式C-1-1'!$2:$4</definedName>
    <definedName name="_xlnm.Print_Titles" localSheetId="10">'様式D-1-1'!$B:$W,'様式D-1-1'!$2:$4</definedName>
    <definedName name="_xlnm.Print_Titles" localSheetId="11">'様式D-1-2'!$B:$Y,'様式D-1-2'!$2:$8</definedName>
    <definedName name="_xlnm.Print_Titles" localSheetId="12">'様式D-2-1_001'!$3:$5</definedName>
    <definedName name="_xlnm.Print_Titles" localSheetId="13">'様式D-2-1_002'!$3:$5</definedName>
    <definedName name="_xlnm.Print_Titles" localSheetId="14">'様式D-2-1´'!$3:$5</definedName>
    <definedName name="_xlnm.Print_Titles" localSheetId="23">'様式D-3_PE'!$B:$AO,'様式D-3_PE'!$3:$5</definedName>
    <definedName name="_xlnm.Print_Titles" localSheetId="15">'様式D-3_PS'!$B:$AO,'様式D-3_PS'!$3:$5</definedName>
    <definedName name="_xlnm.Print_Titles" localSheetId="16">'様式D-3_S001'!$B:$AO,'様式D-3_S001'!$3:$5</definedName>
    <definedName name="_xlnm.Print_Titles" localSheetId="17">'様式D-3_S002'!$B:$AO,'様式D-3_S002'!$3:$5</definedName>
    <definedName name="_xlnm.Print_Titles" localSheetId="18">'様式D-3_S003'!$B:$AO,'様式D-3_S003'!$3:$5</definedName>
    <definedName name="_xlnm.Print_Titles" localSheetId="19">'様式D-3_S004'!$B:$AO,'様式D-3_S004'!$3:$5</definedName>
    <definedName name="_xlnm.Print_Titles" localSheetId="20">'様式D-3_S005'!$B:$AO,'様式D-3_S005'!$3:$5</definedName>
    <definedName name="_xlnm.Print_Titles" localSheetId="21">'様式D-3_S006'!$B:$AO,'様式D-3_S006'!$3:$5</definedName>
    <definedName name="_xlnm.Print_Titles" localSheetId="22">'様式D-3_S007'!$B:$AO,'様式D-3_S007'!$3:$5</definedName>
    <definedName name="Z_D77EBD73_782E_4A63_AC37_29D349B4D009_.wvu.Cols" localSheetId="7" hidden="1">'様式C-1-1'!#REF!</definedName>
    <definedName name="Z_D77EBD73_782E_4A63_AC37_29D349B4D009_.wvu.Cols" localSheetId="8" hidden="1">'様式C-1-2'!#REF!</definedName>
    <definedName name="Z_D77EBD73_782E_4A63_AC37_29D349B4D009_.wvu.Cols" localSheetId="9"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'様式C-1-1'!$B$2:$X$43</definedName>
    <definedName name="Z_D77EBD73_782E_4A63_AC37_29D349B4D009_.wvu.PrintArea" localSheetId="8" hidden="1">'様式C-1-2'!#REF!</definedName>
    <definedName name="Z_D77EBD73_782E_4A63_AC37_29D349B4D009_.wvu.PrintArea" localSheetId="9" hidden="1">'様式C-2'!$B$2:$Z$21</definedName>
    <definedName name="Z_D77EBD73_782E_4A63_AC37_29D349B4D009_.wvu.PrintArea" localSheetId="12" hidden="1">'様式D-2-1_001'!$B$3:$AI$18</definedName>
    <definedName name="Z_D77EBD73_782E_4A63_AC37_29D349B4D009_.wvu.PrintArea" localSheetId="13" hidden="1">'様式D-2-1_002'!$B$3:$AI$18</definedName>
    <definedName name="Z_D77EBD73_782E_4A63_AC37_29D349B4D009_.wvu.PrintArea" localSheetId="14" hidden="1">'様式D-2-1´'!$B$3:$AI$18</definedName>
    <definedName name="Z_D77EBD73_782E_4A63_AC37_29D349B4D009_.wvu.PrintArea" localSheetId="23" hidden="1">'様式D-3_PE'!$B$3:$AO$47</definedName>
    <definedName name="Z_D77EBD73_782E_4A63_AC37_29D349B4D009_.wvu.PrintArea" localSheetId="15" hidden="1">'様式D-3_PS'!$B$3:$AO$47</definedName>
    <definedName name="Z_D77EBD73_782E_4A63_AC37_29D349B4D009_.wvu.PrintArea" localSheetId="16" hidden="1">'様式D-3_S001'!$B$3:$AO$47</definedName>
    <definedName name="Z_D77EBD73_782E_4A63_AC37_29D349B4D009_.wvu.PrintArea" localSheetId="17" hidden="1">'様式D-3_S002'!$B$3:$AO$47</definedName>
    <definedName name="Z_D77EBD73_782E_4A63_AC37_29D349B4D009_.wvu.PrintArea" localSheetId="18" hidden="1">'様式D-3_S003'!$B$3:$AO$47</definedName>
    <definedName name="Z_D77EBD73_782E_4A63_AC37_29D349B4D009_.wvu.PrintArea" localSheetId="19" hidden="1">'様式D-3_S004'!$B$3:$AO$47</definedName>
    <definedName name="Z_D77EBD73_782E_4A63_AC37_29D349B4D009_.wvu.PrintArea" localSheetId="20" hidden="1">'様式D-3_S005'!$B$3:$AO$47</definedName>
    <definedName name="Z_D77EBD73_782E_4A63_AC37_29D349B4D009_.wvu.PrintArea" localSheetId="21" hidden="1">'様式D-3_S006'!$B$3:$AO$47</definedName>
    <definedName name="Z_D77EBD73_782E_4A63_AC37_29D349B4D009_.wvu.PrintArea" localSheetId="22" hidden="1">'様式D-3_S007'!$B$3:$AO$47</definedName>
    <definedName name="Z_D77EBD73_782E_4A63_AC37_29D349B4D009_.wvu.PrintArea" localSheetId="26"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37" i="160" l="1"/>
  <c r="AI37" i="160"/>
  <c r="BI5" i="160" s="1"/>
  <c r="AH37" i="160"/>
  <c r="AG37" i="160"/>
  <c r="AF37" i="160"/>
  <c r="AE37" i="160"/>
  <c r="AD37" i="160"/>
  <c r="AC37" i="160"/>
  <c r="BC5" i="160" s="1"/>
  <c r="AB37" i="160"/>
  <c r="AA37" i="160"/>
  <c r="BA5" i="160" s="1"/>
  <c r="Z37" i="160"/>
  <c r="Y37" i="160"/>
  <c r="BM5" i="160" s="1"/>
  <c r="AJ35" i="160"/>
  <c r="AI35" i="160"/>
  <c r="BU5" i="160" s="1"/>
  <c r="AH35" i="160"/>
  <c r="AG35" i="160"/>
  <c r="BS5" i="160" s="1"/>
  <c r="AF35" i="160"/>
  <c r="AE35" i="160"/>
  <c r="BQ5" i="160" s="1"/>
  <c r="AD35" i="160"/>
  <c r="AC35" i="160"/>
  <c r="BO5" i="160" s="1"/>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V5" i="160"/>
  <c r="BT5" i="160"/>
  <c r="BR5" i="160"/>
  <c r="BP5" i="160"/>
  <c r="BN5" i="160"/>
  <c r="BJ5" i="160"/>
  <c r="BH5" i="160"/>
  <c r="BG5" i="160"/>
  <c r="BF5" i="160"/>
  <c r="BE5" i="160"/>
  <c r="BD5" i="160"/>
  <c r="BB5" i="160"/>
  <c r="AZ5" i="160"/>
  <c r="AX5" i="160"/>
  <c r="AW5" i="160"/>
  <c r="AV5" i="160"/>
  <c r="AJ37" i="159"/>
  <c r="AI37" i="159"/>
  <c r="BI5" i="159" s="1"/>
  <c r="AH37" i="159"/>
  <c r="AG37" i="159"/>
  <c r="AF37" i="159"/>
  <c r="AE37" i="159"/>
  <c r="BE5" i="159" s="1"/>
  <c r="AD37" i="159"/>
  <c r="AC37" i="159"/>
  <c r="BC5" i="159" s="1"/>
  <c r="AB37" i="159"/>
  <c r="AA37" i="159"/>
  <c r="BA5" i="159" s="1"/>
  <c r="Z37" i="159"/>
  <c r="Y37" i="159"/>
  <c r="BM5" i="159" s="1"/>
  <c r="AJ35" i="159"/>
  <c r="AI35" i="159"/>
  <c r="BU5" i="159" s="1"/>
  <c r="AH35" i="159"/>
  <c r="AG35" i="159"/>
  <c r="BS5" i="159" s="1"/>
  <c r="AF35" i="159"/>
  <c r="AE35" i="159"/>
  <c r="BQ5" i="159" s="1"/>
  <c r="AD35" i="159"/>
  <c r="AC35" i="159"/>
  <c r="BO5" i="159" s="1"/>
  <c r="AQ34" i="159"/>
  <c r="AQ33" i="159"/>
  <c r="AQ32" i="159"/>
  <c r="AQ31" i="159"/>
  <c r="AQ30" i="159"/>
  <c r="AQ29" i="159"/>
  <c r="AQ28" i="159"/>
  <c r="AQ27" i="159"/>
  <c r="AQ26" i="159"/>
  <c r="AQ25" i="159"/>
  <c r="AQ24" i="159"/>
  <c r="AQ23" i="159"/>
  <c r="AQ22" i="159"/>
  <c r="AQ21" i="159"/>
  <c r="AQ20" i="159"/>
  <c r="AQ19" i="159"/>
  <c r="AQ18" i="159"/>
  <c r="AQ17" i="159"/>
  <c r="AQ16" i="159"/>
  <c r="AQ15" i="159"/>
  <c r="AQ14" i="159"/>
  <c r="AQ13" i="159"/>
  <c r="AQ12" i="159"/>
  <c r="AS11" i="159"/>
  <c r="AQ11" i="159"/>
  <c r="BV5" i="159"/>
  <c r="BT5" i="159"/>
  <c r="BR5" i="159"/>
  <c r="BP5" i="159"/>
  <c r="BN5" i="159"/>
  <c r="BJ5" i="159"/>
  <c r="BH5" i="159"/>
  <c r="BG5" i="159"/>
  <c r="BF5" i="159"/>
  <c r="BD5" i="159"/>
  <c r="BB5" i="159"/>
  <c r="AZ5" i="159"/>
  <c r="AX5" i="159"/>
  <c r="AW5" i="159"/>
  <c r="AV5" i="159"/>
  <c r="AJ37" i="158"/>
  <c r="AI37" i="158"/>
  <c r="AH37" i="158"/>
  <c r="AG37" i="158"/>
  <c r="AF37" i="158"/>
  <c r="BF5" i="158" s="1"/>
  <c r="AE37" i="158"/>
  <c r="BE5" i="158" s="1"/>
  <c r="AD37" i="158"/>
  <c r="AC37" i="158"/>
  <c r="AB37" i="158"/>
  <c r="AA37" i="158"/>
  <c r="BA5" i="158" s="1"/>
  <c r="Z37" i="158"/>
  <c r="AZ5" i="158" s="1"/>
  <c r="Y37" i="158"/>
  <c r="BM5" i="158" s="1"/>
  <c r="AJ35" i="158"/>
  <c r="AI35" i="158"/>
  <c r="AH35" i="158"/>
  <c r="AG35" i="158"/>
  <c r="BS5" i="158" s="1"/>
  <c r="AF35" i="158"/>
  <c r="BR5" i="158" s="1"/>
  <c r="AE35" i="158"/>
  <c r="BQ5" i="158" s="1"/>
  <c r="AD35" i="158"/>
  <c r="AC35" i="158"/>
  <c r="AQ34" i="158"/>
  <c r="AQ33" i="158"/>
  <c r="AQ32" i="158"/>
  <c r="AQ31" i="158"/>
  <c r="AQ30" i="158"/>
  <c r="AQ29" i="158"/>
  <c r="AQ28" i="158"/>
  <c r="AQ27" i="158"/>
  <c r="AQ26" i="158"/>
  <c r="AQ25" i="158"/>
  <c r="AQ24" i="158"/>
  <c r="AQ23" i="158"/>
  <c r="AQ22" i="158"/>
  <c r="AQ21" i="158"/>
  <c r="AQ20" i="158"/>
  <c r="AQ19" i="158"/>
  <c r="AQ18" i="158"/>
  <c r="AQ17" i="158"/>
  <c r="AQ16" i="158"/>
  <c r="AQ15" i="158"/>
  <c r="AQ14" i="158"/>
  <c r="AQ13" i="158"/>
  <c r="AQ12" i="158"/>
  <c r="AS11" i="158"/>
  <c r="AQ11" i="158"/>
  <c r="BV5" i="158"/>
  <c r="BU5" i="158"/>
  <c r="BT5" i="158"/>
  <c r="BP5" i="158"/>
  <c r="BO5" i="158"/>
  <c r="BJ5" i="158"/>
  <c r="BI5" i="158"/>
  <c r="BH5" i="158"/>
  <c r="BG5" i="158"/>
  <c r="BD5" i="158"/>
  <c r="BC5" i="158"/>
  <c r="BB5" i="158"/>
  <c r="AX5" i="158"/>
  <c r="AW5" i="158"/>
  <c r="AV5" i="158"/>
  <c r="AJ37" i="157"/>
  <c r="AI37" i="157"/>
  <c r="AH37" i="157"/>
  <c r="AG37" i="157"/>
  <c r="AF37" i="157"/>
  <c r="AE37" i="157"/>
  <c r="BE5" i="157" s="1"/>
  <c r="AD37" i="157"/>
  <c r="AC37" i="157"/>
  <c r="AB37" i="157"/>
  <c r="AA37" i="157"/>
  <c r="BA5" i="157" s="1"/>
  <c r="Z37" i="157"/>
  <c r="AZ5" i="157" s="1"/>
  <c r="Y37" i="157"/>
  <c r="BM5" i="157" s="1"/>
  <c r="AJ35" i="157"/>
  <c r="AI35" i="157"/>
  <c r="AH35" i="157"/>
  <c r="AG35" i="157"/>
  <c r="BS5" i="157" s="1"/>
  <c r="AF35" i="157"/>
  <c r="BR5" i="157" s="1"/>
  <c r="AE35" i="157"/>
  <c r="BQ5" i="157" s="1"/>
  <c r="AD35" i="157"/>
  <c r="AC35" i="157"/>
  <c r="AQ34" i="157"/>
  <c r="AQ33" i="157"/>
  <c r="AQ32" i="157"/>
  <c r="AQ31" i="157"/>
  <c r="AQ30" i="157"/>
  <c r="AQ29" i="157"/>
  <c r="AQ28" i="157"/>
  <c r="AQ27" i="157"/>
  <c r="AQ26" i="157"/>
  <c r="AQ25" i="157"/>
  <c r="AQ24" i="157"/>
  <c r="AQ23" i="157"/>
  <c r="AQ22" i="157"/>
  <c r="AQ21" i="157"/>
  <c r="AQ20" i="157"/>
  <c r="AQ19" i="157"/>
  <c r="AQ18" i="157"/>
  <c r="AQ17" i="157"/>
  <c r="AQ16" i="157"/>
  <c r="AQ15" i="157"/>
  <c r="AQ14" i="157"/>
  <c r="AQ13" i="157"/>
  <c r="AQ12" i="157"/>
  <c r="AS11" i="157"/>
  <c r="AQ11" i="157"/>
  <c r="BV5" i="157"/>
  <c r="BU5" i="157"/>
  <c r="BT5" i="157"/>
  <c r="BP5" i="157"/>
  <c r="BO5" i="157"/>
  <c r="BJ5" i="157"/>
  <c r="BI5" i="157"/>
  <c r="BH5" i="157"/>
  <c r="BG5" i="157"/>
  <c r="BF5" i="157"/>
  <c r="BD5" i="157"/>
  <c r="BC5" i="157"/>
  <c r="BB5" i="157"/>
  <c r="AX5" i="157"/>
  <c r="AW5" i="157"/>
  <c r="AV5" i="157"/>
  <c r="AJ37" i="156"/>
  <c r="AI37" i="156"/>
  <c r="AH37" i="156"/>
  <c r="AG37" i="156"/>
  <c r="AF37" i="156"/>
  <c r="AE37" i="156"/>
  <c r="AD37" i="156"/>
  <c r="AC37" i="156"/>
  <c r="AB37" i="156"/>
  <c r="BB5" i="156" s="1"/>
  <c r="AA37" i="156"/>
  <c r="BA5" i="156" s="1"/>
  <c r="Z37" i="156"/>
  <c r="AZ5" i="156" s="1"/>
  <c r="Y37" i="156"/>
  <c r="BM5" i="156" s="1"/>
  <c r="AJ35" i="156"/>
  <c r="AI35" i="156"/>
  <c r="AH35" i="156"/>
  <c r="BT5" i="156" s="1"/>
  <c r="AG35" i="156"/>
  <c r="BS5" i="156" s="1"/>
  <c r="AF35" i="156"/>
  <c r="BR5" i="156" s="1"/>
  <c r="AE35" i="156"/>
  <c r="AD35" i="156"/>
  <c r="AC35" i="156"/>
  <c r="AQ34" i="156"/>
  <c r="AQ33" i="156"/>
  <c r="AQ32" i="156"/>
  <c r="AQ31" i="156"/>
  <c r="AQ30" i="156"/>
  <c r="AQ29" i="156"/>
  <c r="AQ28" i="156"/>
  <c r="AQ27" i="156"/>
  <c r="AQ26" i="156"/>
  <c r="AQ25" i="156"/>
  <c r="AQ24" i="156"/>
  <c r="AQ23" i="156"/>
  <c r="AQ22" i="156"/>
  <c r="AQ21" i="156"/>
  <c r="AQ20" i="156"/>
  <c r="AQ19" i="156"/>
  <c r="AQ18" i="156"/>
  <c r="AQ17" i="156"/>
  <c r="AQ16" i="156"/>
  <c r="AQ15" i="156"/>
  <c r="AQ14" i="156"/>
  <c r="AQ13" i="156"/>
  <c r="AQ12" i="156"/>
  <c r="AS11" i="156"/>
  <c r="AQ11" i="156"/>
  <c r="BV5" i="156"/>
  <c r="BU5" i="156"/>
  <c r="BQ5" i="156"/>
  <c r="BP5" i="156"/>
  <c r="BO5" i="156"/>
  <c r="BN5" i="156"/>
  <c r="BK5" i="156"/>
  <c r="BJ5" i="156"/>
  <c r="BI5" i="156"/>
  <c r="BH5" i="156"/>
  <c r="BG5" i="156"/>
  <c r="BF5" i="156"/>
  <c r="BE5" i="156"/>
  <c r="BD5" i="156"/>
  <c r="BC5" i="156"/>
  <c r="AY5" i="156"/>
  <c r="AX5" i="156"/>
  <c r="AW5" i="156"/>
  <c r="AV5" i="156"/>
  <c r="AJ37" i="155"/>
  <c r="BJ5" i="155" s="1"/>
  <c r="AI37" i="155"/>
  <c r="AH37" i="155"/>
  <c r="AG37" i="155"/>
  <c r="AF37" i="155"/>
  <c r="BF5" i="155" s="1"/>
  <c r="AE37" i="155"/>
  <c r="BE5" i="155" s="1"/>
  <c r="AD37" i="155"/>
  <c r="BD5" i="155" s="1"/>
  <c r="AC37" i="155"/>
  <c r="AB37" i="155"/>
  <c r="AA37" i="155"/>
  <c r="Z37" i="155"/>
  <c r="AZ5" i="155" s="1"/>
  <c r="Y37" i="155"/>
  <c r="BM5" i="155" s="1"/>
  <c r="AJ35" i="155"/>
  <c r="BV5" i="155" s="1"/>
  <c r="AI35" i="155"/>
  <c r="AH35" i="155"/>
  <c r="AG35" i="155"/>
  <c r="AF35" i="155"/>
  <c r="BR5" i="155" s="1"/>
  <c r="AE35" i="155"/>
  <c r="BQ5" i="155" s="1"/>
  <c r="AD35" i="155"/>
  <c r="BP5" i="155" s="1"/>
  <c r="AC35" i="155"/>
  <c r="AQ34" i="155"/>
  <c r="AQ33" i="155"/>
  <c r="AQ32" i="155"/>
  <c r="AQ31" i="155"/>
  <c r="AQ30" i="155"/>
  <c r="AQ29" i="155"/>
  <c r="AQ28" i="155"/>
  <c r="AQ27" i="155"/>
  <c r="AQ26" i="155"/>
  <c r="AQ25" i="155"/>
  <c r="AQ24" i="155"/>
  <c r="AQ23" i="155"/>
  <c r="AQ22" i="155"/>
  <c r="AQ21" i="155"/>
  <c r="AQ20" i="155"/>
  <c r="AQ19" i="155"/>
  <c r="AQ18" i="155"/>
  <c r="AQ17" i="155"/>
  <c r="AQ16" i="155"/>
  <c r="AQ15" i="155"/>
  <c r="AQ14" i="155"/>
  <c r="AQ13" i="155"/>
  <c r="AQ12" i="155"/>
  <c r="AS11" i="155"/>
  <c r="AQ11" i="155"/>
  <c r="BU5" i="155"/>
  <c r="BT5" i="155"/>
  <c r="BS5" i="155"/>
  <c r="BO5" i="155"/>
  <c r="BI5" i="155"/>
  <c r="BH5" i="155"/>
  <c r="BG5" i="155"/>
  <c r="BC5" i="155"/>
  <c r="BB5" i="155"/>
  <c r="BA5" i="155"/>
  <c r="AX5" i="155"/>
  <c r="AW5" i="155"/>
  <c r="AV5" i="155"/>
  <c r="AJ37" i="154"/>
  <c r="AI37" i="154"/>
  <c r="AH37" i="154"/>
  <c r="AG37" i="154"/>
  <c r="AF37" i="154"/>
  <c r="BF5" i="154" s="1"/>
  <c r="AE37" i="154"/>
  <c r="BE5" i="154" s="1"/>
  <c r="AD37" i="154"/>
  <c r="AC37" i="154"/>
  <c r="AB37" i="154"/>
  <c r="AA37" i="154"/>
  <c r="BA5" i="154" s="1"/>
  <c r="Z37" i="154"/>
  <c r="AZ5" i="154" s="1"/>
  <c r="Y37" i="154"/>
  <c r="BM5" i="154" s="1"/>
  <c r="AJ35" i="154"/>
  <c r="AI35" i="154"/>
  <c r="AH35" i="154"/>
  <c r="AG35" i="154"/>
  <c r="BS5" i="154" s="1"/>
  <c r="AF35" i="154"/>
  <c r="BR5" i="154" s="1"/>
  <c r="AE35" i="154"/>
  <c r="BQ5" i="154" s="1"/>
  <c r="AD35" i="154"/>
  <c r="AC35" i="154"/>
  <c r="AQ34" i="154"/>
  <c r="AQ33" i="154"/>
  <c r="AQ32" i="154"/>
  <c r="AQ31" i="154"/>
  <c r="AQ30" i="154"/>
  <c r="AQ29" i="154"/>
  <c r="AQ28" i="154"/>
  <c r="AQ27" i="154"/>
  <c r="AQ26" i="154"/>
  <c r="AQ25" i="154"/>
  <c r="AQ24" i="154"/>
  <c r="AQ23" i="154"/>
  <c r="AQ22" i="154"/>
  <c r="AQ21" i="154"/>
  <c r="AQ20" i="154"/>
  <c r="AQ19" i="154"/>
  <c r="AQ18" i="154"/>
  <c r="AQ17" i="154"/>
  <c r="AQ16" i="154"/>
  <c r="AQ15" i="154"/>
  <c r="AQ14" i="154"/>
  <c r="AQ13" i="154"/>
  <c r="AQ12" i="154"/>
  <c r="AS11" i="154"/>
  <c r="AQ11" i="154"/>
  <c r="BV5" i="154"/>
  <c r="BU5" i="154"/>
  <c r="BT5" i="154"/>
  <c r="BP5" i="154"/>
  <c r="BO5" i="154"/>
  <c r="BJ5" i="154"/>
  <c r="BI5" i="154"/>
  <c r="BH5" i="154"/>
  <c r="BG5" i="154"/>
  <c r="BD5" i="154"/>
  <c r="BC5" i="154"/>
  <c r="BB5" i="154"/>
  <c r="AX5" i="154"/>
  <c r="AW5" i="154"/>
  <c r="AV5" i="154"/>
  <c r="AY5" i="160" l="1"/>
  <c r="BK5" i="160"/>
  <c r="BL5" i="160"/>
  <c r="BK5" i="159"/>
  <c r="AY5" i="159"/>
  <c r="BL5" i="159"/>
  <c r="BN5" i="158"/>
  <c r="AY5" i="158"/>
  <c r="BK5" i="158"/>
  <c r="BL5" i="158"/>
  <c r="BN5" i="157"/>
  <c r="BK5" i="157"/>
  <c r="BL5" i="157"/>
  <c r="AY5" i="157"/>
  <c r="BL5" i="156"/>
  <c r="AY5" i="155"/>
  <c r="BK5" i="155"/>
  <c r="BL5" i="155"/>
  <c r="BN5" i="155"/>
  <c r="BN5" i="154"/>
  <c r="BK5" i="154"/>
  <c r="BL5" i="154"/>
  <c r="AY5" i="154"/>
  <c r="AJ37" i="135" l="1"/>
  <c r="AI37" i="135"/>
  <c r="AH37" i="135"/>
  <c r="AG37" i="135"/>
  <c r="AF37" i="135"/>
  <c r="BF5" i="135" s="1"/>
  <c r="AE37" i="135"/>
  <c r="AD37" i="135"/>
  <c r="AC37" i="135"/>
  <c r="AB37" i="135"/>
  <c r="BB5" i="135" s="1"/>
  <c r="AA37" i="135"/>
  <c r="BA5" i="135" s="1"/>
  <c r="Z37" i="135"/>
  <c r="AZ5" i="135" s="1"/>
  <c r="Y37" i="135"/>
  <c r="BL5" i="135" s="1"/>
  <c r="AJ35" i="135"/>
  <c r="BV5" i="135" s="1"/>
  <c r="AI35" i="135"/>
  <c r="AH35" i="135"/>
  <c r="AG35" i="135"/>
  <c r="AF35" i="135"/>
  <c r="BR5" i="135" s="1"/>
  <c r="AE35" i="135"/>
  <c r="BQ5" i="135" s="1"/>
  <c r="AD35" i="135"/>
  <c r="BP5" i="135" s="1"/>
  <c r="AC35" i="135"/>
  <c r="AQ34" i="135"/>
  <c r="AQ33" i="135"/>
  <c r="AQ32" i="135"/>
  <c r="AQ31" i="135"/>
  <c r="AQ30" i="135"/>
  <c r="AQ29" i="135"/>
  <c r="AQ28" i="135"/>
  <c r="AQ27" i="135"/>
  <c r="AQ26" i="135"/>
  <c r="AQ25" i="135"/>
  <c r="AQ24" i="135"/>
  <c r="AQ23" i="135"/>
  <c r="AQ22" i="135"/>
  <c r="AQ21" i="135"/>
  <c r="AQ20" i="135"/>
  <c r="AQ19" i="135"/>
  <c r="AQ18" i="135"/>
  <c r="AQ17" i="135"/>
  <c r="AQ16" i="135"/>
  <c r="AQ15" i="135"/>
  <c r="AQ14" i="135"/>
  <c r="AQ13" i="135"/>
  <c r="AQ12" i="135"/>
  <c r="AS11" i="135"/>
  <c r="AQ11" i="135"/>
  <c r="BU5" i="135"/>
  <c r="BT5" i="135"/>
  <c r="BS5" i="135"/>
  <c r="BO5" i="135"/>
  <c r="BJ5" i="135"/>
  <c r="BI5" i="135"/>
  <c r="BH5" i="135"/>
  <c r="BG5" i="135"/>
  <c r="BE5" i="135"/>
  <c r="BD5" i="135"/>
  <c r="BC5" i="135"/>
  <c r="AX5" i="135"/>
  <c r="AW5" i="135"/>
  <c r="AV5" i="135"/>
  <c r="BM5" i="135" l="1"/>
  <c r="BN5" i="135"/>
  <c r="AY5" i="135"/>
  <c r="BK5" i="135"/>
  <c r="E4" i="59"/>
  <c r="AC35" i="83" l="1"/>
  <c r="Y37" i="83"/>
  <c r="Z37" i="83"/>
  <c r="AA37" i="83"/>
  <c r="AB37" i="83"/>
  <c r="AC37" i="83"/>
  <c r="AD37" i="83"/>
  <c r="AE37" i="83"/>
  <c r="AF37" i="83"/>
  <c r="AG37" i="83"/>
  <c r="AH37" i="83"/>
  <c r="AI37" i="83"/>
  <c r="AJ37" i="83"/>
  <c r="AS11" i="83" l="1"/>
  <c r="AI4" i="58" l="1"/>
  <c r="AF4" i="59"/>
  <c r="G44" i="81"/>
  <c r="E44" i="81"/>
  <c r="AE7" i="57" l="1"/>
  <c r="AQ30" i="83"/>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BJ5" i="83"/>
  <c r="AE35" i="83"/>
  <c r="BQ5" i="83" s="1"/>
  <c r="AF7" i="57" l="1"/>
  <c r="AY5" i="83"/>
  <c r="BK5" i="83"/>
  <c r="E4" i="58"/>
  <c r="E5" i="58"/>
  <c r="T44" i="81"/>
  <c r="S44" i="81"/>
  <c r="R44" i="81"/>
  <c r="J44" i="81"/>
  <c r="P44" i="81"/>
  <c r="Q44" i="81"/>
  <c r="Z44" i="81"/>
  <c r="U44" i="81"/>
  <c r="M44" i="81"/>
  <c r="AG7" i="57" l="1"/>
  <c r="AH7" i="57" s="1"/>
  <c r="AI7" i="57" s="1"/>
  <c r="BD5" i="83"/>
  <c r="BE5" i="83"/>
  <c r="BF5" i="83"/>
  <c r="BG5" i="83"/>
  <c r="BH5" i="83"/>
  <c r="BI5" i="83"/>
  <c r="BC5" i="83"/>
  <c r="BA5" i="83" l="1"/>
  <c r="AJ35" i="83"/>
  <c r="BV5" i="83" s="1"/>
  <c r="AI35" i="83"/>
  <c r="BU5" i="83" s="1"/>
  <c r="AH35" i="83"/>
  <c r="BT5" i="83" s="1"/>
  <c r="AG35" i="83"/>
  <c r="BS5" i="83" s="1"/>
  <c r="AF35" i="83"/>
  <c r="BR5" i="83" s="1"/>
  <c r="AD35" i="83"/>
  <c r="BP5" i="83" s="1"/>
  <c r="BO5" i="83"/>
  <c r="AB44" i="81"/>
  <c r="AA44" i="81"/>
  <c r="Y44" i="81"/>
  <c r="AZ5" i="83" l="1"/>
  <c r="BL5" i="83"/>
  <c r="BM5" i="83"/>
  <c r="BN5" i="83"/>
  <c r="BB5" i="83"/>
  <c r="X44" i="81"/>
  <c r="W44" i="81"/>
  <c r="V44" i="81"/>
  <c r="O44" i="81"/>
  <c r="N44" i="81"/>
  <c r="L44" i="81"/>
  <c r="K44" i="81"/>
  <c r="I44" i="81"/>
  <c r="H44" i="81"/>
  <c r="F44" i="81"/>
  <c r="E5" i="59"/>
  <c r="K45" i="81" l="1"/>
  <c r="G45" i="81"/>
  <c r="O45" i="81"/>
  <c r="AE8" i="57"/>
  <c r="AF8" i="57" s="1"/>
  <c r="AG8" i="57" l="1"/>
  <c r="AH8" i="57" s="1"/>
  <c r="AI8" i="57" s="1"/>
  <c r="M5" i="59" l="1"/>
  <c r="W4" i="59"/>
  <c r="M4" i="59"/>
  <c r="M5" i="58"/>
  <c r="Y4" i="58"/>
  <c r="M4" i="58"/>
</calcChain>
</file>

<file path=xl/sharedStrings.xml><?xml version="1.0" encoding="utf-8"?>
<sst xmlns="http://schemas.openxmlformats.org/spreadsheetml/2006/main" count="2135" uniqueCount="588">
  <si>
    <t>名  称</t>
    <rPh sb="0" eb="4">
      <t>メイショウ</t>
    </rPh>
    <phoneticPr fontId="4"/>
  </si>
  <si>
    <t>管理者名</t>
    <rPh sb="0" eb="4">
      <t>カンリシャメイ</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</si>
  <si>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</si>
  <si>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</si>
  <si>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</si>
  <si>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</si>
  <si>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</si>
  <si>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</si>
  <si>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</si>
  <si>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</si>
  <si>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</si>
  <si>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</si>
  <si>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</si>
  <si>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</si>
  <si>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材質劣化</t>
    <rPh sb="0" eb="2">
      <t>ザイシツ</t>
    </rPh>
    <rPh sb="2" eb="4">
      <t>レッカ</t>
    </rPh>
    <phoneticPr fontId="8"/>
  </si>
  <si>
    <t>漏水</t>
    <rPh sb="0" eb="2">
      <t>ロウスイ</t>
    </rPh>
    <phoneticPr fontId="8"/>
  </si>
  <si>
    <t>外力</t>
    <rPh sb="0" eb="2">
      <t>ガイリョク</t>
    </rPh>
    <phoneticPr fontId="8"/>
  </si>
  <si>
    <t>フリガナ</t>
    <phoneticPr fontId="4"/>
  </si>
  <si>
    <t>路線名</t>
    <phoneticPr fontId="8"/>
  </si>
  <si>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</si>
  <si>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</si>
  <si>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</si>
  <si>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</si>
  <si>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</si>
  <si>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ｍ</t>
    <phoneticPr fontId="8"/>
  </si>
  <si>
    <t>L=</t>
    <phoneticPr fontId="8"/>
  </si>
  <si>
    <t>トンネル延長</t>
    <phoneticPr fontId="8"/>
  </si>
  <si>
    <t>路 線 名</t>
    <rPh sb="0" eb="1">
      <t>ミチ</t>
    </rPh>
    <rPh sb="2" eb="3">
      <t>セン</t>
    </rPh>
    <rPh sb="4" eb="5">
      <t>メイ</t>
    </rPh>
    <phoneticPr fontId="18"/>
  </si>
  <si>
    <t>名　称</t>
    <rPh sb="0" eb="1">
      <t>ナ</t>
    </rPh>
    <rPh sb="2" eb="3">
      <t>ショウ</t>
    </rPh>
    <phoneticPr fontId="8"/>
  </si>
  <si>
    <t>覆工
スパン
番号</t>
    <rPh sb="0" eb="2">
      <t>フッコウ</t>
    </rPh>
    <rPh sb="7" eb="9">
      <t>バンゴウ</t>
    </rPh>
    <phoneticPr fontId="4"/>
  </si>
  <si>
    <t>変状
部位</t>
    <rPh sb="0" eb="2">
      <t>ヘンジョウ</t>
    </rPh>
    <rPh sb="3" eb="5">
      <t>ブイ</t>
    </rPh>
    <phoneticPr fontId="4"/>
  </si>
  <si>
    <t>変状種類</t>
    <rPh sb="0" eb="2">
      <t>ヘンジョウ</t>
    </rPh>
    <rPh sb="2" eb="4">
      <t>シュルイ</t>
    </rPh>
    <phoneticPr fontId="4"/>
  </si>
  <si>
    <t>写真
番号</t>
    <phoneticPr fontId="4"/>
  </si>
  <si>
    <t>管理者名</t>
    <phoneticPr fontId="18"/>
  </si>
  <si>
    <t>フリガナ</t>
    <phoneticPr fontId="18"/>
  </si>
  <si>
    <t>計</t>
    <rPh sb="0" eb="1">
      <t>ケイ</t>
    </rPh>
    <phoneticPr fontId="19"/>
  </si>
  <si>
    <t>Ⅲ</t>
    <phoneticPr fontId="19"/>
  </si>
  <si>
    <t>Ⅳ</t>
    <phoneticPr fontId="19"/>
  </si>
  <si>
    <t>Ⅱb</t>
    <phoneticPr fontId="19"/>
  </si>
  <si>
    <t>Ⅱa</t>
    <phoneticPr fontId="19"/>
  </si>
  <si>
    <t>漏水</t>
    <rPh sb="0" eb="2">
      <t>ロウスイ</t>
    </rPh>
    <phoneticPr fontId="19"/>
  </si>
  <si>
    <t>材質劣化</t>
    <rPh sb="0" eb="2">
      <t>ザイシツ</t>
    </rPh>
    <rPh sb="2" eb="4">
      <t>レッカ</t>
    </rPh>
    <phoneticPr fontId="19"/>
  </si>
  <si>
    <t xml:space="preserve">外力 </t>
    <rPh sb="0" eb="2">
      <t>ガイリョク</t>
    </rPh>
    <phoneticPr fontId="19"/>
  </si>
  <si>
    <t>変状の発生範囲の規模（㎡）</t>
    <rPh sb="0" eb="2">
      <t>ヘンジョウ</t>
    </rPh>
    <rPh sb="3" eb="5">
      <t>ハッセイ</t>
    </rPh>
    <rPh sb="5" eb="7">
      <t>ハンイ</t>
    </rPh>
    <rPh sb="8" eb="10">
      <t>キボ</t>
    </rPh>
    <phoneticPr fontId="19"/>
  </si>
  <si>
    <t>覆工スパン長（ｍ）</t>
    <rPh sb="0" eb="2">
      <t>フッコウ</t>
    </rPh>
    <rPh sb="5" eb="6">
      <t>ナガ</t>
    </rPh>
    <phoneticPr fontId="19"/>
  </si>
  <si>
    <t>変    状    規    模</t>
    <rPh sb="0" eb="1">
      <t>ヘン</t>
    </rPh>
    <rPh sb="5" eb="6">
      <t>ジョウ</t>
    </rPh>
    <rPh sb="10" eb="11">
      <t>キ</t>
    </rPh>
    <rPh sb="15" eb="16">
      <t>ボ</t>
    </rPh>
    <phoneticPr fontId="19"/>
  </si>
  <si>
    <t>変    状    数</t>
    <rPh sb="0" eb="1">
      <t>ヘン</t>
    </rPh>
    <rPh sb="5" eb="6">
      <t>ジョウ</t>
    </rPh>
    <rPh sb="10" eb="11">
      <t>スウ</t>
    </rPh>
    <phoneticPr fontId="19"/>
  </si>
  <si>
    <t>管理者名</t>
    <rPh sb="0" eb="3">
      <t>カンリシャ</t>
    </rPh>
    <rPh sb="3" eb="4">
      <t>メイ</t>
    </rPh>
    <phoneticPr fontId="19"/>
  </si>
  <si>
    <t>名  称</t>
    <rPh sb="0" eb="1">
      <t>ナ</t>
    </rPh>
    <rPh sb="3" eb="4">
      <t>ショウ</t>
    </rPh>
    <phoneticPr fontId="19"/>
  </si>
  <si>
    <t xml:space="preserve"> </t>
    <phoneticPr fontId="19"/>
  </si>
  <si>
    <t>路線名</t>
    <rPh sb="0" eb="2">
      <t>ロセン</t>
    </rPh>
    <rPh sb="2" eb="3">
      <t>メイ</t>
    </rPh>
    <phoneticPr fontId="19"/>
  </si>
  <si>
    <t>フリガナ</t>
    <phoneticPr fontId="19"/>
  </si>
  <si>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</si>
  <si>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</si>
  <si>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</si>
  <si>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</si>
  <si>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</si>
  <si>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</si>
  <si>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</si>
  <si>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</si>
  <si>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</si>
  <si>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</si>
  <si>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</si>
  <si>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</si>
  <si>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</si>
  <si>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</si>
  <si>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</si>
  <si>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</si>
  <si>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</si>
  <si>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</si>
  <si>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</si>
  <si>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</si>
  <si>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</si>
  <si>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</si>
  <si>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</si>
  <si>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</si>
  <si>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</si>
  <si>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</si>
  <si>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</si>
  <si>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</si>
  <si>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</si>
  <si>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</si>
  <si>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</si>
  <si>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</si>
  <si>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</si>
  <si>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</si>
  <si>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</si>
  <si>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</si>
  <si>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</si>
  <si>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</si>
  <si>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</si>
  <si>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</si>
  <si>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</si>
  <si>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</si>
  <si>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</si>
  <si>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</si>
  <si>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</si>
  <si>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</si>
  <si>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</si>
  <si>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</si>
  <si>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</si>
  <si>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</si>
  <si>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</si>
  <si>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</si>
  <si>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</si>
  <si>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</si>
  <si>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</si>
  <si>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</si>
  <si>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</si>
  <si>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</si>
  <si>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</si>
  <si>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</si>
  <si>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</si>
  <si>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</si>
  <si>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</si>
  <si>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</si>
  <si>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</si>
  <si>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</si>
  <si>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</si>
  <si>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</si>
  <si>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</si>
  <si>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</si>
  <si>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</si>
  <si>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</si>
  <si>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</si>
  <si>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</si>
  <si>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</si>
  <si>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</si>
  <si>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</si>
  <si>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</si>
  <si>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</si>
  <si>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</si>
  <si>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</si>
  <si>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</si>
  <si>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</si>
  <si>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</si>
  <si>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</si>
  <si>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</si>
  <si>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</si>
  <si>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</si>
  <si>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</si>
  <si>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</si>
  <si>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</si>
  <si>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</si>
  <si>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</si>
  <si>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</si>
  <si>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</si>
  <si>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</si>
  <si>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</si>
  <si>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</si>
  <si>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</si>
  <si>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</si>
  <si>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</si>
  <si>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</si>
  <si>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</si>
  <si>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</si>
  <si>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</si>
  <si>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</si>
  <si>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</si>
  <si>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</si>
  <si>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</si>
  <si>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</si>
  <si>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</si>
  <si>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</si>
  <si>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</si>
  <si>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</si>
  <si>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</si>
  <si>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</si>
  <si>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</si>
  <si>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</si>
  <si>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</si>
  <si>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</si>
  <si>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</si>
  <si>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</si>
  <si>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</si>
  <si>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</si>
  <si>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</si>
  <si>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</si>
  <si>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</si>
  <si>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</si>
  <si>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</si>
  <si>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変状の発生規模合計(㎡)</t>
    <rPh sb="0" eb="2">
      <t>ヘンジョウ</t>
    </rPh>
    <rPh sb="3" eb="5">
      <t>ハッセイ</t>
    </rPh>
    <rPh sb="5" eb="7">
      <t>キボ</t>
    </rPh>
    <rPh sb="7" eb="9">
      <t>ゴウケイ</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</si>
  <si>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</si>
  <si>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</si>
  <si>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</si>
  <si>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</si>
  <si>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</si>
  <si>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</si>
  <si>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</si>
  <si>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</si>
  <si>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</si>
  <si>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</si>
  <si>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</si>
  <si>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19"/>
  </si>
  <si>
    <t>異常の種類</t>
    <rPh sb="0" eb="2">
      <t>イジョウ</t>
    </rPh>
    <rPh sb="3" eb="5">
      <t>シュルイ</t>
    </rPh>
    <phoneticPr fontId="19"/>
  </si>
  <si>
    <t>部位区分</t>
    <rPh sb="0" eb="2">
      <t>ブイ</t>
    </rPh>
    <rPh sb="2" eb="4">
      <t>クブン</t>
    </rPh>
    <phoneticPr fontId="19"/>
  </si>
  <si>
    <t>対象箇所</t>
    <rPh sb="0" eb="2">
      <t>タイショウ</t>
    </rPh>
    <rPh sb="2" eb="4">
      <t>カショ</t>
    </rPh>
    <phoneticPr fontId="19"/>
  </si>
  <si>
    <t>異常番号</t>
    <rPh sb="0" eb="2">
      <t>イジョウ</t>
    </rPh>
    <rPh sb="2" eb="4">
      <t>バンゴウ</t>
    </rPh>
    <phoneticPr fontId="19"/>
  </si>
  <si>
    <t>覆工スパン番号</t>
    <rPh sb="0" eb="2">
      <t>フッコウ</t>
    </rPh>
    <rPh sb="5" eb="7">
      <t>バンゴウ</t>
    </rPh>
    <phoneticPr fontId="19"/>
  </si>
  <si>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</si>
  <si>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</si>
  <si>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</si>
  <si>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</si>
  <si>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</si>
  <si>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</si>
  <si>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19"/>
  </si>
  <si>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</si>
  <si>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</si>
  <si>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</si>
  <si>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</si>
  <si>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</si>
  <si>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</si>
  <si>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</si>
  <si>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4" eb="7">
      <t>ネンガッピ</t>
    </rPh>
    <phoneticPr fontId="18"/>
  </si>
  <si>
    <t>応急措置の内容</t>
    <rPh sb="0" eb="2">
      <t>オウキュウ</t>
    </rPh>
    <rPh sb="2" eb="4">
      <t>ソチ</t>
    </rPh>
    <rPh sb="5" eb="7">
      <t>ナイヨウ</t>
    </rPh>
    <phoneticPr fontId="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</si>
  <si>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</si>
  <si>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</si>
  <si>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</si>
  <si>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</si>
  <si>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対策
区分</t>
    <rPh sb="0" eb="2">
      <t>タイサク</t>
    </rPh>
    <rPh sb="3" eb="5">
      <t>クブン</t>
    </rPh>
    <phoneticPr fontId="4"/>
  </si>
  <si>
    <t>応急措置後</t>
    <rPh sb="0" eb="2">
      <t>オウキュウ</t>
    </rPh>
    <rPh sb="2" eb="4">
      <t>ソチ</t>
    </rPh>
    <rPh sb="4" eb="5">
      <t>ゴ</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</si>
  <si>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</si>
  <si>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</si>
  <si>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</si>
  <si>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</si>
  <si>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</si>
  <si>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</si>
  <si>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</si>
  <si>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</si>
  <si>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</si>
  <si>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</si>
  <si>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</si>
  <si>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</si>
  <si>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9"/>
  </si>
  <si>
    <t>対策履歴</t>
    <rPh sb="0" eb="2">
      <t>タイサク</t>
    </rPh>
    <rPh sb="2" eb="4">
      <t>リレキ</t>
    </rPh>
    <phoneticPr fontId="4"/>
  </si>
  <si>
    <r>
      <t xml:space="preserve">外力 </t>
    </r>
    <r>
      <rPr>
        <vertAlign val="superscript"/>
        <sz val="9"/>
        <rFont val="HGSｺﾞｼｯｸM"/>
        <family val="3"/>
        <charset val="128"/>
      </rPr>
      <t>注2</t>
    </r>
    <rPh sb="0" eb="2">
      <t>ガイリョク</t>
    </rPh>
    <rPh sb="3" eb="4">
      <t>チュウ</t>
    </rPh>
    <phoneticPr fontId="19"/>
  </si>
  <si>
    <t>年月日</t>
    <rPh sb="0" eb="2">
      <t>ネンゲツ</t>
    </rPh>
    <rPh sb="2" eb="3">
      <t>ニチ</t>
    </rPh>
    <phoneticPr fontId="8"/>
  </si>
  <si>
    <t>管理者名</t>
    <rPh sb="0" eb="3">
      <t>カンリシャ</t>
    </rPh>
    <rPh sb="3" eb="4">
      <t>メイ</t>
    </rPh>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</si>
  <si>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</si>
  <si>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</si>
  <si>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</si>
  <si>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</si>
  <si>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</si>
  <si>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</si>
  <si>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</si>
  <si>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</si>
  <si>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</si>
  <si>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</si>
  <si>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</si>
  <si>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</si>
  <si>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</si>
  <si>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</si>
  <si>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</si>
  <si>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</si>
  <si>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</si>
  <si>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</si>
  <si>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</si>
  <si>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</si>
  <si>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</si>
  <si>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</si>
  <si>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</si>
  <si>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</si>
  <si>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</si>
  <si>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</si>
  <si>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</si>
  <si>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</si>
  <si>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</si>
  <si>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</si>
  <si>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</si>
  <si>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</si>
  <si>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</si>
  <si>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</si>
  <si>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</si>
  <si>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</si>
  <si>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</si>
  <si>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</si>
  <si>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</si>
  <si>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</si>
  <si>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</si>
  <si>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</si>
  <si>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</si>
  <si>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</si>
  <si>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</si>
  <si>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</si>
  <si>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</si>
  <si>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</si>
  <si>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</si>
  <si>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</si>
  <si>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</si>
  <si>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</si>
  <si>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</si>
  <si>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</si>
  <si>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</si>
  <si>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</si>
  <si>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</si>
  <si>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</si>
  <si>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</si>
  <si>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</si>
  <si>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</si>
  <si>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</si>
  <si>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</si>
  <si>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</si>
  <si>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</si>
  <si>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</si>
  <si>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</si>
  <si>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</si>
  <si>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</si>
  <si>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</si>
  <si>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</si>
  <si>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</si>
  <si>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</si>
  <si>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</si>
  <si>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</si>
  <si>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</si>
  <si>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</si>
  <si>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</si>
  <si>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</si>
  <si>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</si>
  <si>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</si>
  <si>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</si>
  <si>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</si>
  <si>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</si>
  <si>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</si>
  <si>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</si>
  <si>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</si>
  <si>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</si>
  <si>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</si>
  <si>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</si>
  <si>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</si>
  <si>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</si>
  <si>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</si>
  <si>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</si>
  <si>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</si>
  <si>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</si>
  <si>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</si>
  <si>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</si>
  <si>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</si>
  <si>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</si>
  <si>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</si>
  <si>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</si>
  <si>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</si>
  <si>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</si>
  <si>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</si>
  <si>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</si>
  <si>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</si>
  <si>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</si>
  <si>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</si>
  <si>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</si>
  <si>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</si>
  <si>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</si>
  <si>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</si>
  <si>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</si>
  <si>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</si>
  <si>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</si>
  <si>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</si>
  <si>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</si>
  <si>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</si>
  <si>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</si>
  <si>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</si>
  <si>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</si>
  <si>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</si>
  <si>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</si>
  <si>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</si>
  <si>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</si>
  <si>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</si>
  <si>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</si>
  <si>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</si>
  <si>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</si>
  <si>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</si>
  <si>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</si>
  <si>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　数が多い場合は、適時、表の行を増やすこと。</t>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</si>
  <si>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</si>
  <si>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</si>
  <si>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</si>
  <si>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幅員</t>
    <rPh sb="0" eb="2">
      <t>フクイン</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</si>
  <si>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</si>
  <si>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集計
判定
診断</t>
    <rPh sb="0" eb="2">
      <t>シュウケイ</t>
    </rPh>
    <rPh sb="3" eb="5">
      <t>ハンテイ</t>
    </rPh>
    <rPh sb="6" eb="8">
      <t>シンダン</t>
    </rPh>
    <phoneticPr fontId="8"/>
  </si>
  <si>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</si>
  <si>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</si>
  <si>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</si>
  <si>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</si>
  <si>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</si>
  <si>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</si>
  <si>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</si>
  <si>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</si>
  <si>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</si>
  <si>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</si>
  <si>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</si>
  <si>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</si>
  <si>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</si>
  <si>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</si>
  <si>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</si>
  <si>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</si>
  <si>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</si>
  <si>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</si>
  <si>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</si>
  <si>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</si>
  <si>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</si>
  <si>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</si>
  <si>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メモ</t>
    <phoneticPr fontId="9"/>
  </si>
  <si>
    <t>延長
（ｍ）</t>
    <rPh sb="0" eb="2">
      <t>エンチョウ</t>
    </rPh>
    <phoneticPr fontId="9"/>
  </si>
  <si>
    <t>番号</t>
    <rPh sb="0" eb="2">
      <t>バンゴウ</t>
    </rPh>
    <phoneticPr fontId="9"/>
  </si>
  <si>
    <t>覆工スパン</t>
    <rPh sb="0" eb="2">
      <t>フッコウ</t>
    </rPh>
    <phoneticPr fontId="19"/>
  </si>
  <si>
    <t>定期点検
年月日</t>
    <phoneticPr fontId="9"/>
  </si>
  <si>
    <t>（以下、印刷不要）</t>
    <rPh sb="1" eb="3">
      <t>イカ</t>
    </rPh>
    <rPh sb="4" eb="6">
      <t>インサツ</t>
    </rPh>
    <rPh sb="6" eb="8">
      <t>フヨウ</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</si>
  <si>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</si>
  <si>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</si>
  <si>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変状数に準じてシートを追加すること。</t>
    <rPh sb="2" eb="4">
      <t>ヘンジョウ</t>
    </rPh>
    <rPh sb="4" eb="5">
      <t>スウ</t>
    </rPh>
    <rPh sb="6" eb="7">
      <t>ジュン</t>
    </rPh>
    <rPh sb="13" eb="15">
      <t>ツイカ</t>
    </rPh>
    <phoneticPr fontId="8"/>
  </si>
  <si>
    <t>対策区分</t>
    <rPh sb="0" eb="2">
      <t>タイサク</t>
    </rPh>
    <rPh sb="2" eb="4">
      <t>クブン</t>
    </rPh>
    <phoneticPr fontId="4"/>
  </si>
  <si>
    <t>【覆工スパン毎の変状数,  変状規模】</t>
    <phoneticPr fontId="19"/>
  </si>
  <si>
    <t>✕</t>
    <phoneticPr fontId="19"/>
  </si>
  <si>
    <t>定期点検年月日</t>
    <phoneticPr fontId="19"/>
  </si>
  <si>
    <t>施設ID</t>
    <rPh sb="0" eb="2">
      <t>シセツ</t>
    </rPh>
    <phoneticPr fontId="4"/>
  </si>
  <si>
    <t>路線名</t>
    <phoneticPr fontId="19"/>
  </si>
  <si>
    <t>管理者名</t>
    <phoneticPr fontId="19"/>
  </si>
  <si>
    <t>定期点検実施者</t>
    <phoneticPr fontId="19"/>
  </si>
  <si>
    <t>起点</t>
    <rPh sb="0" eb="2">
      <t>キテン</t>
    </rPh>
    <phoneticPr fontId="19"/>
  </si>
  <si>
    <t>緯度</t>
    <rPh sb="0" eb="2">
      <t>イド</t>
    </rPh>
    <phoneticPr fontId="19"/>
  </si>
  <si>
    <t>経度</t>
    <rPh sb="0" eb="2">
      <t>ケイド</t>
    </rPh>
    <phoneticPr fontId="19"/>
  </si>
  <si>
    <t>終点</t>
    <rPh sb="0" eb="2">
      <t>シュウテン</t>
    </rPh>
    <phoneticPr fontId="19"/>
  </si>
  <si>
    <t>建設年度</t>
    <rPh sb="0" eb="2">
      <t>ケンセツ</t>
    </rPh>
    <rPh sb="2" eb="4">
      <t>ネンド</t>
    </rPh>
    <phoneticPr fontId="8"/>
  </si>
  <si>
    <t>変状・異常
箇所数合計</t>
    <phoneticPr fontId="19"/>
  </si>
  <si>
    <t>トンネル本体工</t>
    <phoneticPr fontId="19"/>
  </si>
  <si>
    <t>◯
（応急措置後)</t>
    <phoneticPr fontId="19"/>
  </si>
  <si>
    <t>注１：本位置図は、見下げた状態で記載すること。
注２：覆工スパン番号は横断目地毎(矢板工法の場合は上半アーチの
　　　横断目地毎)に設定すること。</t>
    <phoneticPr fontId="19"/>
  </si>
  <si>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9"/>
  </si>
  <si>
    <t>※1　トンネル本体工の変状数は、材質劣化、漏水に起因するものは変状単位で、外力に起因するものはスパン単位で計上すること。</t>
    <rPh sb="7" eb="10">
      <t>ホンタイコウ</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</si>
  <si>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</si>
  <si>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</si>
  <si>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</si>
  <si>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</si>
  <si>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</si>
  <si>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施設ID</t>
    <rPh sb="0" eb="2">
      <t>シセツ</t>
    </rPh>
    <phoneticPr fontId="9"/>
  </si>
  <si>
    <t>自専道
or
一般道</t>
    <rPh sb="0" eb="1">
      <t>ジ</t>
    </rPh>
    <rPh sb="1" eb="2">
      <t>セン</t>
    </rPh>
    <rPh sb="2" eb="3">
      <t>ドウ</t>
    </rPh>
    <rPh sb="7" eb="10">
      <t>イッパンドウ</t>
    </rPh>
    <phoneticPr fontId="4"/>
  </si>
  <si>
    <t>前回変状の発生範囲及び規模</t>
    <rPh sb="0" eb="2">
      <t>ゼンカイ</t>
    </rPh>
    <rPh sb="2" eb="4">
      <t>ヘンジョウ</t>
    </rPh>
    <rPh sb="5" eb="9">
      <t>ハッセイハンイ</t>
    </rPh>
    <rPh sb="9" eb="10">
      <t>オヨ</t>
    </rPh>
    <rPh sb="11" eb="13">
      <t>キボ</t>
    </rPh>
    <phoneticPr fontId="9"/>
  </si>
  <si>
    <t>道路トンネルの健全性の診断の区分の所見</t>
    <rPh sb="0" eb="2">
      <t>ドウロ</t>
    </rPh>
    <rPh sb="7" eb="10">
      <t>ケンゼンセイ</t>
    </rPh>
    <rPh sb="11" eb="13">
      <t>シンダン</t>
    </rPh>
    <rPh sb="14" eb="16">
      <t>クブン</t>
    </rPh>
    <rPh sb="17" eb="19">
      <t>ショケン</t>
    </rPh>
    <phoneticPr fontId="9"/>
  </si>
  <si>
    <t>前回定期点検時の判定</t>
    <rPh sb="0" eb="2">
      <t>ゼンカイ</t>
    </rPh>
    <rPh sb="6" eb="7">
      <t>ジ</t>
    </rPh>
    <rPh sb="8" eb="10">
      <t>ハンテイ</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</si>
  <si>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</si>
  <si>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</si>
  <si>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</si>
  <si>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</si>
  <si>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</si>
  <si>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</si>
  <si>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</si>
  <si>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4"/>
  </si>
  <si>
    <t>定期点検実施者</t>
    <rPh sb="0" eb="2">
      <t>テイキ</t>
    </rPh>
    <rPh sb="2" eb="4">
      <t>テンケン</t>
    </rPh>
    <rPh sb="4" eb="7">
      <t>ジッシシャ</t>
    </rPh>
    <phoneticPr fontId="4"/>
  </si>
  <si>
    <t>定期点検実施者</t>
    <rPh sb="4" eb="6">
      <t>ジッシ</t>
    </rPh>
    <rPh sb="6" eb="7">
      <t>シャ</t>
    </rPh>
    <phoneticPr fontId="4"/>
  </si>
  <si>
    <t>定期点検実施者</t>
    <rPh sb="4" eb="7">
      <t>ジッシシャ</t>
    </rPh>
    <phoneticPr fontId="4"/>
  </si>
  <si>
    <t>定期点検実施者</t>
    <rPh sb="4" eb="6">
      <t>ジッシ</t>
    </rPh>
    <phoneticPr fontId="9"/>
  </si>
  <si>
    <t>健全性の診断の
区分</t>
    <rPh sb="4" eb="6">
      <t>シンダン</t>
    </rPh>
    <rPh sb="8" eb="10">
      <t>クブン</t>
    </rPh>
    <phoneticPr fontId="9"/>
  </si>
  <si>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</si>
  <si>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9"/>
  </si>
  <si>
    <t>※１：本様式は様式D‐3の集計結果を掲載すること。</t>
    <rPh sb="3" eb="4">
      <t>ホン</t>
    </rPh>
    <rPh sb="4" eb="6">
      <t>ヨウシキ</t>
    </rPh>
    <rPh sb="7" eb="9">
      <t>ヨウシキ</t>
    </rPh>
    <rPh sb="13" eb="15">
      <t>シュウケイ</t>
    </rPh>
    <rPh sb="15" eb="17">
      <t>ケッカ</t>
    </rPh>
    <rPh sb="18" eb="20">
      <t>ケイサイ</t>
    </rPh>
    <phoneticPr fontId="1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</si>
  <si>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9"/>
  </si>
  <si>
    <t>トンネル区分</t>
    <rPh sb="4" eb="6">
      <t>クブン</t>
    </rPh>
    <phoneticPr fontId="4"/>
  </si>
  <si>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</si>
  <si>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</si>
  <si>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</si>
  <si>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</si>
  <si>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</si>
  <si>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</si>
  <si>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</si>
  <si>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</si>
  <si>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</si>
  <si>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</si>
  <si>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</si>
  <si>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</si>
  <si>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</si>
  <si>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</si>
  <si>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</si>
  <si>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</si>
  <si>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</si>
  <si>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</si>
  <si>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</si>
  <si>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</si>
  <si>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</si>
  <si>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</si>
  <si>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</si>
  <si>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</si>
  <si>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</si>
  <si>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</si>
  <si>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</si>
  <si>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</si>
  <si>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</si>
  <si>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</si>
  <si>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</si>
  <si>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</si>
  <si>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</si>
  <si>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</si>
  <si>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</si>
  <si>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</si>
  <si>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</si>
  <si>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</si>
  <si>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</si>
  <si>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</si>
  <si>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様式F用→</t>
    <rPh sb="0" eb="2">
      <t>ヨウシキ</t>
    </rPh>
    <rPh sb="3" eb="4">
      <t>ヨウ</t>
    </rPh>
    <phoneticPr fontId="8"/>
  </si>
  <si>
    <t>対策区分の判定</t>
    <rPh sb="0" eb="2">
      <t>タイサク</t>
    </rPh>
    <rPh sb="2" eb="4">
      <t>クブン</t>
    </rPh>
    <rPh sb="5" eb="7">
      <t>ハンテイ</t>
    </rPh>
    <phoneticPr fontId="19"/>
  </si>
  <si>
    <t>注2：応急措置を実施した場合は、その詳細を備考に記載すること。</t>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</si>
  <si>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</si>
  <si>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ケーブル本体</t>
    <rPh sb="4" eb="6">
      <t>ホンタイ</t>
    </rPh>
    <phoneticPr fontId="9"/>
  </si>
  <si>
    <t>ケーブル本体以外</t>
    <rPh sb="4" eb="6">
      <t>ホンタイ</t>
    </rPh>
    <rPh sb="6" eb="8">
      <t>イガイ</t>
    </rPh>
    <phoneticPr fontId="9"/>
  </si>
  <si>
    <t>覆工スパン単位の
健全性の
診断の区分</t>
    <rPh sb="9" eb="12">
      <t>ケンゼンセイ</t>
    </rPh>
    <rPh sb="14" eb="16">
      <t>シンダン</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</si>
  <si>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8"/>
  </si>
  <si>
    <t>所見</t>
    <rPh sb="0" eb="2">
      <t>ショケン</t>
    </rPh>
    <phoneticPr fontId="8"/>
  </si>
  <si>
    <t>トンネル工法</t>
    <rPh sb="4" eb="6">
      <t>コウホウ</t>
    </rPh>
    <phoneticPr fontId="19"/>
  </si>
  <si>
    <t>トンネル毎
の健全性の
診断の区分</t>
    <rPh sb="12" eb="14">
      <t>シンダン</t>
    </rPh>
    <rPh sb="15" eb="17">
      <t>クブン</t>
    </rPh>
    <phoneticPr fontId="19"/>
  </si>
  <si>
    <t>附属物等
の取付状態</t>
    <phoneticPr fontId="19"/>
  </si>
  <si>
    <t>前回定期点検時の変状の発生範囲及び規模</t>
    <rPh sb="2" eb="4">
      <t>テイキ</t>
    </rPh>
    <rPh sb="4" eb="6">
      <t>テンケン</t>
    </rPh>
    <rPh sb="6" eb="7">
      <t>ジ</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</si>
  <si>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8"/>
  </si>
  <si>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4"/>
  </si>
  <si>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4"/>
  </si>
  <si>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19"/>
  </si>
  <si>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19"/>
  </si>
  <si>
    <r>
      <t>対策区分の判定</t>
    </r>
    <r>
      <rPr>
        <vertAlign val="superscript"/>
        <sz val="9"/>
        <rFont val="HGSｺﾞｼｯｸM"/>
        <family val="3"/>
        <charset val="128"/>
      </rPr>
      <t>注1</t>
    </r>
    <rPh sb="0" eb="2">
      <t>タイサク</t>
    </rPh>
    <rPh sb="2" eb="4">
      <t>クブン</t>
    </rPh>
    <rPh sb="5" eb="7">
      <t>ハンテイ</t>
    </rPh>
    <rPh sb="7" eb="8">
      <t>チュウ</t>
    </rPh>
    <phoneticPr fontId="19"/>
  </si>
  <si>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</si>
  <si>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</si>
  <si>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</si>
  <si>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</si>
  <si>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</si>
  <si>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8"/>
  </si>
  <si>
    <t>不可能な理由</t>
    <rPh sb="0" eb="3">
      <t>フカノウ</t>
    </rPh>
    <rPh sb="4" eb="6">
      <t>リユウ</t>
    </rPh>
    <phoneticPr fontId="4"/>
  </si>
  <si>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</si>
  <si>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4"/>
  </si>
  <si>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</si>
  <si>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</si>
  <si>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</si>
  <si>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</si>
  <si>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</si>
  <si>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</si>
  <si>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</si>
  <si>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</si>
  <si>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株式会社エイト日本技術開発</t>
    <phoneticPr fontId="9"/>
  </si>
  <si>
    <t>岡根 三千夫</t>
    <phoneticPr fontId="9"/>
  </si>
  <si>
    <t>－</t>
  </si>
  <si>
    <t>Ⅰ</t>
  </si>
  <si>
    <t>判定見直し</t>
  </si>
  <si>
    <t>Ⅱb</t>
  </si>
  <si>
    <t>株式会社エイト日本技術開発</t>
    <phoneticPr fontId="4"/>
  </si>
  <si>
    <t>岡根 三千夫</t>
    <phoneticPr fontId="4"/>
  </si>
  <si>
    <t>岩国土木建築事務所</t>
    <phoneticPr fontId="9"/>
  </si>
  <si>
    <t>株式会社エイト日本技術開発
岡根 三千夫</t>
    <rPh sb="0" eb="2">
      <t>カブシキ</t>
    </rPh>
    <rPh sb="2" eb="4">
      <t>カイシャ</t>
    </rPh>
    <rPh sb="7" eb="9">
      <t>ニホン</t>
    </rPh>
    <rPh sb="9" eb="11">
      <t>ギジュツ</t>
    </rPh>
    <rPh sb="11" eb="13">
      <t>カイハツ</t>
    </rPh>
    <phoneticPr fontId="9"/>
  </si>
  <si>
    <t>-</t>
    <phoneticPr fontId="9"/>
  </si>
  <si>
    <t>PS</t>
    <phoneticPr fontId="9"/>
  </si>
  <si>
    <t>PE</t>
  </si>
  <si>
    <t>○</t>
  </si>
  <si>
    <t>一般道</t>
  </si>
  <si>
    <t>PS</t>
  </si>
  <si>
    <t>PE</t>
    <phoneticPr fontId="9"/>
  </si>
  <si>
    <t>徳山本郷線</t>
    <phoneticPr fontId="9"/>
  </si>
  <si>
    <t>山口県岩国市本郷町</t>
    <phoneticPr fontId="9"/>
  </si>
  <si>
    <t>無料</t>
    <phoneticPr fontId="9"/>
  </si>
  <si>
    <t>2008年</t>
    <rPh sb="4" eb="5">
      <t>ネン</t>
    </rPh>
    <phoneticPr fontId="5"/>
  </si>
  <si>
    <t>D</t>
  </si>
  <si>
    <t>覆工</t>
    <rPh sb="0" eb="1">
      <t>フク</t>
    </rPh>
    <rPh sb="1" eb="2">
      <t>コウ</t>
    </rPh>
    <phoneticPr fontId="3"/>
  </si>
  <si>
    <t>面壁型</t>
    <rPh sb="0" eb="2">
      <t>メンペキ</t>
    </rPh>
    <rPh sb="2" eb="3">
      <t>ガタ</t>
    </rPh>
    <phoneticPr fontId="5"/>
  </si>
  <si>
    <t>コンクリート系</t>
    <rPh sb="6" eb="7">
      <t>ケイ</t>
    </rPh>
    <phoneticPr fontId="3"/>
  </si>
  <si>
    <t>円型水路</t>
    <rPh sb="0" eb="1">
      <t>エン</t>
    </rPh>
    <rPh sb="1" eb="2">
      <t>ガタ</t>
    </rPh>
    <rPh sb="2" eb="4">
      <t>スイロ</t>
    </rPh>
    <phoneticPr fontId="3"/>
  </si>
  <si>
    <t>-</t>
  </si>
  <si>
    <t>2008年</t>
    <phoneticPr fontId="9"/>
  </si>
  <si>
    <t>Ⅱ</t>
  </si>
  <si>
    <t>Ⅱa</t>
  </si>
  <si>
    <t>監視(日常)</t>
  </si>
  <si>
    <t>徳山本郷線</t>
    <phoneticPr fontId="4"/>
  </si>
  <si>
    <t>側壁のうき 経過観察が望まれる</t>
    <phoneticPr fontId="9"/>
  </si>
  <si>
    <t>アカセダイニゴウトンネル</t>
    <phoneticPr fontId="9"/>
  </si>
  <si>
    <t>赤瀬第2号トンネル</t>
    <phoneticPr fontId="9"/>
  </si>
  <si>
    <t>30・35</t>
  </si>
  <si>
    <t>476㎡</t>
    <phoneticPr fontId="9"/>
  </si>
  <si>
    <t>ナトリウム灯</t>
    <rPh sb="5" eb="6">
      <t>トウ</t>
    </rPh>
    <phoneticPr fontId="8"/>
  </si>
  <si>
    <t>自然換気</t>
    <rPh sb="0" eb="4">
      <t>シゼンカンキ</t>
    </rPh>
    <phoneticPr fontId="8"/>
  </si>
  <si>
    <t>坑門(面壁型)</t>
    <rPh sb="0" eb="2">
      <t>コウモン</t>
    </rPh>
    <rPh sb="3" eb="6">
      <t>メンペキガタ</t>
    </rPh>
    <phoneticPr fontId="8"/>
  </si>
  <si>
    <t>34°14′55.6″</t>
  </si>
  <si>
    <t>132°01′34.3″</t>
  </si>
  <si>
    <t>34°14′57.4″</t>
  </si>
  <si>
    <t>132°01′35.9″</t>
  </si>
  <si>
    <t>W=0.4mm×L=5.5m</t>
  </si>
  <si>
    <t>0.6m×0.05m</t>
  </si>
  <si>
    <t>アカセダイニゴウトンネル</t>
    <phoneticPr fontId="4"/>
  </si>
  <si>
    <t>赤瀬第2号トンネル</t>
    <phoneticPr fontId="4"/>
  </si>
  <si>
    <t>W=0.3mm×L=5.5m 0.00165㎡</t>
    <phoneticPr fontId="9"/>
  </si>
  <si>
    <t>W=0.3mm×L=5.5m</t>
    <phoneticPr fontId="9"/>
  </si>
  <si>
    <t>アーチのひび割れ ひび割れ程度が軽微で材質劣化に起因する為判定区分ⅡaからⅡbに変更 経過観察が望まれる</t>
    <phoneticPr fontId="9"/>
  </si>
  <si>
    <t>0.6m×0.05m 0.03㎡</t>
    <phoneticPr fontId="9"/>
  </si>
  <si>
    <t>0.6m×0.05m</t>
    <phoneticPr fontId="9"/>
  </si>
  <si>
    <r>
      <rPr>
        <u/>
        <sz val="20"/>
        <color rgb="FF000000"/>
        <rFont val="HGSｺﾞｼｯｸM"/>
        <family val="3"/>
        <charset val="128"/>
      </rPr>
      <t>１．	変状・異常の内容と部位</t>
    </r>
    <r>
      <rPr>
        <sz val="20"/>
        <color rgb="FF000000"/>
        <rFont val="HGSｺﾞｼｯｸM"/>
        <family val="3"/>
        <charset val="128"/>
      </rPr>
      <t xml:space="preserve">
・ひび割れ、うき・はく離がわずかに発生している。
</t>
    </r>
    <r>
      <rPr>
        <u/>
        <sz val="20"/>
        <color rgb="FF000000"/>
        <rFont val="HGSｺﾞｼｯｸM"/>
        <family val="3"/>
        <charset val="128"/>
      </rPr>
      <t>２．変状等の原因（推定）</t>
    </r>
    <r>
      <rPr>
        <sz val="20"/>
        <color rgb="FF000000"/>
        <rFont val="HGSｺﾞｼｯｸM"/>
        <family val="3"/>
        <charset val="128"/>
      </rPr>
      <t xml:space="preserve">
・2008年の施工から17年経過しているが、ほとんど変状が生じていない。坑口部のひび割れは鉄筋拘束による可能性が高い。側壁部横断目地のうきは乾燥収縮によるものと推察される。
</t>
    </r>
    <r>
      <rPr>
        <u/>
        <sz val="20"/>
        <color rgb="FF000000"/>
        <rFont val="HGSｺﾞｼｯｸM"/>
        <family val="3"/>
        <charset val="128"/>
      </rPr>
      <t>３．施設の現状と次回定期点検まで及び将来における構造物の状態（推定）</t>
    </r>
    <r>
      <rPr>
        <sz val="20"/>
        <color rgb="FF000000"/>
        <rFont val="HGSｺﾞｼｯｸM"/>
        <family val="3"/>
        <charset val="128"/>
      </rPr>
      <t xml:space="preserve">
■構造物としての安全性や安定
・NATM工法のトンネルであり、現状、外力が疑われる変状は生じていない。次回以降の点検も将来的にも構造物としての安定性には問題はないと考えられる。
■道路利用者被害の発生の可能性
・うき、はく離に進行により、路面への剥落の可能性がある。
■特定事象との関連性
・当該地域の基岩盤は泥質片岩であるため、スレーキングなどが懸念される。ただし、その兆候は認められない。地すべりには該当せず、膨張性地山の可能性も低い。有害水も認められない。
■その他の変状の状態
・該当する変状はない。
</t>
    </r>
    <r>
      <rPr>
        <u/>
        <sz val="20"/>
        <color rgb="FF000000"/>
        <rFont val="HGSｺﾞｼｯｸM"/>
        <family val="3"/>
        <charset val="128"/>
      </rPr>
      <t>４．措置の必要性の判断に関わる事項</t>
    </r>
    <r>
      <rPr>
        <sz val="20"/>
        <color rgb="FF000000"/>
        <rFont val="HGSｺﾞｼｯｸM"/>
        <family val="3"/>
        <charset val="128"/>
      </rPr>
      <t xml:space="preserve">
・今後は横断目地部あるいはひび割れ周辺のうき、はく離について利用者被害の観点から叩き落しなどの措置を講じることが望ましい。継続して観察する。
</t>
    </r>
    <r>
      <rPr>
        <u/>
        <sz val="20"/>
        <color rgb="FF000000"/>
        <rFont val="HGSｺﾞｼｯｸM"/>
        <family val="3"/>
        <charset val="128"/>
      </rPr>
      <t>５．その他、次回定期点検への引継ぎ事項</t>
    </r>
    <r>
      <rPr>
        <sz val="20"/>
        <color rgb="FF000000"/>
        <rFont val="HGSｺﾞｼｯｸM"/>
        <family val="3"/>
        <charset val="128"/>
      </rPr>
      <t xml:space="preserve">
・横断目地部周辺は新規のうき、はく離が生じることが想定されるため、その状態を入念に確認すること。</t>
    </r>
    <rPh sb="18" eb="19">
      <t>ワ</t>
    </rPh>
    <rPh sb="58" eb="59">
      <t>ネン</t>
    </rPh>
    <rPh sb="60" eb="62">
      <t>セコウ</t>
    </rPh>
    <rPh sb="66" eb="69">
      <t>ネンケイカ</t>
    </rPh>
    <rPh sb="79" eb="81">
      <t>ヘンジョウ</t>
    </rPh>
    <rPh sb="82" eb="83">
      <t>ショウ</t>
    </rPh>
    <rPh sb="89" eb="92">
      <t>コウグチブ</t>
    </rPh>
    <rPh sb="95" eb="96">
      <t>ワ</t>
    </rPh>
    <rPh sb="98" eb="100">
      <t>テッキン</t>
    </rPh>
    <rPh sb="100" eb="102">
      <t>コウソク</t>
    </rPh>
    <rPh sb="105" eb="108">
      <t>カノウセイ</t>
    </rPh>
    <rPh sb="109" eb="110">
      <t>タカ</t>
    </rPh>
    <rPh sb="112" eb="115">
      <t>ソクヘキブ</t>
    </rPh>
    <rPh sb="115" eb="119">
      <t>オウダンメジ</t>
    </rPh>
    <rPh sb="123" eb="127">
      <t>カンソウシュウシュク</t>
    </rPh>
    <rPh sb="133" eb="135">
      <t>スイサツ</t>
    </rPh>
    <rPh sb="195" eb="197">
      <t>コウホウ</t>
    </rPh>
    <rPh sb="206" eb="208">
      <t>ゲンジョウ</t>
    </rPh>
    <rPh sb="209" eb="211">
      <t>ガイリョク</t>
    </rPh>
    <rPh sb="212" eb="213">
      <t>ウタガ</t>
    </rPh>
    <rPh sb="216" eb="218">
      <t>ヘンジョウ</t>
    </rPh>
    <rPh sb="219" eb="220">
      <t>ショウ</t>
    </rPh>
    <rPh sb="226" eb="228">
      <t>ジカイ</t>
    </rPh>
    <rPh sb="228" eb="230">
      <t>イコウ</t>
    </rPh>
    <rPh sb="231" eb="233">
      <t>テンケン</t>
    </rPh>
    <rPh sb="234" eb="237">
      <t>ショウライテキ</t>
    </rPh>
    <rPh sb="239" eb="242">
      <t>コウゾウブツ</t>
    </rPh>
    <rPh sb="246" eb="249">
      <t>アンテイセイ</t>
    </rPh>
    <rPh sb="251" eb="253">
      <t>モンダイ</t>
    </rPh>
    <rPh sb="257" eb="258">
      <t>カンガ</t>
    </rPh>
    <rPh sb="288" eb="290">
      <t>シンコウ</t>
    </rPh>
    <rPh sb="294" eb="296">
      <t>ロメン</t>
    </rPh>
    <rPh sb="361" eb="363">
      <t>チョウコウ</t>
    </rPh>
    <rPh sb="364" eb="365">
      <t>ミト</t>
    </rPh>
    <rPh sb="419" eb="421">
      <t>ガイトウ</t>
    </rPh>
    <rPh sb="423" eb="425">
      <t>ヘンジョウ</t>
    </rPh>
    <rPh sb="509" eb="511">
      <t>ケイゾク</t>
    </rPh>
    <rPh sb="513" eb="515">
      <t>カンサツ</t>
    </rPh>
    <phoneticPr fontId="19"/>
  </si>
  <si>
    <t>34.24878,132.02622</t>
    <phoneticPr fontId="9"/>
  </si>
  <si>
    <t>山口県岩国土木建築事務所</t>
  </si>
  <si>
    <t>山口県
岩国土木建築事務所</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</si>
</sst>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General&quot;箇所&quot;"/>
    <numFmt numFmtId="201" formatCode="General&quot;スパン&quot;"/>
    <numFmt numFmtId="202" formatCode="0.00####"/>
  </numFmts>
  <fonts count="6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20"/>
      <color rgb="FF000000"/>
      <name val="HGSｺﾞｼｯｸM"/>
      <family val="3"/>
      <charset val="128"/>
    </font>
    <font>
      <sz val="11"/>
      <color theme="1"/>
      <name val="ＭＳ ゴシック"/>
      <family val="3"/>
      <charset val="128"/>
    </font>
    <font>
      <sz val="11"/>
      <name val="ＭＳ ゴシック"/>
      <family val="3"/>
      <charset val="128"/>
    </font>
    <font>
      <u/>
      <sz val="20"/>
      <color rgb="FF000000"/>
      <name val="HGSｺﾞｼｯｸM"/>
      <family val="3"/>
      <charset val="128"/>
    </font>
    <font>
      <sz val="7"/>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3">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2" fillId="0" borderId="0">
      <alignment vertical="center"/>
    </xf>
    <xf numFmtId="38" fontId="2" fillId="0" borderId="0" applyFont="0" applyFill="0" applyBorder="0" applyAlignment="0" applyProtection="0">
      <alignment vertical="center"/>
    </xf>
    <xf numFmtId="0" fontId="12" fillId="0" borderId="0">
      <alignment vertical="center"/>
    </xf>
    <xf numFmtId="0" fontId="36" fillId="0" borderId="0">
      <alignment vertical="center"/>
    </xf>
    <xf numFmtId="0" fontId="1" fillId="0" borderId="0">
      <alignment vertical="center"/>
    </xf>
  </cellStyleXfs>
  <cellXfs count="1142">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10" fillId="0" borderId="0" xfId="2" applyFont="1" applyAlignment="1" applyProtection="1">
      <alignment horizontal="center" vertical="center"/>
      <protection locked="0"/>
    </xf>
    <xf numFmtId="0" fontId="21" fillId="0" borderId="0" xfId="2" applyFont="1" applyAlignment="1" applyProtection="1">
      <alignment vertical="center"/>
      <protection locked="0"/>
    </xf>
    <xf numFmtId="0" fontId="21" fillId="0" borderId="0" xfId="2" applyFont="1" applyAlignment="1" applyProtection="1">
      <alignment vertical="center" shrinkToFit="1"/>
      <protection locked="0"/>
    </xf>
    <xf numFmtId="0" fontId="21" fillId="0" borderId="0" xfId="2" applyFont="1" applyAlignment="1">
      <alignment vertical="center" shrinkToFit="1"/>
    </xf>
    <xf numFmtId="0" fontId="21" fillId="0" borderId="0" xfId="2" applyFont="1" applyAlignment="1">
      <alignment vertical="center" textRotation="255" shrinkToFit="1"/>
    </xf>
    <xf numFmtId="0" fontId="21" fillId="0" borderId="0" xfId="2" applyFont="1" applyAlignment="1" applyProtection="1">
      <alignment horizontal="center" vertical="center" shrinkToFit="1"/>
      <protection locked="0"/>
    </xf>
    <xf numFmtId="0" fontId="22" fillId="0" borderId="1" xfId="7" applyFont="1" applyBorder="1" applyAlignment="1">
      <alignment horizontal="center" vertical="center"/>
    </xf>
    <xf numFmtId="0" fontId="23" fillId="0" borderId="1" xfId="7" applyFont="1" applyBorder="1" applyAlignment="1">
      <alignment horizontal="center" vertical="center"/>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5" fillId="2" borderId="13" xfId="7" applyFont="1" applyFill="1" applyBorder="1" applyAlignment="1">
      <alignment horizontal="center" vertical="center"/>
    </xf>
    <xf numFmtId="0" fontId="28" fillId="0" borderId="1" xfId="7" applyFont="1" applyBorder="1" applyAlignment="1">
      <alignment horizontal="center" vertical="center"/>
    </xf>
    <xf numFmtId="0" fontId="10" fillId="0" borderId="0" xfId="2" applyFont="1" applyAlignment="1" applyProtection="1">
      <alignment horizontal="center" vertical="center" shrinkToFit="1"/>
      <protection locked="0"/>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0" xfId="4" applyFont="1">
      <alignment vertical="center"/>
    </xf>
    <xf numFmtId="0" fontId="16" fillId="0" borderId="0" xfId="4" applyFont="1" applyAlignment="1">
      <alignment horizontal="center" vertical="center"/>
    </xf>
    <xf numFmtId="0" fontId="10" fillId="0" borderId="0" xfId="4" applyFont="1" applyAlignment="1">
      <alignment horizontal="left" vertical="center"/>
    </xf>
    <xf numFmtId="0" fontId="16" fillId="0" borderId="0" xfId="4" applyFont="1">
      <alignment vertical="center"/>
    </xf>
    <xf numFmtId="0" fontId="16" fillId="0" borderId="0" xfId="4" applyFont="1" applyAlignment="1">
      <alignment horizontal="center" vertical="center" wrapText="1"/>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0" fillId="0" borderId="0" xfId="0" applyFont="1">
      <alignment vertical="center"/>
    </xf>
    <xf numFmtId="0" fontId="10" fillId="0" borderId="0" xfId="5" applyFont="1" applyAlignment="1">
      <alignment horizontal="center" vertical="center"/>
    </xf>
    <xf numFmtId="0" fontId="10" fillId="0" borderId="0" xfId="5" applyFont="1">
      <alignment vertical="center"/>
    </xf>
    <xf numFmtId="0" fontId="16" fillId="0" borderId="8" xfId="5" applyFont="1" applyBorder="1" applyAlignment="1">
      <alignment vertical="center" shrinkToFit="1"/>
    </xf>
    <xf numFmtId="0" fontId="16" fillId="0" borderId="5" xfId="5" applyFont="1" applyBorder="1" applyAlignment="1">
      <alignment vertical="center" shrinkToFit="1"/>
    </xf>
    <xf numFmtId="0" fontId="13" fillId="0" borderId="0" xfId="2" applyAlignment="1">
      <alignment vertical="center"/>
    </xf>
    <xf numFmtId="192" fontId="13" fillId="0" borderId="1" xfId="2" applyNumberFormat="1" applyBorder="1" applyAlignment="1">
      <alignment vertical="center"/>
    </xf>
    <xf numFmtId="186" fontId="13" fillId="0" borderId="1" xfId="2" applyNumberFormat="1" applyBorder="1" applyAlignment="1">
      <alignment vertical="center" shrinkToFit="1"/>
    </xf>
    <xf numFmtId="178" fontId="16"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5" fillId="2" borderId="1" xfId="2" applyFont="1" applyFill="1" applyBorder="1" applyAlignment="1">
      <alignment horizontal="center" vertical="center" wrapText="1"/>
    </xf>
    <xf numFmtId="189" fontId="13" fillId="0" borderId="1" xfId="2" applyNumberFormat="1" applyBorder="1" applyAlignment="1">
      <alignment vertical="center"/>
    </xf>
    <xf numFmtId="0" fontId="0" fillId="0" borderId="0" xfId="0" applyAlignment="1">
      <alignment horizontal="center" vertical="center"/>
    </xf>
    <xf numFmtId="0" fontId="10"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0" fontId="33" fillId="0" borderId="1" xfId="2" applyFont="1" applyBorder="1" applyAlignment="1" applyProtection="1">
      <alignment horizontal="center" vertical="center" wrapText="1"/>
      <protection locked="0"/>
    </xf>
    <xf numFmtId="191" fontId="13" fillId="0" borderId="1" xfId="2" applyNumberFormat="1" applyBorder="1" applyAlignment="1">
      <alignment vertical="center"/>
    </xf>
    <xf numFmtId="0" fontId="13" fillId="0" borderId="1" xfId="7" applyBorder="1" applyAlignment="1">
      <alignment vertical="center" shrinkToFit="1"/>
    </xf>
    <xf numFmtId="0" fontId="13" fillId="0" borderId="1" xfId="2" applyBorder="1" applyAlignment="1">
      <alignment vertical="center" shrinkToFit="1"/>
    </xf>
    <xf numFmtId="0" fontId="13" fillId="0" borderId="0" xfId="2" applyAlignment="1">
      <alignment horizontal="center" vertical="center"/>
    </xf>
    <xf numFmtId="0" fontId="13" fillId="0" borderId="1" xfId="2" applyBorder="1" applyAlignment="1">
      <alignment vertical="center"/>
    </xf>
    <xf numFmtId="194" fontId="33" fillId="0" borderId="1" xfId="2" applyNumberFormat="1" applyFont="1" applyBorder="1" applyAlignment="1" applyProtection="1">
      <alignment horizontal="center" vertical="center" wrapText="1"/>
      <protection locked="0"/>
    </xf>
    <xf numFmtId="2" fontId="10" fillId="0" borderId="0" xfId="2" applyNumberFormat="1" applyFont="1" applyProtection="1">
      <protection locked="0"/>
    </xf>
    <xf numFmtId="195" fontId="10" fillId="0" borderId="0" xfId="2" applyNumberFormat="1" applyFont="1" applyProtection="1">
      <protection locked="0"/>
    </xf>
    <xf numFmtId="0" fontId="16" fillId="0" borderId="0" xfId="5" applyFont="1" applyAlignment="1">
      <alignment horizontal="center" vertical="center" shrinkToFit="1"/>
    </xf>
    <xf numFmtId="0" fontId="16" fillId="0" borderId="0" xfId="5" applyFont="1" applyAlignment="1">
      <alignment horizontal="center" vertical="center" wrapText="1"/>
    </xf>
    <xf numFmtId="0" fontId="10"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6" fillId="2" borderId="27" xfId="5" applyFont="1" applyFill="1" applyBorder="1" applyAlignment="1">
      <alignment horizontal="center" vertical="center"/>
    </xf>
    <xf numFmtId="0" fontId="16" fillId="0" borderId="27" xfId="5" applyFont="1" applyBorder="1" applyAlignment="1">
      <alignment vertical="center" shrinkToFit="1"/>
    </xf>
    <xf numFmtId="0" fontId="16" fillId="0" borderId="41" xfId="5" applyFont="1" applyBorder="1" applyAlignment="1">
      <alignment vertical="center" shrinkToFit="1"/>
    </xf>
    <xf numFmtId="0" fontId="16" fillId="2" borderId="28" xfId="5" applyFont="1" applyFill="1" applyBorder="1" applyAlignment="1">
      <alignment horizontal="center" vertical="center"/>
    </xf>
    <xf numFmtId="0" fontId="16" fillId="0" borderId="28" xfId="5" applyFont="1" applyBorder="1" applyAlignment="1">
      <alignment vertical="center" shrinkToFit="1"/>
    </xf>
    <xf numFmtId="0" fontId="16" fillId="0" borderId="43" xfId="5" applyFont="1" applyBorder="1" applyAlignment="1">
      <alignment vertical="center" shrinkToFit="1"/>
    </xf>
    <xf numFmtId="0" fontId="16" fillId="2" borderId="30" xfId="5" applyFont="1" applyFill="1" applyBorder="1" applyAlignment="1">
      <alignment horizontal="center" vertical="center"/>
    </xf>
    <xf numFmtId="0" fontId="16" fillId="0" borderId="30" xfId="5" applyFont="1" applyBorder="1" applyAlignment="1">
      <alignment vertical="center" shrinkToFit="1"/>
    </xf>
    <xf numFmtId="0" fontId="16" fillId="0" borderId="46"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3" fillId="0" borderId="1" xfId="7" applyBorder="1" applyAlignment="1">
      <alignment horizontal="center" vertical="center"/>
    </xf>
    <xf numFmtId="0" fontId="16" fillId="2" borderId="49" xfId="5" applyFont="1" applyFill="1" applyBorder="1" applyAlignment="1">
      <alignment horizontal="center" vertical="center"/>
    </xf>
    <xf numFmtId="2" fontId="16" fillId="0" borderId="2" xfId="5" applyNumberFormat="1" applyFont="1" applyBorder="1" applyAlignment="1">
      <alignment horizontal="center" vertical="center" shrinkToFit="1"/>
    </xf>
    <xf numFmtId="2" fontId="16" fillId="0" borderId="49" xfId="5" applyNumberFormat="1" applyFont="1" applyBorder="1" applyAlignment="1">
      <alignment horizontal="center" vertical="center" shrinkToFit="1"/>
    </xf>
    <xf numFmtId="2" fontId="16" fillId="0" borderId="3" xfId="5" applyNumberFormat="1" applyFont="1" applyBorder="1" applyAlignment="1">
      <alignment horizontal="center" vertical="center" shrinkToFit="1"/>
    </xf>
    <xf numFmtId="0" fontId="5" fillId="0" borderId="1" xfId="2" applyFont="1" applyBorder="1" applyAlignment="1" applyProtection="1">
      <alignment horizontal="center" vertical="center"/>
      <protection locked="0"/>
    </xf>
    <xf numFmtId="0" fontId="5" fillId="0" borderId="0" xfId="2" applyFont="1" applyAlignment="1" applyProtection="1">
      <alignment vertical="center" textRotation="255"/>
      <protection locked="0"/>
    </xf>
    <xf numFmtId="0" fontId="14" fillId="0" borderId="0" xfId="2" applyFont="1" applyAlignment="1" applyProtection="1">
      <alignment vertical="center" textRotation="255"/>
      <protection locked="0"/>
    </xf>
    <xf numFmtId="0" fontId="5" fillId="0" borderId="4" xfId="2" applyFont="1" applyBorder="1" applyAlignment="1" applyProtection="1">
      <alignment vertical="center"/>
      <protection locked="0"/>
    </xf>
    <xf numFmtId="0" fontId="6" fillId="0" borderId="0" xfId="2" applyFont="1" applyAlignment="1" applyProtection="1">
      <alignment vertical="center"/>
      <protection locked="0"/>
    </xf>
    <xf numFmtId="0" fontId="6" fillId="0" borderId="0" xfId="2" applyFont="1" applyAlignment="1" applyProtection="1">
      <alignment vertical="center" wrapText="1"/>
      <protection locked="0"/>
    </xf>
    <xf numFmtId="0" fontId="5" fillId="0" borderId="4" xfId="2" applyFont="1" applyBorder="1" applyProtection="1">
      <protection locked="0"/>
    </xf>
    <xf numFmtId="0" fontId="5" fillId="0" borderId="9"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5" fillId="0" borderId="10" xfId="2" applyFont="1" applyBorder="1" applyProtection="1">
      <protection locked="0"/>
    </xf>
    <xf numFmtId="0" fontId="5" fillId="0" borderId="10" xfId="2" applyFont="1" applyBorder="1" applyAlignment="1" applyProtection="1">
      <alignment vertical="center" wrapText="1"/>
      <protection locked="0"/>
    </xf>
    <xf numFmtId="0" fontId="16" fillId="0" borderId="1" xfId="2" applyFont="1" applyBorder="1" applyAlignment="1" applyProtection="1">
      <alignment vertical="center" wrapText="1"/>
      <protection locked="0"/>
    </xf>
    <xf numFmtId="0" fontId="16" fillId="0" borderId="54" xfId="5" applyFont="1" applyBorder="1" applyAlignment="1">
      <alignment horizontal="center" vertical="center" shrinkToFit="1"/>
    </xf>
    <xf numFmtId="186" fontId="16" fillId="0" borderId="3" xfId="5" applyNumberFormat="1" applyFont="1" applyBorder="1" applyAlignment="1">
      <alignment horizontal="center" vertical="center" shrinkToFit="1"/>
    </xf>
    <xf numFmtId="186" fontId="16" fillId="0" borderId="49" xfId="5" applyNumberFormat="1" applyFont="1" applyBorder="1" applyAlignment="1">
      <alignment horizontal="center" vertical="center" shrinkToFit="1"/>
    </xf>
    <xf numFmtId="186" fontId="16" fillId="0" borderId="20" xfId="5" applyNumberFormat="1" applyFont="1" applyBorder="1" applyAlignment="1">
      <alignment horizontal="center" vertical="center" shrinkToFit="1"/>
    </xf>
    <xf numFmtId="186" fontId="16" fillId="0" borderId="28" xfId="5" applyNumberFormat="1" applyFont="1" applyBorder="1" applyAlignment="1">
      <alignment horizontal="center" vertical="center" shrinkToFit="1"/>
    </xf>
    <xf numFmtId="2" fontId="16" fillId="0" borderId="28" xfId="5" applyNumberFormat="1" applyFont="1" applyBorder="1" applyAlignment="1">
      <alignment horizontal="center" vertical="center" shrinkToFit="1"/>
    </xf>
    <xf numFmtId="2" fontId="16" fillId="0" borderId="55" xfId="5" applyNumberFormat="1" applyFont="1" applyBorder="1" applyAlignment="1">
      <alignment horizontal="center" vertical="center" shrinkToFit="1"/>
    </xf>
    <xf numFmtId="0" fontId="16" fillId="2" borderId="34" xfId="5" applyFont="1" applyFill="1" applyBorder="1" applyAlignment="1">
      <alignment horizontal="center" vertical="center"/>
    </xf>
    <xf numFmtId="2" fontId="16" fillId="0" borderId="17" xfId="5" applyNumberFormat="1" applyFont="1" applyBorder="1" applyAlignment="1">
      <alignment horizontal="center" vertical="center" shrinkToFit="1"/>
    </xf>
    <xf numFmtId="2" fontId="16" fillId="0" borderId="56" xfId="5" applyNumberFormat="1" applyFont="1" applyBorder="1" applyAlignment="1">
      <alignment horizontal="center" vertical="center" shrinkToFit="1"/>
    </xf>
    <xf numFmtId="0" fontId="16" fillId="0" borderId="0" xfId="2" applyFont="1" applyAlignment="1" applyProtection="1">
      <alignment horizontal="left" vertical="center" shrinkToFit="1"/>
      <protection locked="0"/>
    </xf>
    <xf numFmtId="0" fontId="10" fillId="0" borderId="8" xfId="2" applyFont="1" applyBorder="1" applyAlignment="1" applyProtection="1">
      <alignment horizontal="center" vertical="center"/>
      <protection locked="0"/>
    </xf>
    <xf numFmtId="0" fontId="26" fillId="0" borderId="0" xfId="2" applyFont="1" applyAlignment="1" applyProtection="1">
      <alignment horizontal="center"/>
      <protection locked="0"/>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8" xfId="5" applyFont="1" applyFill="1" applyBorder="1" applyAlignment="1">
      <alignment horizontal="center" vertical="center"/>
    </xf>
    <xf numFmtId="0" fontId="11" fillId="0" borderId="0" xfId="2" applyFont="1" applyAlignment="1">
      <alignment vertical="center"/>
    </xf>
    <xf numFmtId="0" fontId="10" fillId="0" borderId="12" xfId="2" applyFont="1" applyBorder="1" applyProtection="1">
      <protection locked="0"/>
    </xf>
    <xf numFmtId="0" fontId="5" fillId="0" borderId="0" xfId="2" applyFont="1" applyAlignment="1">
      <alignment vertical="center"/>
    </xf>
    <xf numFmtId="0" fontId="10" fillId="0" borderId="1" xfId="4" applyFont="1" applyBorder="1">
      <alignment vertical="center"/>
    </xf>
    <xf numFmtId="0" fontId="40" fillId="2" borderId="1" xfId="2" applyFont="1" applyFill="1" applyBorder="1" applyAlignment="1">
      <alignment horizontal="center" vertical="center" wrapText="1" shrinkToFit="1"/>
    </xf>
    <xf numFmtId="0" fontId="10" fillId="0" borderId="0" xfId="4" applyFont="1" applyAlignment="1">
      <alignment horizontal="center" vertical="center"/>
    </xf>
    <xf numFmtId="0" fontId="41" fillId="0" borderId="0" xfId="0" applyFont="1">
      <alignment vertical="center"/>
    </xf>
    <xf numFmtId="0" fontId="39" fillId="0" borderId="0" xfId="0" applyFont="1">
      <alignment vertical="center"/>
    </xf>
    <xf numFmtId="0" fontId="11" fillId="0" borderId="0" xfId="0" applyFont="1">
      <alignment vertical="center"/>
    </xf>
    <xf numFmtId="0" fontId="16"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39" fillId="0" borderId="18" xfId="5" applyFont="1" applyBorder="1" applyAlignment="1">
      <alignment horizontal="center" vertical="center" shrinkToFit="1"/>
    </xf>
    <xf numFmtId="0" fontId="39" fillId="0" borderId="1" xfId="5" applyFont="1" applyBorder="1" applyAlignment="1">
      <alignment horizontal="center" vertical="center" shrinkToFit="1"/>
    </xf>
    <xf numFmtId="180" fontId="39" fillId="0" borderId="1" xfId="6" applyNumberFormat="1" applyFont="1" applyFill="1" applyBorder="1" applyAlignment="1">
      <alignment horizontal="center" vertical="center" shrinkToFit="1"/>
    </xf>
    <xf numFmtId="0" fontId="16" fillId="0" borderId="0" xfId="5" applyFont="1">
      <alignment vertical="center"/>
    </xf>
    <xf numFmtId="0" fontId="10" fillId="0" borderId="1" xfId="4" applyFont="1" applyBorder="1" applyAlignment="1">
      <alignment horizontal="center" vertical="center"/>
    </xf>
    <xf numFmtId="0" fontId="10" fillId="0" borderId="7" xfId="5" applyFont="1" applyBorder="1">
      <alignment vertical="center"/>
    </xf>
    <xf numFmtId="177" fontId="26" fillId="0" borderId="5" xfId="2" applyNumberFormat="1" applyFont="1" applyBorder="1" applyAlignment="1">
      <alignment vertical="center" shrinkToFit="1"/>
    </xf>
    <xf numFmtId="0" fontId="10"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0" fillId="0" borderId="71" xfId="0" applyFont="1" applyBorder="1" applyAlignment="1">
      <alignment horizontal="center" vertical="center" shrinkToFit="1"/>
    </xf>
    <xf numFmtId="0" fontId="20" fillId="0" borderId="0" xfId="0" applyFont="1" applyAlignment="1">
      <alignment horizontal="center" vertical="center" shrinkToFit="1"/>
    </xf>
    <xf numFmtId="0" fontId="20" fillId="0" borderId="34" xfId="0" applyFont="1" applyBorder="1" applyAlignment="1">
      <alignment horizontal="center" vertical="center" shrinkToFit="1"/>
    </xf>
    <xf numFmtId="0" fontId="20" fillId="0" borderId="35" xfId="0" applyFont="1" applyBorder="1" applyAlignment="1">
      <alignment horizontal="center" vertical="center" shrinkToFit="1"/>
    </xf>
    <xf numFmtId="0" fontId="20" fillId="7" borderId="26" xfId="0" applyFont="1" applyFill="1" applyBorder="1" applyAlignment="1">
      <alignment horizontal="center" vertical="center" shrinkToFit="1"/>
    </xf>
    <xf numFmtId="0" fontId="20"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3" fillId="0" borderId="0" xfId="2" applyNumberFormat="1" applyAlignment="1">
      <alignment horizontal="center" vertical="center" shrinkToFit="1"/>
    </xf>
    <xf numFmtId="186" fontId="13" fillId="0" borderId="0" xfId="2" applyNumberFormat="1" applyAlignment="1">
      <alignment vertical="center" shrinkToFit="1"/>
    </xf>
    <xf numFmtId="190" fontId="13" fillId="0" borderId="0" xfId="2" applyNumberFormat="1" applyAlignment="1">
      <alignment vertical="center" shrinkToFit="1"/>
    </xf>
    <xf numFmtId="0" fontId="16" fillId="2" borderId="1" xfId="5" applyFont="1" applyFill="1" applyBorder="1" applyAlignment="1">
      <alignment horizontal="center" vertical="center"/>
    </xf>
    <xf numFmtId="0" fontId="10" fillId="0" borderId="1" xfId="2" applyFont="1" applyBorder="1" applyAlignment="1" applyProtection="1">
      <alignment horizontal="center" vertical="center" shrinkToFit="1"/>
      <protection locked="0"/>
    </xf>
    <xf numFmtId="0" fontId="16" fillId="0" borderId="3" xfId="5" applyFont="1" applyBorder="1" applyAlignment="1">
      <alignment horizontal="center" vertical="center" shrinkToFit="1"/>
    </xf>
    <xf numFmtId="180" fontId="16" fillId="0" borderId="3" xfId="6" applyNumberFormat="1" applyFont="1" applyFill="1" applyBorder="1" applyAlignment="1">
      <alignment horizontal="center" vertical="center" shrinkToFit="1"/>
    </xf>
    <xf numFmtId="0" fontId="16" fillId="0" borderId="7" xfId="5" applyFont="1" applyBorder="1" applyAlignment="1">
      <alignment horizontal="center" vertical="center" shrinkToFit="1"/>
    </xf>
    <xf numFmtId="0" fontId="10" fillId="0" borderId="58" xfId="5" applyFont="1" applyBorder="1" applyAlignment="1">
      <alignment vertical="center" shrinkToFit="1"/>
    </xf>
    <xf numFmtId="0" fontId="10" fillId="0" borderId="59" xfId="5" applyFont="1" applyBorder="1" applyAlignment="1">
      <alignment vertical="center" shrinkToFit="1"/>
    </xf>
    <xf numFmtId="0" fontId="10" fillId="0" borderId="64" xfId="5" applyFont="1" applyBorder="1" applyAlignment="1">
      <alignment vertical="center" shrinkToFit="1"/>
    </xf>
    <xf numFmtId="0" fontId="10" fillId="0" borderId="65" xfId="5" applyFont="1" applyBorder="1" applyAlignment="1">
      <alignment vertical="center" shrinkToFit="1"/>
    </xf>
    <xf numFmtId="179" fontId="10" fillId="0" borderId="40" xfId="5" applyNumberFormat="1" applyFont="1" applyBorder="1" applyAlignment="1">
      <alignment horizontal="center" vertical="center" shrinkToFit="1"/>
    </xf>
    <xf numFmtId="179" fontId="10" fillId="0" borderId="50" xfId="5" applyNumberFormat="1" applyFont="1" applyBorder="1" applyAlignment="1">
      <alignment horizontal="center" vertical="center" shrinkToFit="1"/>
    </xf>
    <xf numFmtId="179" fontId="10" fillId="0" borderId="44" xfId="5" applyNumberFormat="1" applyFont="1" applyBorder="1" applyAlignment="1">
      <alignment horizontal="center" vertical="center" shrinkToFit="1"/>
    </xf>
    <xf numFmtId="179" fontId="10" fillId="0" borderId="33" xfId="5" applyNumberFormat="1" applyFont="1" applyBorder="1" applyAlignment="1">
      <alignment horizontal="center" vertical="center" shrinkToFit="1"/>
    </xf>
    <xf numFmtId="2" fontId="10" fillId="0" borderId="39" xfId="5" applyNumberFormat="1" applyFont="1" applyBorder="1" applyAlignment="1">
      <alignment horizontal="center" vertical="center" shrinkToFit="1"/>
    </xf>
    <xf numFmtId="2" fontId="10" fillId="0" borderId="50" xfId="5" applyNumberFormat="1" applyFont="1" applyBorder="1" applyAlignment="1">
      <alignment horizontal="center" vertical="center" shrinkToFit="1"/>
    </xf>
    <xf numFmtId="2" fontId="10" fillId="0" borderId="44" xfId="5" applyNumberFormat="1" applyFont="1" applyBorder="1" applyAlignment="1">
      <alignment horizontal="center" vertical="center" shrinkToFit="1"/>
    </xf>
    <xf numFmtId="2" fontId="10" fillId="0" borderId="38" xfId="5" applyNumberFormat="1" applyFont="1" applyBorder="1" applyAlignment="1">
      <alignment horizontal="center" vertical="center" shrinkToFit="1"/>
    </xf>
    <xf numFmtId="191" fontId="13" fillId="0" borderId="0" xfId="2" applyNumberFormat="1" applyAlignment="1">
      <alignment vertical="center" shrinkToFit="1"/>
    </xf>
    <xf numFmtId="191" fontId="13" fillId="0" borderId="0" xfId="2" applyNumberFormat="1" applyAlignment="1">
      <alignment vertical="center"/>
    </xf>
    <xf numFmtId="0" fontId="45" fillId="0" borderId="0" xfId="2" applyFont="1" applyAlignment="1">
      <alignment vertical="center"/>
    </xf>
    <xf numFmtId="0" fontId="46" fillId="2" borderId="1" xfId="2" applyFont="1" applyFill="1" applyBorder="1" applyAlignment="1" applyProtection="1">
      <alignment horizontal="center" vertical="center"/>
      <protection locked="0"/>
    </xf>
    <xf numFmtId="0" fontId="46" fillId="0" borderId="8" xfId="2" applyFont="1" applyBorder="1" applyAlignment="1">
      <alignment horizontal="center" vertical="center" shrinkToFit="1"/>
    </xf>
    <xf numFmtId="0" fontId="46" fillId="2" borderId="1" xfId="2" applyFont="1" applyFill="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pplyProtection="1">
      <alignment horizontal="center" vertical="center" shrinkToFit="1"/>
      <protection locked="0"/>
    </xf>
    <xf numFmtId="0" fontId="48" fillId="2" borderId="14" xfId="2" applyFont="1" applyFill="1" applyBorder="1" applyAlignment="1">
      <alignment vertical="center" textRotation="255" wrapText="1" shrinkToFit="1"/>
    </xf>
    <xf numFmtId="0" fontId="46" fillId="2" borderId="1" xfId="2" applyFont="1" applyFill="1" applyBorder="1" applyAlignment="1">
      <alignment horizontal="center" vertical="center"/>
    </xf>
    <xf numFmtId="0" fontId="46" fillId="0" borderId="8" xfId="2" applyFont="1" applyBorder="1" applyAlignment="1">
      <alignment horizontal="center" vertical="center"/>
    </xf>
    <xf numFmtId="0" fontId="46" fillId="2" borderId="2"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 xfId="2" applyFont="1" applyBorder="1" applyAlignment="1" applyProtection="1">
      <alignment horizontal="center" vertical="center" shrinkToFit="1"/>
      <protection locked="0"/>
    </xf>
    <xf numFmtId="0" fontId="46" fillId="0" borderId="1" xfId="2" applyFont="1" applyBorder="1" applyAlignment="1" applyProtection="1">
      <alignment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7" xfId="2" applyFont="1" applyBorder="1" applyAlignment="1">
      <alignment horizontal="center" vertical="center"/>
    </xf>
    <xf numFmtId="0" fontId="46" fillId="0" borderId="3" xfId="2" applyFont="1" applyBorder="1" applyAlignment="1">
      <alignment horizontal="center" vertical="center" shrinkToFit="1"/>
    </xf>
    <xf numFmtId="0" fontId="46" fillId="0" borderId="1" xfId="2" applyFont="1" applyBorder="1" applyAlignment="1" applyProtection="1">
      <alignment horizontal="center" vertical="center"/>
      <protection locked="0"/>
    </xf>
    <xf numFmtId="0" fontId="46" fillId="2" borderId="13" xfId="2" applyFont="1" applyFill="1" applyBorder="1" applyAlignment="1">
      <alignment horizontal="center" vertical="center"/>
    </xf>
    <xf numFmtId="0" fontId="46" fillId="0" borderId="11" xfId="2" applyFont="1" applyBorder="1" applyAlignment="1">
      <alignment horizontal="center" vertical="center" shrinkToFit="1"/>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0" borderId="3" xfId="2" applyFont="1" applyBorder="1" applyAlignment="1">
      <alignment horizontal="center" vertical="center"/>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0" fontId="46" fillId="2" borderId="14" xfId="2" applyFont="1" applyFill="1" applyBorder="1" applyAlignment="1">
      <alignment horizontal="center" vertical="center" shrinkToFit="1"/>
    </xf>
    <xf numFmtId="176" fontId="46" fillId="2" borderId="1" xfId="2" applyNumberFormat="1" applyFont="1" applyFill="1" applyBorder="1" applyAlignment="1">
      <alignment horizontal="center" vertical="center" shrinkToFit="1"/>
    </xf>
    <xf numFmtId="176" fontId="46" fillId="2" borderId="14" xfId="2" applyNumberFormat="1" applyFont="1" applyFill="1" applyBorder="1" applyAlignment="1">
      <alignment horizontal="center" vertical="center" shrinkToFit="1"/>
    </xf>
    <xf numFmtId="0" fontId="46" fillId="0" borderId="2" xfId="2" applyFont="1" applyBorder="1" applyAlignment="1">
      <alignment horizontal="center" vertical="center" shrinkToFit="1"/>
    </xf>
    <xf numFmtId="198" fontId="46" fillId="0" borderId="3" xfId="2" applyNumberFormat="1" applyFont="1" applyBorder="1" applyAlignment="1">
      <alignment horizontal="center" vertical="center" shrinkToFit="1"/>
    </xf>
    <xf numFmtId="176" fontId="46" fillId="0" borderId="1" xfId="2" applyNumberFormat="1" applyFont="1" applyBorder="1" applyAlignment="1">
      <alignment horizontal="center" vertical="center" shrinkToFit="1"/>
    </xf>
    <xf numFmtId="176" fontId="46" fillId="0" borderId="14" xfId="2" applyNumberFormat="1" applyFont="1" applyBorder="1" applyAlignment="1">
      <alignment horizontal="center" vertical="center" shrinkToFit="1"/>
    </xf>
    <xf numFmtId="0" fontId="46" fillId="0" borderId="7" xfId="2" applyFont="1" applyBorder="1" applyAlignment="1">
      <alignment vertical="center" wrapText="1" shrinkToFit="1"/>
    </xf>
    <xf numFmtId="196" fontId="47" fillId="0" borderId="7" xfId="10" applyNumberFormat="1" applyFont="1" applyBorder="1" applyAlignment="1" applyProtection="1">
      <alignment vertical="center" shrinkToFit="1"/>
      <protection locked="0"/>
    </xf>
    <xf numFmtId="196" fontId="47" fillId="0" borderId="5" xfId="10" applyNumberFormat="1" applyFont="1" applyBorder="1" applyAlignment="1" applyProtection="1">
      <alignment vertical="center" shrinkToFit="1"/>
      <protection locked="0"/>
    </xf>
    <xf numFmtId="0" fontId="46" fillId="0" borderId="0" xfId="2" applyFont="1" applyAlignment="1">
      <alignment vertical="center" wrapText="1" shrinkToFit="1"/>
    </xf>
    <xf numFmtId="0" fontId="50" fillId="2" borderId="1" xfId="2"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protection locked="0"/>
    </xf>
    <xf numFmtId="0" fontId="49" fillId="0" borderId="0" xfId="2" applyFont="1" applyAlignment="1" applyProtection="1">
      <alignment vertical="center"/>
      <protection locked="0"/>
    </xf>
    <xf numFmtId="0" fontId="46" fillId="0" borderId="0" xfId="2" applyFont="1" applyAlignment="1" applyProtection="1">
      <alignment vertical="center"/>
      <protection locked="0"/>
    </xf>
    <xf numFmtId="0" fontId="44" fillId="0" borderId="0" xfId="2" applyFont="1" applyAlignment="1" applyProtection="1">
      <alignment vertical="center" wrapText="1"/>
      <protection locked="0"/>
    </xf>
    <xf numFmtId="197" fontId="47" fillId="0" borderId="4" xfId="10" applyNumberFormat="1" applyFont="1" applyBorder="1" applyAlignment="1" applyProtection="1">
      <alignment vertical="center" shrinkToFit="1"/>
      <protection locked="0"/>
    </xf>
    <xf numFmtId="197" fontId="47" fillId="0" borderId="0" xfId="10" applyNumberFormat="1" applyFont="1" applyAlignment="1" applyProtection="1">
      <alignment vertical="center" shrinkToFit="1"/>
      <protection locked="0"/>
    </xf>
    <xf numFmtId="0" fontId="46" fillId="0" borderId="0" xfId="2" applyFont="1" applyAlignment="1" applyProtection="1">
      <alignment vertical="top"/>
      <protection locked="0"/>
    </xf>
    <xf numFmtId="0" fontId="46" fillId="0" borderId="4" xfId="2" applyFont="1" applyBorder="1" applyAlignment="1" applyProtection="1">
      <alignment vertical="top"/>
      <protection locked="0"/>
    </xf>
    <xf numFmtId="0" fontId="46" fillId="0" borderId="0" xfId="2" applyFont="1" applyAlignment="1" applyProtection="1">
      <alignment vertical="center" textRotation="255"/>
      <protection locked="0"/>
    </xf>
    <xf numFmtId="0" fontId="46" fillId="0" borderId="4" xfId="2" applyFont="1" applyBorder="1" applyAlignment="1" applyProtection="1">
      <alignment vertical="center"/>
      <protection locked="0"/>
    </xf>
    <xf numFmtId="0" fontId="46" fillId="0" borderId="0" xfId="2" applyFont="1" applyProtection="1">
      <protection locked="0"/>
    </xf>
    <xf numFmtId="0" fontId="46" fillId="0" borderId="0" xfId="2" applyFont="1" applyAlignment="1" applyProtection="1">
      <alignment vertical="center" wrapText="1"/>
      <protection locked="0"/>
    </xf>
    <xf numFmtId="0" fontId="46" fillId="0" borderId="4" xfId="2" applyFont="1" applyBorder="1" applyAlignment="1" applyProtection="1">
      <alignment vertical="center" wrapText="1"/>
      <protection locked="0"/>
    </xf>
    <xf numFmtId="0" fontId="46" fillId="0" borderId="10" xfId="2" applyFont="1" applyBorder="1" applyAlignment="1" applyProtection="1">
      <alignment vertical="center"/>
      <protection locked="0"/>
    </xf>
    <xf numFmtId="0" fontId="53"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6" fillId="0" borderId="8" xfId="2" applyFont="1" applyBorder="1" applyAlignment="1" applyProtection="1">
      <alignment horizontal="center" vertical="center"/>
      <protection locked="0"/>
    </xf>
    <xf numFmtId="179" fontId="46" fillId="0" borderId="8" xfId="2" applyNumberFormat="1" applyFont="1" applyBorder="1" applyAlignment="1" applyProtection="1">
      <alignment horizontal="center" vertical="center"/>
      <protection locked="0"/>
    </xf>
    <xf numFmtId="193" fontId="46" fillId="0" borderId="1" xfId="2" applyNumberFormat="1" applyFont="1" applyBorder="1" applyAlignment="1" applyProtection="1">
      <alignment horizontal="center" vertical="center" shrinkToFit="1"/>
      <protection locked="0"/>
    </xf>
    <xf numFmtId="0" fontId="46" fillId="2" borderId="1" xfId="2" applyFont="1" applyFill="1" applyBorder="1" applyAlignment="1">
      <alignment horizontal="center" vertical="center" wrapText="1"/>
    </xf>
    <xf numFmtId="0" fontId="46" fillId="2" borderId="12" xfId="2" applyFont="1" applyFill="1" applyBorder="1" applyAlignment="1">
      <alignment horizontal="center" vertical="center" wrapTex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178" fontId="44" fillId="0" borderId="3" xfId="4" applyNumberFormat="1" applyFont="1" applyBorder="1" applyAlignment="1">
      <alignment horizontal="center" vertical="center" shrinkToFit="1"/>
    </xf>
    <xf numFmtId="0" fontId="44" fillId="0" borderId="8" xfId="4" applyFont="1" applyBorder="1" applyAlignment="1">
      <alignment horizontal="center" vertical="center" shrinkToFit="1"/>
    </xf>
    <xf numFmtId="178" fontId="44" fillId="0" borderId="8" xfId="4" applyNumberFormat="1"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0" xfId="4" applyFont="1" applyAlignment="1">
      <alignment horizontal="center" vertical="center"/>
    </xf>
    <xf numFmtId="0" fontId="54"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46" fillId="3" borderId="1" xfId="4" applyFont="1" applyFill="1" applyBorder="1" applyAlignment="1">
      <alignment horizontal="center" vertical="center"/>
    </xf>
    <xf numFmtId="0" fontId="10" fillId="0" borderId="2" xfId="2" applyFont="1" applyBorder="1" applyAlignment="1" applyProtection="1">
      <alignment horizontal="center" vertical="center"/>
      <protection locked="0"/>
    </xf>
    <xf numFmtId="0" fontId="10" fillId="0" borderId="2"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0" fontId="10" fillId="0" borderId="7"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9" xfId="2" applyFont="1" applyBorder="1" applyAlignment="1" applyProtection="1">
      <alignment horizontal="center" vertical="center"/>
      <protection locked="0"/>
    </xf>
    <xf numFmtId="0" fontId="10" fillId="0" borderId="6" xfId="2" applyFont="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202" fontId="33" fillId="0" borderId="1" xfId="2" applyNumberFormat="1" applyFont="1" applyBorder="1" applyAlignment="1" applyProtection="1">
      <alignment horizontal="right" vertical="center" shrinkToFit="1"/>
      <protection locked="0"/>
    </xf>
    <xf numFmtId="202" fontId="33" fillId="0" borderId="2" xfId="2" applyNumberFormat="1" applyFont="1" applyBorder="1" applyAlignment="1" applyProtection="1">
      <alignment horizontal="right" vertical="center" shrinkToFit="1"/>
      <protection locked="0"/>
    </xf>
    <xf numFmtId="0" fontId="16" fillId="0" borderId="29" xfId="5" applyFont="1" applyBorder="1" applyAlignment="1">
      <alignment vertical="center" shrinkToFit="1"/>
    </xf>
    <xf numFmtId="0" fontId="16" fillId="0" borderId="48" xfId="5" applyFont="1" applyBorder="1" applyAlignment="1">
      <alignment vertical="center" shrinkToFit="1"/>
    </xf>
    <xf numFmtId="2" fontId="16" fillId="0" borderId="30" xfId="5" applyNumberFormat="1" applyFont="1" applyBorder="1" applyAlignment="1">
      <alignment horizontal="center" vertical="center" shrinkToFit="1"/>
    </xf>
    <xf numFmtId="2" fontId="16" fillId="0" borderId="8" xfId="5" applyNumberFormat="1" applyFont="1" applyBorder="1" applyAlignment="1">
      <alignment horizontal="center" vertical="center" shrinkToFit="1"/>
    </xf>
    <xf numFmtId="2" fontId="16" fillId="0" borderId="48" xfId="5" applyNumberFormat="1" applyFont="1" applyBorder="1" applyAlignment="1">
      <alignment horizontal="center" vertical="center" shrinkToFit="1"/>
    </xf>
    <xf numFmtId="0" fontId="16" fillId="0" borderId="49" xfId="5" applyFont="1" applyBorder="1" applyAlignment="1">
      <alignment horizontal="center" vertical="center" shrinkToFit="1"/>
    </xf>
    <xf numFmtId="187" fontId="57" fillId="0" borderId="1" xfId="7" applyNumberFormat="1" applyFont="1" applyBorder="1" applyAlignment="1">
      <alignment horizontal="center" vertical="center"/>
    </xf>
    <xf numFmtId="186" fontId="13" fillId="0" borderId="1" xfId="7" applyNumberFormat="1" applyBorder="1" applyAlignment="1">
      <alignment horizontal="right" vertical="center" shrinkToFit="1"/>
    </xf>
    <xf numFmtId="187" fontId="13" fillId="0" borderId="1" xfId="7" applyNumberFormat="1" applyBorder="1" applyAlignment="1">
      <alignment horizontal="center" vertical="center"/>
    </xf>
    <xf numFmtId="187" fontId="39" fillId="0" borderId="18" xfId="5" applyNumberFormat="1" applyFont="1" applyBorder="1" applyAlignment="1">
      <alignment horizontal="center" vertical="center" shrinkToFit="1"/>
    </xf>
    <xf numFmtId="179" fontId="10" fillId="0" borderId="8" xfId="2" applyNumberFormat="1" applyFont="1" applyBorder="1" applyAlignment="1" applyProtection="1">
      <alignment horizontal="center" vertical="center"/>
      <protection locked="0"/>
    </xf>
    <xf numFmtId="202" fontId="33" fillId="0" borderId="1" xfId="2" applyNumberFormat="1" applyFont="1" applyBorder="1" applyAlignment="1" applyProtection="1">
      <alignment horizontal="center" vertical="center" shrinkToFit="1"/>
      <protection locked="0"/>
    </xf>
    <xf numFmtId="202" fontId="10" fillId="0" borderId="33" xfId="5" applyNumberFormat="1" applyFont="1" applyBorder="1" applyAlignment="1">
      <alignment horizontal="center" vertical="center" shrinkToFit="1"/>
    </xf>
    <xf numFmtId="202" fontId="16" fillId="0" borderId="8" xfId="5" applyNumberFormat="1" applyFont="1" applyBorder="1" applyAlignment="1">
      <alignment horizontal="center" vertical="center" shrinkToFit="1"/>
    </xf>
    <xf numFmtId="194" fontId="60" fillId="0" borderId="1" xfId="2" applyNumberFormat="1" applyFont="1" applyBorder="1" applyAlignment="1" applyProtection="1">
      <alignment horizontal="center" vertical="center" wrapTex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6" fillId="2" borderId="15" xfId="2" applyFont="1" applyFill="1" applyBorder="1" applyAlignment="1">
      <alignment horizontal="center" vertical="center" textRotation="255"/>
    </xf>
    <xf numFmtId="0" fontId="46" fillId="2" borderId="13" xfId="2" applyFont="1" applyFill="1" applyBorder="1" applyAlignment="1">
      <alignment horizontal="center" vertical="center" textRotation="255"/>
    </xf>
    <xf numFmtId="0" fontId="46" fillId="2" borderId="2" xfId="2" applyFont="1" applyFill="1" applyBorder="1" applyAlignment="1">
      <alignment horizontal="center" vertical="center" shrinkToFit="1"/>
    </xf>
    <xf numFmtId="0" fontId="46" fillId="2" borderId="3" xfId="2" applyFont="1" applyFill="1" applyBorder="1" applyAlignment="1">
      <alignment horizontal="center" vertical="center" shrinkToFit="1"/>
    </xf>
    <xf numFmtId="181" fontId="10" fillId="0" borderId="2" xfId="2" applyNumberFormat="1" applyFont="1" applyBorder="1" applyAlignment="1" applyProtection="1">
      <alignment horizontal="center" vertical="center"/>
      <protection locked="0"/>
    </xf>
    <xf numFmtId="181" fontId="10" fillId="0" borderId="8" xfId="2" applyNumberFormat="1" applyFont="1" applyBorder="1" applyAlignment="1" applyProtection="1">
      <alignment horizontal="center" vertical="center"/>
      <protection locked="0"/>
    </xf>
    <xf numFmtId="0" fontId="46" fillId="0" borderId="2"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2" borderId="8"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8" xfId="2" applyFont="1" applyBorder="1" applyAlignment="1">
      <alignment horizontal="center" vertical="center" shrinkToFit="1"/>
    </xf>
    <xf numFmtId="182" fontId="46" fillId="0" borderId="1" xfId="2" applyNumberFormat="1" applyFont="1" applyBorder="1" applyAlignment="1" applyProtection="1">
      <alignment horizontal="center" vertical="center"/>
      <protection locked="0"/>
    </xf>
    <xf numFmtId="0" fontId="10" fillId="0" borderId="2" xfId="2" applyFont="1" applyBorder="1" applyAlignment="1" applyProtection="1">
      <alignment horizontal="center" vertical="center"/>
      <protection locked="0"/>
    </xf>
    <xf numFmtId="0" fontId="10" fillId="0" borderId="3" xfId="2" applyFont="1" applyBorder="1" applyAlignment="1" applyProtection="1">
      <alignment horizontal="center" vertical="center"/>
      <protection locked="0"/>
    </xf>
    <xf numFmtId="0" fontId="46" fillId="2" borderId="14" xfId="2" applyFont="1" applyFill="1" applyBorder="1" applyAlignment="1">
      <alignment horizontal="center" vertical="center" textRotation="255"/>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10" fillId="0" borderId="1" xfId="2" applyFont="1" applyBorder="1" applyAlignment="1" applyProtection="1">
      <alignment horizontal="center" vertical="center" shrinkToFit="1"/>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0" fontId="46" fillId="0" borderId="1" xfId="2" applyFont="1" applyBorder="1" applyAlignment="1" applyProtection="1">
      <alignment horizontal="center" vertical="center" shrinkToFit="1"/>
      <protection locked="0"/>
    </xf>
    <xf numFmtId="183" fontId="10" fillId="0" borderId="1" xfId="2" applyNumberFormat="1" applyFont="1" applyBorder="1" applyAlignment="1" applyProtection="1">
      <alignment horizontal="center" vertical="center"/>
      <protection locked="0"/>
    </xf>
    <xf numFmtId="0" fontId="46" fillId="0" borderId="3" xfId="2" applyFont="1" applyBorder="1" applyAlignment="1">
      <alignment horizontal="center" vertical="center" shrinkToFit="1"/>
    </xf>
    <xf numFmtId="0" fontId="46" fillId="2" borderId="6"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9"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7" xfId="2" applyFont="1" applyFill="1" applyBorder="1" applyAlignment="1">
      <alignment horizontal="center" vertical="center"/>
    </xf>
    <xf numFmtId="184" fontId="10" fillId="0" borderId="2" xfId="2" applyNumberFormat="1" applyFont="1" applyBorder="1" applyAlignment="1" applyProtection="1">
      <alignment horizontal="center" vertical="center"/>
      <protection locked="0"/>
    </xf>
    <xf numFmtId="184" fontId="10" fillId="0" borderId="3" xfId="2" applyNumberFormat="1"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46" fillId="2" borderId="3" xfId="2" applyFont="1" applyFill="1" applyBorder="1" applyAlignment="1">
      <alignment horizontal="center" vertical="center"/>
    </xf>
    <xf numFmtId="0" fontId="10" fillId="0" borderId="2" xfId="2"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10" fillId="0" borderId="13" xfId="2" applyFont="1" applyBorder="1" applyAlignment="1" applyProtection="1">
      <alignment horizontal="center" vertical="center"/>
      <protection locked="0"/>
    </xf>
    <xf numFmtId="0" fontId="46" fillId="2" borderId="4" xfId="2" applyFont="1" applyFill="1" applyBorder="1" applyAlignment="1">
      <alignment horizontal="center" vertical="center" textRotation="255"/>
    </xf>
    <xf numFmtId="0" fontId="10" fillId="0" borderId="14" xfId="2" applyFont="1" applyBorder="1" applyAlignment="1" applyProtection="1">
      <alignment horizontal="center" vertical="center"/>
      <protection locked="0"/>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96" fontId="12" fillId="0" borderId="9" xfId="1" applyNumberFormat="1" applyBorder="1" applyAlignment="1" applyProtection="1">
      <alignment horizontal="center" vertical="center" shrinkToFit="1"/>
      <protection locked="0"/>
    </xf>
    <xf numFmtId="196" fontId="12" fillId="0" borderId="10" xfId="1" applyNumberFormat="1" applyBorder="1" applyAlignment="1" applyProtection="1">
      <alignment horizontal="center" vertical="center" shrinkToFit="1"/>
      <protection locked="0"/>
    </xf>
    <xf numFmtId="196" fontId="12" fillId="0" borderId="11" xfId="1" applyNumberFormat="1" applyBorder="1" applyAlignment="1" applyProtection="1">
      <alignment horizontal="center" vertical="center" shrinkToFit="1"/>
      <protection locked="0"/>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185" fontId="10" fillId="0" borderId="15" xfId="2" applyNumberFormat="1" applyFont="1" applyBorder="1" applyAlignment="1" applyProtection="1">
      <alignment horizontal="center" vertical="center"/>
      <protection locked="0"/>
    </xf>
    <xf numFmtId="4" fontId="10"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196" fontId="12" fillId="0" borderId="3" xfId="1" applyNumberFormat="1" applyBorder="1" applyAlignment="1" applyProtection="1">
      <alignment horizontal="center" vertical="center" shrinkToFit="1"/>
      <protection locked="0"/>
    </xf>
    <xf numFmtId="196" fontId="12" fillId="0" borderId="8" xfId="1" applyNumberFormat="1" applyBorder="1" applyAlignment="1" applyProtection="1">
      <alignment horizontal="center" vertical="center" shrinkToFit="1"/>
      <protection locked="0"/>
    </xf>
    <xf numFmtId="0" fontId="46" fillId="2" borderId="10" xfId="2" applyFont="1" applyFill="1" applyBorder="1" applyAlignment="1">
      <alignment horizontal="center" vertical="center"/>
    </xf>
    <xf numFmtId="14" fontId="10" fillId="0" borderId="9" xfId="2" applyNumberFormat="1" applyFont="1" applyBorder="1" applyAlignment="1" applyProtection="1">
      <alignment horizontal="center" vertical="center"/>
      <protection locked="0"/>
    </xf>
    <xf numFmtId="14" fontId="10" fillId="0" borderId="11" xfId="2" applyNumberFormat="1" applyFont="1" applyBorder="1" applyAlignment="1" applyProtection="1">
      <alignment horizontal="center" vertical="center"/>
      <protection locked="0"/>
    </xf>
    <xf numFmtId="0" fontId="10" fillId="0" borderId="12" xfId="2" applyFont="1" applyBorder="1" applyAlignment="1" applyProtection="1">
      <alignment horizontal="center" vertical="center" shrinkToFit="1"/>
      <protection locked="0"/>
    </xf>
    <xf numFmtId="0" fontId="10" fillId="0" borderId="4" xfId="2" applyFont="1" applyBorder="1" applyAlignment="1" applyProtection="1">
      <alignment horizontal="center" vertical="center" shrinkToFit="1"/>
      <protection locked="0"/>
    </xf>
    <xf numFmtId="14" fontId="10" fillId="0" borderId="2" xfId="2" applyNumberFormat="1" applyFont="1" applyBorder="1" applyAlignment="1" applyProtection="1">
      <alignment horizontal="center" vertical="center" shrinkToFit="1"/>
      <protection locked="0"/>
    </xf>
    <xf numFmtId="0" fontId="46" fillId="2" borderId="12"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10" fillId="0" borderId="1" xfId="2" applyFont="1" applyBorder="1" applyAlignment="1">
      <alignment horizontal="center" vertical="center"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2" borderId="1" xfId="2" applyFont="1" applyFill="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2" borderId="13" xfId="2" applyFont="1" applyFill="1" applyBorder="1" applyAlignment="1">
      <alignment horizontal="center" vertical="center" shrinkToFit="1"/>
    </xf>
    <xf numFmtId="0" fontId="46" fillId="0" borderId="13" xfId="2" applyFont="1" applyBorder="1" applyAlignment="1">
      <alignment horizontal="left" vertical="center" shrinkToFit="1"/>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11" fillId="0" borderId="1" xfId="2" applyFont="1" applyBorder="1" applyAlignment="1">
      <alignment horizontal="center" vertical="center"/>
    </xf>
    <xf numFmtId="0" fontId="10" fillId="0" borderId="3" xfId="2" applyFont="1" applyBorder="1" applyAlignment="1">
      <alignment horizontal="center" vertical="center" shrinkToFit="1"/>
    </xf>
    <xf numFmtId="0" fontId="46" fillId="2" borderId="14"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5" fillId="2" borderId="1" xfId="2" applyFont="1" applyFill="1" applyBorder="1" applyAlignment="1">
      <alignment horizontal="center" vertical="center" wrapText="1"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199" fontId="7" fillId="0" borderId="6" xfId="2" applyNumberFormat="1" applyFont="1" applyBorder="1" applyAlignment="1">
      <alignment horizontal="left" vertical="center"/>
    </xf>
    <xf numFmtId="199" fontId="7" fillId="0" borderId="7" xfId="2" applyNumberFormat="1" applyFont="1" applyBorder="1" applyAlignment="1">
      <alignment horizontal="left" vertical="center"/>
    </xf>
    <xf numFmtId="199" fontId="7" fillId="0" borderId="5" xfId="2" applyNumberFormat="1" applyFont="1" applyBorder="1" applyAlignment="1">
      <alignment horizontal="left" vertical="center"/>
    </xf>
    <xf numFmtId="0" fontId="5" fillId="2" borderId="1" xfId="2" applyFont="1" applyFill="1" applyBorder="1" applyAlignment="1">
      <alignment horizontal="center" vertical="center"/>
    </xf>
    <xf numFmtId="199" fontId="7" fillId="0" borderId="2" xfId="2" applyNumberFormat="1" applyFont="1" applyBorder="1" applyAlignment="1">
      <alignment horizontal="left" vertical="center" shrinkToFit="1"/>
    </xf>
    <xf numFmtId="199" fontId="7" fillId="0" borderId="3" xfId="2" applyNumberFormat="1" applyFont="1" applyBorder="1" applyAlignment="1">
      <alignment horizontal="left" vertical="center" shrinkToFit="1"/>
    </xf>
    <xf numFmtId="199" fontId="7" fillId="0" borderId="8" xfId="2" applyNumberFormat="1" applyFont="1" applyBorder="1" applyAlignment="1">
      <alignment horizontal="left" vertical="center" shrinkToFit="1"/>
    </xf>
    <xf numFmtId="0" fontId="5" fillId="2" borderId="13" xfId="2" applyFont="1" applyFill="1" applyBorder="1" applyAlignment="1">
      <alignment horizontal="center" vertical="center"/>
    </xf>
    <xf numFmtId="199" fontId="7" fillId="0" borderId="9" xfId="2" applyNumberFormat="1" applyFont="1" applyBorder="1" applyAlignment="1">
      <alignment horizontal="left" vertical="center"/>
    </xf>
    <xf numFmtId="199" fontId="7" fillId="0" borderId="10" xfId="2" applyNumberFormat="1" applyFont="1" applyBorder="1" applyAlignment="1">
      <alignment horizontal="left" vertical="center"/>
    </xf>
    <xf numFmtId="199" fontId="7" fillId="0" borderId="11" xfId="2" applyNumberFormat="1" applyFont="1" applyBorder="1" applyAlignment="1">
      <alignment horizontal="left" vertical="center"/>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shrinkToFit="1"/>
    </xf>
    <xf numFmtId="177" fontId="5" fillId="0" borderId="1" xfId="2" applyNumberFormat="1" applyFont="1" applyBorder="1" applyAlignment="1">
      <alignment horizontal="center" vertical="center" wrapText="1" shrinkToFit="1"/>
    </xf>
    <xf numFmtId="199" fontId="7" fillId="0" borderId="6" xfId="2" applyNumberFormat="1" applyFont="1" applyBorder="1" applyAlignment="1">
      <alignment horizontal="center" vertical="center" wrapText="1" shrinkToFit="1"/>
    </xf>
    <xf numFmtId="199" fontId="7" fillId="0" borderId="7" xfId="2" applyNumberFormat="1" applyFont="1" applyBorder="1" applyAlignment="1">
      <alignment horizontal="center" vertical="center" wrapText="1" shrinkToFit="1"/>
    </xf>
    <xf numFmtId="199" fontId="7" fillId="0" borderId="5" xfId="2" applyNumberFormat="1" applyFont="1" applyBorder="1" applyAlignment="1">
      <alignment horizontal="center" vertical="center" wrapText="1" shrinkToFit="1"/>
    </xf>
    <xf numFmtId="199" fontId="7" fillId="0" borderId="9" xfId="2" applyNumberFormat="1" applyFont="1" applyBorder="1" applyAlignment="1">
      <alignment horizontal="center" vertical="center" wrapText="1" shrinkToFit="1"/>
    </xf>
    <xf numFmtId="199" fontId="7" fillId="0" borderId="10" xfId="2" applyNumberFormat="1" applyFont="1" applyBorder="1" applyAlignment="1">
      <alignment horizontal="center" vertical="center" wrapText="1" shrinkToFit="1"/>
    </xf>
    <xf numFmtId="199" fontId="7" fillId="0" borderId="11" xfId="2" applyNumberFormat="1" applyFont="1" applyBorder="1" applyAlignment="1">
      <alignment horizontal="center" vertical="center" wrapText="1" shrinkToFit="1"/>
    </xf>
    <xf numFmtId="0" fontId="5" fillId="2" borderId="13" xfId="7"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13" fillId="0" borderId="1" xfId="7" applyBorder="1" applyAlignment="1">
      <alignment horizontal="center" vertical="center" shrinkToFit="1"/>
    </xf>
    <xf numFmtId="0" fontId="13" fillId="0" borderId="1" xfId="2" applyBorder="1" applyAlignment="1">
      <alignment horizontal="center" vertical="center" shrinkToFit="1"/>
    </xf>
    <xf numFmtId="0" fontId="13" fillId="0" borderId="2" xfId="7" applyBorder="1" applyAlignment="1">
      <alignment horizontal="center" vertical="center" shrinkToFit="1"/>
    </xf>
    <xf numFmtId="0" fontId="13" fillId="0" borderId="8" xfId="2" applyBorder="1" applyAlignment="1">
      <alignment horizontal="center" vertical="center" shrinkToFit="1"/>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58" fillId="0" borderId="1" xfId="7" applyFont="1" applyBorder="1" applyAlignment="1">
      <alignment horizontal="center" vertical="center" shrinkToFit="1"/>
    </xf>
    <xf numFmtId="0" fontId="13" fillId="0" borderId="2" xfId="7" applyBorder="1" applyAlignment="1">
      <alignment horizontal="center" vertical="center"/>
    </xf>
    <xf numFmtId="0" fontId="13" fillId="0" borderId="8" xfId="7" applyBorder="1" applyAlignment="1">
      <alignment horizontal="center" vertical="center"/>
    </xf>
    <xf numFmtId="0" fontId="58" fillId="0" borderId="2" xfId="7" applyFont="1" applyBorder="1" applyAlignment="1">
      <alignment horizontal="center" vertical="center" shrinkToFit="1"/>
    </xf>
    <xf numFmtId="0" fontId="58" fillId="0" borderId="3" xfId="7" applyFont="1" applyBorder="1" applyAlignment="1">
      <alignment horizontal="center" vertical="center" shrinkToFit="1"/>
    </xf>
    <xf numFmtId="0" fontId="58" fillId="0" borderId="8" xfId="7" applyFont="1" applyBorder="1" applyAlignment="1">
      <alignment horizontal="center" vertical="center" shrinkToFit="1"/>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5" xfId="2" applyFont="1" applyFill="1" applyBorder="1" applyAlignment="1" applyProtection="1">
      <alignment horizontal="center" vertical="center" wrapText="1"/>
      <protection locked="0"/>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13" fillId="0" borderId="2" xfId="2" applyBorder="1" applyAlignment="1">
      <alignment horizontal="center" vertical="center" shrinkToFit="1"/>
    </xf>
    <xf numFmtId="0" fontId="13" fillId="0" borderId="3" xfId="2" applyBorder="1" applyAlignment="1">
      <alignment horizontal="center" vertical="center" shrinkToFit="1"/>
    </xf>
    <xf numFmtId="0" fontId="13" fillId="0" borderId="8" xfId="7" applyBorder="1" applyAlignment="1">
      <alignment horizontal="center" vertical="center" shrinkToFit="1"/>
    </xf>
    <xf numFmtId="0" fontId="13" fillId="0" borderId="2" xfId="2" applyBorder="1" applyAlignment="1">
      <alignment horizontal="left" vertical="center" shrinkToFit="1"/>
    </xf>
    <xf numFmtId="0" fontId="13" fillId="0" borderId="3" xfId="2" applyBorder="1" applyAlignment="1">
      <alignment horizontal="left" vertical="center" shrinkToFit="1"/>
    </xf>
    <xf numFmtId="0" fontId="13" fillId="0" borderId="8" xfId="2" applyBorder="1" applyAlignment="1">
      <alignment horizontal="left" vertical="center" shrinkToFit="1"/>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10" fillId="2" borderId="1" xfId="2" applyFont="1" applyFill="1" applyBorder="1" applyAlignment="1">
      <alignment horizontal="center" vertical="center"/>
    </xf>
    <xf numFmtId="199" fontId="10" fillId="0" borderId="1" xfId="2" applyNumberFormat="1" applyFont="1" applyBorder="1" applyAlignment="1">
      <alignment horizontal="left"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10" fillId="2" borderId="1" xfId="2" applyFont="1" applyFill="1" applyBorder="1" applyAlignment="1">
      <alignment horizontal="center" vertical="center" wrapTex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50" fillId="0" borderId="10" xfId="2" applyFont="1" applyBorder="1" applyAlignment="1" applyProtection="1">
      <alignment horizontal="left" vertical="top" wrapText="1"/>
      <protection locked="0"/>
    </xf>
    <xf numFmtId="200" fontId="46" fillId="0" borderId="6" xfId="2" applyNumberFormat="1" applyFont="1" applyBorder="1" applyAlignment="1" applyProtection="1">
      <alignment horizontal="center" vertical="center"/>
      <protection locked="0"/>
    </xf>
    <xf numFmtId="200" fontId="46" fillId="0" borderId="5" xfId="2" applyNumberFormat="1" applyFont="1" applyBorder="1" applyAlignment="1" applyProtection="1">
      <alignment horizontal="center" vertical="center"/>
      <protection locked="0"/>
    </xf>
    <xf numFmtId="200" fontId="46" fillId="0" borderId="9" xfId="2" applyNumberFormat="1" applyFont="1" applyBorder="1" applyAlignment="1" applyProtection="1">
      <alignment horizontal="center" vertical="center"/>
      <protection locked="0"/>
    </xf>
    <xf numFmtId="200" fontId="46" fillId="0" borderId="11" xfId="2" applyNumberFormat="1" applyFont="1" applyBorder="1" applyAlignment="1" applyProtection="1">
      <alignment horizontal="center" vertical="center"/>
      <protection locked="0"/>
    </xf>
    <xf numFmtId="0" fontId="52" fillId="2" borderId="6" xfId="2" applyFont="1" applyFill="1" applyBorder="1" applyAlignment="1">
      <alignment horizontal="center" vertical="center" wrapText="1" shrinkToFit="1"/>
    </xf>
    <xf numFmtId="0" fontId="52" fillId="2" borderId="5" xfId="2" applyFont="1" applyFill="1" applyBorder="1" applyAlignment="1">
      <alignment horizontal="center" vertical="center" wrapText="1" shrinkToFit="1"/>
    </xf>
    <xf numFmtId="0" fontId="52" fillId="2" borderId="9" xfId="2" applyFont="1" applyFill="1" applyBorder="1" applyAlignment="1">
      <alignment horizontal="center" vertical="center" wrapText="1" shrinkToFit="1"/>
    </xf>
    <xf numFmtId="0" fontId="52" fillId="2" borderId="11" xfId="2" applyFont="1" applyFill="1" applyBorder="1" applyAlignment="1">
      <alignment horizontal="center" vertical="center" wrapText="1" shrinkToFit="1"/>
    </xf>
    <xf numFmtId="201" fontId="46" fillId="0" borderId="2" xfId="2" quotePrefix="1" applyNumberFormat="1" applyFont="1" applyBorder="1" applyAlignment="1" applyProtection="1">
      <alignment horizontal="center" vertical="center"/>
      <protection locked="0"/>
    </xf>
    <xf numFmtId="201" fontId="46" fillId="0" borderId="8" xfId="2" applyNumberFormat="1" applyFont="1" applyBorder="1" applyAlignment="1" applyProtection="1">
      <alignment horizontal="center" vertical="center"/>
      <protection locked="0"/>
    </xf>
    <xf numFmtId="201" fontId="46" fillId="0" borderId="3" xfId="2" applyNumberFormat="1" applyFont="1" applyBorder="1" applyAlignment="1" applyProtection="1">
      <alignment horizontal="center" vertical="center"/>
      <protection locked="0"/>
    </xf>
    <xf numFmtId="201" fontId="46" fillId="0" borderId="2" xfId="2" applyNumberFormat="1" applyFont="1" applyBorder="1" applyAlignment="1" applyProtection="1">
      <alignment horizontal="center" vertical="center"/>
      <protection locked="0"/>
    </xf>
    <xf numFmtId="0" fontId="46" fillId="2" borderId="1" xfId="2" applyFont="1" applyFill="1" applyBorder="1" applyAlignment="1">
      <alignment horizontal="center" vertical="center" wrapText="1"/>
    </xf>
    <xf numFmtId="0" fontId="49" fillId="0" borderId="1" xfId="2" applyFont="1" applyBorder="1" applyAlignment="1" applyProtection="1">
      <alignment horizontal="center" vertical="center"/>
      <protection locked="0"/>
    </xf>
    <xf numFmtId="0" fontId="46" fillId="2" borderId="6" xfId="2" applyFont="1" applyFill="1" applyBorder="1" applyAlignment="1">
      <alignment horizontal="center" vertical="center" wrapText="1" shrinkToFit="1"/>
    </xf>
    <xf numFmtId="0" fontId="46" fillId="2" borderId="5" xfId="2" applyFont="1" applyFill="1" applyBorder="1" applyAlignment="1">
      <alignment horizontal="center" vertical="center" wrapText="1" shrinkToFit="1"/>
    </xf>
    <xf numFmtId="0" fontId="46" fillId="2" borderId="12" xfId="2" applyFont="1" applyFill="1" applyBorder="1" applyAlignment="1">
      <alignment horizontal="center" vertical="center" wrapText="1" shrinkToFit="1"/>
    </xf>
    <xf numFmtId="0" fontId="46" fillId="2" borderId="4"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0" fontId="46" fillId="2" borderId="14" xfId="2" applyFont="1" applyFill="1" applyBorder="1" applyAlignment="1">
      <alignment horizontal="center" vertical="center" wrapText="1" shrinkToFit="1"/>
    </xf>
    <xf numFmtId="0" fontId="46" fillId="2" borderId="15" xfId="2" applyFont="1" applyFill="1" applyBorder="1" applyAlignment="1">
      <alignment horizontal="center" vertical="center" wrapText="1" shrinkToFit="1"/>
    </xf>
    <xf numFmtId="0" fontId="46" fillId="2" borderId="13" xfId="2" applyFont="1" applyFill="1" applyBorder="1" applyAlignment="1">
      <alignment horizontal="center" vertical="center" wrapText="1" shrinkToFit="1"/>
    </xf>
    <xf numFmtId="200" fontId="46" fillId="0" borderId="2" xfId="2" applyNumberFormat="1" applyFont="1" applyBorder="1" applyAlignment="1" applyProtection="1">
      <alignment horizontal="center" vertical="center"/>
      <protection locked="0"/>
    </xf>
    <xf numFmtId="200" fontId="46" fillId="0" borderId="8" xfId="2" applyNumberFormat="1" applyFont="1" applyBorder="1" applyAlignment="1" applyProtection="1">
      <alignment horizontal="center" vertical="center"/>
      <protection locked="0"/>
    </xf>
    <xf numFmtId="200" fontId="46" fillId="0" borderId="12" xfId="2" applyNumberFormat="1" applyFont="1" applyBorder="1" applyAlignment="1" applyProtection="1">
      <alignment horizontal="center" vertical="center"/>
      <protection locked="0"/>
    </xf>
    <xf numFmtId="200" fontId="46" fillId="0" borderId="4" xfId="2" applyNumberFormat="1" applyFont="1" applyBorder="1" applyAlignment="1" applyProtection="1">
      <alignment horizontal="center" vertical="center"/>
      <protection locked="0"/>
    </xf>
    <xf numFmtId="0" fontId="46" fillId="2" borderId="14" xfId="2" applyFont="1" applyFill="1" applyBorder="1" applyAlignment="1" applyProtection="1">
      <alignment horizontal="center" vertical="center"/>
      <protection locked="0"/>
    </xf>
    <xf numFmtId="0" fontId="46" fillId="2" borderId="13" xfId="2" applyFont="1" applyFill="1" applyBorder="1" applyAlignment="1" applyProtection="1">
      <alignment horizontal="center" vertical="center"/>
      <protection locked="0"/>
    </xf>
    <xf numFmtId="0" fontId="51" fillId="2" borderId="14" xfId="2" applyFont="1" applyFill="1" applyBorder="1" applyAlignment="1" applyProtection="1">
      <alignment horizontal="center" vertical="center"/>
      <protection locked="0"/>
    </xf>
    <xf numFmtId="0" fontId="51" fillId="2" borderId="13" xfId="2" applyFont="1" applyFill="1" applyBorder="1" applyAlignment="1" applyProtection="1">
      <alignment horizontal="center" vertical="center"/>
      <protection locked="0"/>
    </xf>
    <xf numFmtId="200" fontId="46" fillId="0" borderId="6" xfId="2" quotePrefix="1" applyNumberFormat="1" applyFont="1" applyBorder="1" applyAlignment="1" applyProtection="1">
      <alignment horizontal="center" vertical="center"/>
      <protection locked="0"/>
    </xf>
    <xf numFmtId="200" fontId="46" fillId="0" borderId="3" xfId="2" quotePrefix="1" applyNumberFormat="1" applyFont="1" applyBorder="1" applyAlignment="1" applyProtection="1">
      <alignment horizontal="center" vertical="center"/>
      <protection locked="0"/>
    </xf>
    <xf numFmtId="200" fontId="46" fillId="0" borderId="3" xfId="2" applyNumberFormat="1" applyFont="1" applyBorder="1" applyAlignment="1" applyProtection="1">
      <alignment horizontal="center" vertical="center"/>
      <protection locked="0"/>
    </xf>
    <xf numFmtId="0" fontId="46" fillId="0" borderId="14" xfId="2" applyFont="1" applyBorder="1" applyAlignment="1">
      <alignment horizontal="center" vertical="center" shrinkToFit="1"/>
    </xf>
    <xf numFmtId="0" fontId="46" fillId="0" borderId="13" xfId="2" applyFont="1" applyBorder="1" applyAlignment="1">
      <alignment horizontal="center" vertical="center" shrinkToFit="1"/>
    </xf>
    <xf numFmtId="196" fontId="46" fillId="0" borderId="2" xfId="2" applyNumberFormat="1" applyFont="1" applyBorder="1" applyAlignment="1">
      <alignment horizontal="center" vertical="center" shrinkToFit="1"/>
    </xf>
    <xf numFmtId="196" fontId="46" fillId="0" borderId="3" xfId="2" applyNumberFormat="1" applyFont="1" applyBorder="1" applyAlignment="1">
      <alignment horizontal="center" vertical="center" shrinkToFit="1"/>
    </xf>
    <xf numFmtId="196" fontId="46" fillId="0" borderId="8" xfId="2" applyNumberFormat="1" applyFont="1" applyBorder="1" applyAlignment="1">
      <alignment horizontal="center" vertical="center" shrinkToFit="1"/>
    </xf>
    <xf numFmtId="4" fontId="10" fillId="0" borderId="1" xfId="2" applyNumberFormat="1" applyFont="1" applyBorder="1" applyAlignment="1" applyProtection="1">
      <alignment vertical="center" shrinkToFit="1"/>
      <protection locked="0"/>
    </xf>
    <xf numFmtId="0" fontId="46" fillId="2" borderId="6"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10" fillId="0" borderId="1" xfId="2" applyFont="1" applyBorder="1" applyAlignment="1" applyProtection="1">
      <alignment vertical="center" shrinkToFit="1"/>
      <protection locked="0"/>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49" fontId="46" fillId="0" borderId="1" xfId="2" applyNumberFormat="1" applyFont="1" applyBorder="1" applyAlignment="1">
      <alignment horizontal="center" vertical="center"/>
    </xf>
    <xf numFmtId="0" fontId="46" fillId="0" borderId="6" xfId="2" applyFont="1" applyBorder="1" applyAlignment="1">
      <alignment horizontal="center" vertical="center" shrinkToFit="1"/>
    </xf>
    <xf numFmtId="0" fontId="46" fillId="0" borderId="7" xfId="2" applyFont="1" applyBorder="1" applyAlignment="1">
      <alignment horizontal="center" vertical="center" shrinkToFit="1"/>
    </xf>
    <xf numFmtId="0" fontId="46" fillId="0" borderId="5" xfId="2" applyFont="1" applyBorder="1" applyAlignment="1">
      <alignment horizontal="center" vertical="center" shrinkToFit="1"/>
    </xf>
    <xf numFmtId="0" fontId="46" fillId="0" borderId="9" xfId="2" applyFont="1" applyBorder="1" applyAlignment="1">
      <alignment horizontal="center" vertical="center" shrinkToFit="1"/>
    </xf>
    <xf numFmtId="0" fontId="46" fillId="0" borderId="10" xfId="2" applyFont="1" applyBorder="1" applyAlignment="1">
      <alignment horizontal="center" vertical="center" shrinkToFit="1"/>
    </xf>
    <xf numFmtId="0" fontId="46" fillId="0" borderId="11" xfId="2" applyFont="1" applyBorder="1" applyAlignment="1">
      <alignment horizontal="center" vertical="center" shrinkToFit="1"/>
    </xf>
    <xf numFmtId="0" fontId="46" fillId="0" borderId="7" xfId="2" applyFont="1" applyBorder="1" applyAlignment="1">
      <alignment horizontal="center" vertical="center" wrapText="1" shrinkToFit="1"/>
    </xf>
    <xf numFmtId="0" fontId="46" fillId="0" borderId="10" xfId="2" applyFont="1" applyBorder="1" applyAlignment="1">
      <alignment horizontal="center" vertical="center" wrapText="1" shrinkToFit="1"/>
    </xf>
    <xf numFmtId="176" fontId="46" fillId="2" borderId="14" xfId="2" applyNumberFormat="1" applyFont="1" applyFill="1" applyBorder="1" applyAlignment="1">
      <alignment horizontal="center" vertical="center" shrinkToFit="1"/>
    </xf>
    <xf numFmtId="176" fontId="46" fillId="2" borderId="13" xfId="2" applyNumberFormat="1" applyFont="1" applyFill="1" applyBorder="1" applyAlignment="1">
      <alignment horizontal="center" vertical="center" shrinkToFit="1"/>
    </xf>
    <xf numFmtId="0" fontId="10" fillId="0" borderId="13" xfId="2" applyFont="1" applyBorder="1" applyAlignment="1" applyProtection="1">
      <alignment vertical="center" shrinkToFit="1"/>
      <protection locked="0"/>
    </xf>
    <xf numFmtId="0" fontId="50" fillId="2" borderId="1" xfId="2" applyFont="1" applyFill="1" applyBorder="1" applyAlignment="1">
      <alignment horizontal="center" vertical="center"/>
    </xf>
    <xf numFmtId="0" fontId="36" fillId="0" borderId="1" xfId="0" applyFont="1" applyBorder="1" applyAlignment="1">
      <alignment horizontal="center" vertical="center"/>
    </xf>
    <xf numFmtId="0" fontId="50" fillId="2" borderId="1" xfId="2" applyFont="1" applyFill="1" applyBorder="1" applyAlignment="1">
      <alignment horizontal="center" vertical="center" wrapText="1" shrinkToFit="1"/>
    </xf>
    <xf numFmtId="178" fontId="46" fillId="0" borderId="2" xfId="2" applyNumberFormat="1" applyFont="1" applyBorder="1" applyAlignment="1" applyProtection="1">
      <alignment horizontal="center" vertical="center"/>
      <protection locked="0"/>
    </xf>
    <xf numFmtId="178" fontId="46" fillId="0" borderId="8" xfId="2" applyNumberFormat="1" applyFont="1" applyBorder="1" applyAlignment="1" applyProtection="1">
      <alignment horizontal="center" vertical="center"/>
      <protection locked="0"/>
    </xf>
    <xf numFmtId="0" fontId="46" fillId="2" borderId="14" xfId="2" applyFont="1" applyFill="1" applyBorder="1" applyAlignment="1">
      <alignment horizontal="center" vertical="center" wrapText="1"/>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46" fillId="2" borderId="7"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1" xfId="0" applyFont="1" applyBorder="1" applyAlignment="1">
      <alignment horizontal="center" vertical="center"/>
    </xf>
    <xf numFmtId="0" fontId="10" fillId="0" borderId="7" xfId="2"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46" fillId="2" borderId="1" xfId="2" applyFont="1" applyFill="1" applyBorder="1" applyAlignment="1">
      <alignment horizontal="center" vertical="center" textRotation="255"/>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36" fillId="0" borderId="1" xfId="0" applyFont="1" applyBorder="1" applyAlignment="1">
      <alignment horizontal="center" vertical="center" shrinkToFit="1"/>
    </xf>
    <xf numFmtId="0" fontId="36" fillId="0" borderId="1" xfId="0" applyFont="1" applyBorder="1" applyAlignment="1">
      <alignment horizontal="center" vertical="center" wrapText="1"/>
    </xf>
    <xf numFmtId="0" fontId="46" fillId="2" borderId="1" xfId="2" applyFont="1" applyFill="1" applyBorder="1" applyAlignment="1">
      <alignment horizontal="center" vertical="center"/>
    </xf>
    <xf numFmtId="0" fontId="46" fillId="0" borderId="2" xfId="2" applyFont="1" applyBorder="1" applyAlignment="1" applyProtection="1">
      <alignment horizontal="center" vertical="center" shrinkToFit="1"/>
      <protection locked="0"/>
    </xf>
    <xf numFmtId="0" fontId="46" fillId="0" borderId="3" xfId="2"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5" fillId="0" borderId="10" xfId="2" applyFont="1" applyBorder="1" applyAlignment="1">
      <alignment horizontal="left" vertical="center"/>
    </xf>
    <xf numFmtId="0" fontId="45" fillId="0" borderId="0" xfId="2" applyFont="1" applyAlignment="1">
      <alignment horizontal="left"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0" borderId="2" xfId="2" applyFont="1" applyBorder="1" applyAlignment="1">
      <alignment horizontal="center" vertical="center" shrinkToFit="1"/>
    </xf>
    <xf numFmtId="0" fontId="10" fillId="0" borderId="8" xfId="2" applyFont="1" applyBorder="1" applyAlignment="1">
      <alignment horizontal="center" vertical="center" shrinkToFi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46" fillId="2" borderId="12" xfId="2" applyFont="1" applyFill="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0" fontId="46" fillId="0" borderId="52" xfId="2" applyFont="1" applyBorder="1" applyAlignment="1" applyProtection="1">
      <alignment horizontal="center" vertical="center" shrinkToFit="1"/>
      <protection locked="0"/>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0" fontId="11" fillId="0" borderId="10" xfId="2" applyFont="1" applyBorder="1" applyAlignment="1">
      <alignment horizontal="left" vertical="center"/>
    </xf>
    <xf numFmtId="0" fontId="10" fillId="0" borderId="11"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0" fontId="36" fillId="0" borderId="1" xfId="0" applyFont="1" applyBorder="1" applyAlignment="1">
      <alignment horizontal="center" vertical="center" textRotation="255"/>
    </xf>
    <xf numFmtId="0" fontId="13" fillId="0" borderId="2" xfId="2" applyBorder="1" applyAlignment="1">
      <alignment horizontal="center" vertical="center"/>
    </xf>
    <xf numFmtId="0" fontId="13" fillId="0" borderId="8" xfId="2" applyBorder="1" applyAlignment="1">
      <alignment horizontal="center" vertical="center"/>
    </xf>
    <xf numFmtId="0" fontId="10" fillId="2" borderId="2"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10" fillId="2" borderId="8" xfId="2" applyFont="1" applyFill="1" applyBorder="1" applyAlignment="1">
      <alignment horizontal="center" vertical="center" wrapText="1"/>
    </xf>
    <xf numFmtId="0" fontId="13" fillId="0" borderId="2" xfId="2" applyBorder="1" applyAlignment="1">
      <alignment horizontal="center" vertical="center" wrapText="1"/>
    </xf>
    <xf numFmtId="0" fontId="13" fillId="0" borderId="3" xfId="2" applyBorder="1" applyAlignment="1">
      <alignment horizontal="center" vertical="center" wrapText="1"/>
    </xf>
    <xf numFmtId="0" fontId="13" fillId="0" borderId="8" xfId="2" applyBorder="1" applyAlignment="1">
      <alignment horizontal="center" vertical="center" wrapText="1"/>
    </xf>
    <xf numFmtId="0" fontId="13" fillId="0" borderId="3" xfId="2" applyBorder="1" applyAlignment="1">
      <alignment horizontal="center" vertical="center"/>
    </xf>
    <xf numFmtId="0" fontId="13" fillId="0" borderId="1" xfId="2" applyBorder="1" applyAlignment="1">
      <alignment horizontal="center" vertical="center"/>
    </xf>
    <xf numFmtId="0" fontId="13" fillId="0" borderId="2" xfId="2" applyBorder="1" applyAlignment="1">
      <alignment vertical="center"/>
    </xf>
    <xf numFmtId="0" fontId="13" fillId="0" borderId="3" xfId="2" applyBorder="1" applyAlignment="1">
      <alignment vertical="center"/>
    </xf>
    <xf numFmtId="0" fontId="28" fillId="0" borderId="3" xfId="0" applyFont="1" applyBorder="1">
      <alignment vertical="center"/>
    </xf>
    <xf numFmtId="0" fontId="28" fillId="0" borderId="8" xfId="0" applyFont="1" applyBorder="1">
      <alignment vertical="center"/>
    </xf>
    <xf numFmtId="176" fontId="13" fillId="0" borderId="1" xfId="2" applyNumberFormat="1" applyBorder="1" applyAlignment="1">
      <alignment horizontal="center" vertical="center"/>
    </xf>
    <xf numFmtId="176" fontId="13" fillId="0" borderId="1" xfId="2" applyNumberFormat="1" applyBorder="1" applyAlignment="1">
      <alignment horizontal="center" vertical="center" shrinkToFit="1"/>
    </xf>
    <xf numFmtId="176" fontId="13" fillId="0" borderId="2" xfId="2" applyNumberFormat="1" applyBorder="1" applyAlignment="1">
      <alignment horizontal="center" vertical="center" shrinkToFit="1"/>
    </xf>
    <xf numFmtId="176" fontId="13" fillId="0" borderId="8" xfId="2" applyNumberFormat="1" applyBorder="1" applyAlignment="1">
      <alignment horizontal="center" vertical="center" shrinkToFit="1"/>
    </xf>
    <xf numFmtId="176" fontId="13" fillId="0" borderId="2" xfId="2" applyNumberFormat="1" applyBorder="1" applyAlignment="1">
      <alignment horizontal="center" vertical="center"/>
    </xf>
    <xf numFmtId="176" fontId="13" fillId="0" borderId="8" xfId="2" applyNumberFormat="1" applyBorder="1" applyAlignment="1">
      <alignment horizontal="center" vertical="center"/>
    </xf>
    <xf numFmtId="0" fontId="13" fillId="0" borderId="8" xfId="2" applyBorder="1" applyAlignment="1">
      <alignment vertical="center"/>
    </xf>
    <xf numFmtId="0" fontId="10" fillId="2" borderId="14" xfId="2" applyFont="1" applyFill="1" applyBorder="1" applyAlignment="1">
      <alignment horizontal="center" vertical="center"/>
    </xf>
    <xf numFmtId="0" fontId="10" fillId="0" borderId="5" xfId="2" applyFont="1" applyBorder="1" applyAlignment="1">
      <alignment horizontal="left" vertical="center" shrinkToFit="1"/>
    </xf>
    <xf numFmtId="0" fontId="10" fillId="2" borderId="8" xfId="2" applyFont="1" applyFill="1" applyBorder="1" applyAlignment="1">
      <alignment horizontal="center" vertical="center"/>
    </xf>
    <xf numFmtId="0" fontId="10"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0" xfId="0" applyFont="1" applyBorder="1" applyAlignment="1">
      <alignment horizontal="center" vertical="center" shrinkToFit="1"/>
    </xf>
    <xf numFmtId="0" fontId="10" fillId="2" borderId="13" xfId="2" applyFont="1" applyFill="1" applyBorder="1" applyAlignment="1">
      <alignment horizontal="center" vertical="center"/>
    </xf>
    <xf numFmtId="0" fontId="10" fillId="0" borderId="6" xfId="2" applyFont="1" applyBorder="1" applyAlignment="1">
      <alignment horizontal="center" vertical="center" shrinkToFit="1"/>
    </xf>
    <xf numFmtId="0" fontId="10" fillId="2" borderId="12"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178" fontId="10" fillId="0" borderId="2" xfId="2" applyNumberFormat="1" applyFont="1" applyBorder="1" applyAlignment="1" applyProtection="1">
      <alignment horizontal="center" vertical="center"/>
      <protection locked="0"/>
    </xf>
    <xf numFmtId="178" fontId="10" fillId="0" borderId="8" xfId="2" applyNumberFormat="1" applyFont="1" applyBorder="1" applyAlignment="1" applyProtection="1">
      <alignment horizontal="center" vertical="center"/>
      <protection locked="0"/>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4" fillId="2" borderId="1" xfId="4" applyFont="1" applyFill="1" applyBorder="1" applyAlignment="1">
      <alignment horizontal="center" vertical="center"/>
    </xf>
    <xf numFmtId="0" fontId="44" fillId="0" borderId="2" xfId="4" applyFont="1" applyBorder="1" applyAlignment="1">
      <alignment horizontal="left" vertical="center" wrapText="1" shrinkToFit="1"/>
    </xf>
    <xf numFmtId="0" fontId="44" fillId="0" borderId="3" xfId="4" applyFont="1" applyBorder="1" applyAlignment="1">
      <alignment horizontal="left" vertical="center" wrapText="1" shrinkToFit="1"/>
    </xf>
    <xf numFmtId="0" fontId="44"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0" fontId="44" fillId="2" borderId="1"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0" fontId="44" fillId="2" borderId="1" xfId="4" applyFont="1" applyFill="1" applyBorder="1" applyAlignment="1">
      <alignment horizontal="center" vertical="center" shrinkToFit="1"/>
    </xf>
    <xf numFmtId="0" fontId="44" fillId="0" borderId="1" xfId="4" applyFont="1" applyBorder="1" applyAlignment="1">
      <alignment horizontal="center" vertical="center"/>
    </xf>
    <xf numFmtId="0" fontId="54" fillId="2" borderId="1" xfId="2" applyFont="1" applyFill="1" applyBorder="1" applyAlignment="1">
      <alignment horizontal="center" vertical="center" shrinkToFit="1"/>
    </xf>
    <xf numFmtId="0" fontId="54" fillId="0" borderId="3" xfId="2" applyFont="1" applyBorder="1" applyAlignment="1" applyProtection="1">
      <alignment horizontal="center" vertical="center"/>
      <protection locked="0"/>
    </xf>
    <xf numFmtId="0" fontId="54" fillId="2" borderId="2" xfId="2" applyFont="1" applyFill="1" applyBorder="1" applyAlignment="1">
      <alignment horizontal="center" vertical="center" shrinkToFit="1"/>
    </xf>
    <xf numFmtId="0" fontId="54" fillId="2" borderId="3" xfId="2" applyFont="1" applyFill="1" applyBorder="1" applyAlignment="1">
      <alignment horizontal="center" vertical="center" shrinkToFit="1"/>
    </xf>
    <xf numFmtId="176" fontId="54" fillId="0" borderId="2" xfId="2" applyNumberFormat="1" applyFont="1" applyBorder="1" applyAlignment="1" applyProtection="1">
      <alignment horizontal="center" vertical="center"/>
      <protection locked="0"/>
    </xf>
    <xf numFmtId="176" fontId="54" fillId="0" borderId="3" xfId="2" applyNumberFormat="1" applyFont="1" applyBorder="1" applyAlignment="1" applyProtection="1">
      <alignment horizontal="center" vertical="center"/>
      <protection locked="0"/>
    </xf>
    <xf numFmtId="176" fontId="54" fillId="0" borderId="8" xfId="2" applyNumberFormat="1" applyFont="1" applyBorder="1" applyAlignment="1" applyProtection="1">
      <alignment horizontal="center" vertical="center"/>
      <protection locked="0"/>
    </xf>
    <xf numFmtId="0" fontId="54" fillId="2" borderId="8" xfId="2" applyFont="1" applyFill="1" applyBorder="1" applyAlignment="1">
      <alignment horizontal="center" vertical="center" shrinkToFit="1"/>
    </xf>
    <xf numFmtId="0" fontId="54" fillId="2" borderId="2" xfId="2" applyFont="1" applyFill="1" applyBorder="1" applyAlignment="1" applyProtection="1">
      <alignment horizontal="center" vertical="center" shrinkToFit="1"/>
      <protection locked="0"/>
    </xf>
    <xf numFmtId="0" fontId="54" fillId="2" borderId="8" xfId="2" applyFont="1" applyFill="1" applyBorder="1" applyAlignment="1" applyProtection="1">
      <alignment horizontal="center" vertical="center" shrinkToFit="1"/>
      <protection locked="0"/>
    </xf>
    <xf numFmtId="0" fontId="44" fillId="0" borderId="2" xfId="4"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44" fillId="0" borderId="2" xfId="4" applyFont="1" applyBorder="1" applyAlignment="1">
      <alignment horizontal="center" vertical="center"/>
    </xf>
    <xf numFmtId="0" fontId="44" fillId="0" borderId="3" xfId="4" applyFont="1" applyBorder="1" applyAlignment="1">
      <alignment horizontal="center" vertical="center"/>
    </xf>
    <xf numFmtId="0" fontId="44" fillId="0" borderId="8" xfId="4" applyFont="1" applyBorder="1" applyAlignment="1">
      <alignment horizontal="center" vertical="center"/>
    </xf>
    <xf numFmtId="0" fontId="44" fillId="2" borderId="14" xfId="4" applyFont="1" applyFill="1" applyBorder="1" applyAlignment="1">
      <alignment horizontal="center" vertical="center" wrapText="1"/>
    </xf>
    <xf numFmtId="0" fontId="44" fillId="2" borderId="15"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0" borderId="1" xfId="4" applyFont="1" applyBorder="1" applyAlignment="1">
      <alignment horizontal="center" vertical="center" wrapText="1"/>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8" xfId="4" applyFont="1" applyFill="1" applyBorder="1" applyAlignment="1">
      <alignment horizontal="center" vertical="center"/>
    </xf>
    <xf numFmtId="0" fontId="44" fillId="2" borderId="3" xfId="4" applyFont="1" applyFill="1" applyBorder="1" applyAlignment="1">
      <alignment horizontal="center" vertical="center"/>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46" fillId="0" borderId="2" xfId="4" applyFont="1" applyBorder="1" applyAlignment="1">
      <alignment horizontal="center" vertical="center" wrapText="1" shrinkToFit="1"/>
    </xf>
    <xf numFmtId="0" fontId="46" fillId="0" borderId="3" xfId="4" applyFont="1" applyBorder="1" applyAlignment="1">
      <alignment horizontal="center" vertical="center" wrapText="1" shrinkToFit="1"/>
    </xf>
    <xf numFmtId="0" fontId="46" fillId="0" borderId="8" xfId="4"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54" fillId="0" borderId="14" xfId="2" applyFont="1" applyBorder="1" applyAlignment="1">
      <alignment horizontal="center" vertical="center" wrapText="1" shrinkToFit="1"/>
    </xf>
    <xf numFmtId="0" fontId="54" fillId="2" borderId="6" xfId="2" applyFont="1" applyFill="1" applyBorder="1" applyAlignment="1">
      <alignment horizontal="center" vertical="center" shrinkToFit="1"/>
    </xf>
    <xf numFmtId="0" fontId="54" fillId="2" borderId="5" xfId="2" applyFont="1" applyFill="1" applyBorder="1" applyAlignment="1">
      <alignment horizontal="center" vertical="center"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5" fillId="0" borderId="6" xfId="2" applyNumberFormat="1" applyFont="1" applyBorder="1" applyAlignment="1">
      <alignment horizontal="center" vertical="center"/>
    </xf>
    <xf numFmtId="176" fontId="55" fillId="0" borderId="7" xfId="2" applyNumberFormat="1" applyFont="1" applyBorder="1" applyAlignment="1">
      <alignment horizontal="center" vertical="center"/>
    </xf>
    <xf numFmtId="176" fontId="55" fillId="0" borderId="5" xfId="2" applyNumberFormat="1" applyFont="1" applyBorder="1" applyAlignment="1">
      <alignment horizontal="center" vertical="center"/>
    </xf>
    <xf numFmtId="0" fontId="36" fillId="0" borderId="10" xfId="11" applyBorder="1" applyAlignment="1">
      <alignment horizontal="center" vertical="center"/>
    </xf>
    <xf numFmtId="0" fontId="54" fillId="2" borderId="7" xfId="2" applyFont="1" applyFill="1" applyBorder="1" applyAlignment="1">
      <alignment horizontal="center" vertical="center" shrinkToFit="1"/>
    </xf>
    <xf numFmtId="0" fontId="54" fillId="2" borderId="9" xfId="2" applyFont="1" applyFill="1" applyBorder="1" applyAlignment="1">
      <alignment horizontal="center" vertical="center" shrinkToFit="1"/>
    </xf>
    <xf numFmtId="0" fontId="54" fillId="2" borderId="10" xfId="2" applyFont="1" applyFill="1" applyBorder="1" applyAlignment="1">
      <alignment horizontal="center" vertical="center" shrinkToFit="1"/>
    </xf>
    <xf numFmtId="0" fontId="54" fillId="2" borderId="11" xfId="2" applyFont="1" applyFill="1" applyBorder="1" applyAlignment="1">
      <alignment horizontal="center" vertical="center" shrinkToFit="1"/>
    </xf>
    <xf numFmtId="0" fontId="10" fillId="3" borderId="2" xfId="4" applyFont="1" applyFill="1" applyBorder="1" applyAlignment="1">
      <alignment horizontal="center" vertical="center"/>
    </xf>
    <xf numFmtId="0" fontId="10" fillId="3" borderId="8" xfId="4" applyFont="1" applyFill="1" applyBorder="1" applyAlignment="1">
      <alignment horizontal="center" vertical="center"/>
    </xf>
    <xf numFmtId="0" fontId="10" fillId="0" borderId="2" xfId="4" applyFont="1" applyBorder="1" applyAlignment="1">
      <alignment horizontal="center" vertical="center" shrinkToFit="1"/>
    </xf>
    <xf numFmtId="0" fontId="10" fillId="0" borderId="8" xfId="4" applyFont="1" applyBorder="1" applyAlignment="1">
      <alignment horizontal="center" vertical="center" shrinkToFit="1"/>
    </xf>
    <xf numFmtId="0" fontId="10" fillId="3" borderId="3" xfId="4" applyFont="1" applyFill="1" applyBorder="1" applyAlignment="1">
      <alignment horizontal="center" vertical="center"/>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54" fillId="3" borderId="6" xfId="2" applyFont="1" applyFill="1" applyBorder="1" applyAlignment="1">
      <alignment horizontal="center" vertical="center" shrinkToFit="1"/>
    </xf>
    <xf numFmtId="0" fontId="54" fillId="3" borderId="7" xfId="2" applyFont="1" applyFill="1" applyBorder="1" applyAlignment="1">
      <alignment horizontal="center" vertical="center" shrinkToFit="1"/>
    </xf>
    <xf numFmtId="0" fontId="54" fillId="3" borderId="5" xfId="2" applyFont="1" applyFill="1" applyBorder="1" applyAlignment="1">
      <alignment horizontal="center" vertical="center" shrinkToFit="1"/>
    </xf>
    <xf numFmtId="0" fontId="54" fillId="3" borderId="9" xfId="2" applyFont="1" applyFill="1" applyBorder="1" applyAlignment="1">
      <alignment horizontal="center" vertical="center" shrinkToFit="1"/>
    </xf>
    <xf numFmtId="0" fontId="54" fillId="3" borderId="10" xfId="2" applyFont="1" applyFill="1" applyBorder="1" applyAlignment="1">
      <alignment horizontal="center" vertical="center" shrinkToFit="1"/>
    </xf>
    <xf numFmtId="0" fontId="54" fillId="3" borderId="11" xfId="2" applyFont="1" applyFill="1" applyBorder="1" applyAlignment="1">
      <alignment horizontal="center" vertical="center" shrinkToFit="1"/>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0" borderId="1" xfId="4" applyFont="1" applyBorder="1" applyAlignment="1">
      <alignment horizontal="left" vertical="center" shrinkToFit="1"/>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176" fontId="7" fillId="0" borderId="6" xfId="2" applyNumberFormat="1" applyFont="1" applyBorder="1" applyAlignment="1">
      <alignment horizontal="center" vertical="center"/>
    </xf>
    <xf numFmtId="176" fontId="7" fillId="0" borderId="7" xfId="2" applyNumberFormat="1" applyFont="1" applyBorder="1" applyAlignment="1">
      <alignment horizontal="center" vertical="center"/>
    </xf>
    <xf numFmtId="176" fontId="7"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10" fillId="3" borderId="1"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3" borderId="13" xfId="4" applyFont="1" applyFill="1" applyBorder="1" applyAlignment="1">
      <alignment horizontal="center" vertical="center"/>
    </xf>
    <xf numFmtId="0" fontId="46" fillId="0" borderId="13" xfId="4" applyFont="1" applyBorder="1">
      <alignment vertical="center"/>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46" fillId="3" borderId="14" xfId="4" applyFont="1" applyFill="1" applyBorder="1" applyAlignment="1">
      <alignment horizontal="center"/>
    </xf>
    <xf numFmtId="0" fontId="46" fillId="0" borderId="14" xfId="4" applyFont="1" applyBorder="1">
      <alignment vertical="center"/>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0" fontId="44" fillId="0" borderId="13" xfId="4" applyFont="1" applyBorder="1" applyAlignment="1">
      <alignment horizontal="center" vertical="center" wrapText="1"/>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178" fontId="16" fillId="0" borderId="6" xfId="4" applyNumberFormat="1" applyFont="1" applyBorder="1" applyAlignment="1">
      <alignment horizontal="center" vertical="center" shrinkToFit="1"/>
    </xf>
    <xf numFmtId="178" fontId="16" fillId="0" borderId="7" xfId="4" applyNumberFormat="1" applyFont="1" applyBorder="1" applyAlignment="1">
      <alignment horizontal="center" vertical="center" shrinkToFit="1"/>
    </xf>
    <xf numFmtId="178" fontId="16" fillId="0" borderId="5" xfId="4" applyNumberFormat="1" applyFont="1" applyBorder="1" applyAlignment="1">
      <alignment horizontal="center" vertical="center" shrinkToFit="1"/>
    </xf>
    <xf numFmtId="178" fontId="16" fillId="0" borderId="12" xfId="4" applyNumberFormat="1" applyFont="1" applyBorder="1" applyAlignment="1">
      <alignment horizontal="center" vertical="center" shrinkToFit="1"/>
    </xf>
    <xf numFmtId="178" fontId="16" fillId="0" borderId="9" xfId="4" applyNumberFormat="1" applyFont="1" applyBorder="1" applyAlignment="1">
      <alignment horizontal="center" vertical="center" shrinkToFit="1"/>
    </xf>
    <xf numFmtId="178" fontId="16" fillId="0" borderId="10" xfId="4" applyNumberFormat="1" applyFont="1" applyBorder="1" applyAlignment="1">
      <alignment horizontal="center" vertical="center" shrinkToFit="1"/>
    </xf>
    <xf numFmtId="178" fontId="16" fillId="0" borderId="11" xfId="4" applyNumberFormat="1" applyFont="1" applyBorder="1" applyAlignment="1">
      <alignment horizontal="center" vertical="center" shrinkToFit="1"/>
    </xf>
    <xf numFmtId="0" fontId="5" fillId="2" borderId="14" xfId="2" applyFont="1" applyFill="1" applyBorder="1" applyAlignment="1">
      <alignment vertical="center" textRotation="255"/>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5" fillId="0" borderId="6" xfId="2" applyFont="1" applyBorder="1" applyAlignment="1" applyProtection="1">
      <alignment horizontal="center"/>
      <protection locked="0"/>
    </xf>
    <xf numFmtId="0" fontId="15" fillId="0" borderId="7" xfId="2" applyFont="1" applyBorder="1" applyAlignment="1" applyProtection="1">
      <alignment horizontal="center"/>
      <protection locked="0"/>
    </xf>
    <xf numFmtId="0" fontId="15" fillId="0" borderId="5"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7" xfId="2" applyFont="1" applyFill="1" applyBorder="1" applyAlignment="1">
      <alignment horizontal="center" vertical="center"/>
    </xf>
    <xf numFmtId="0" fontId="5" fillId="2" borderId="5" xfId="2" applyFont="1" applyFill="1" applyBorder="1" applyAlignment="1">
      <alignment horizontal="center"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5" xfId="2" applyFont="1" applyBorder="1" applyAlignment="1">
      <alignment horizontal="left" vertical="center"/>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7" fillId="0" borderId="5" xfId="2" applyFont="1" applyBorder="1" applyAlignment="1">
      <alignment horizontal="center" vertical="center" shrinkToFit="1"/>
    </xf>
    <xf numFmtId="177" fontId="5" fillId="0" borderId="6" xfId="2" applyNumberFormat="1" applyFont="1" applyBorder="1" applyAlignment="1">
      <alignment horizontal="center" vertical="center" wrapText="1" shrinkToFit="1"/>
    </xf>
    <xf numFmtId="177" fontId="5" fillId="0" borderId="7" xfId="2" applyNumberFormat="1" applyFont="1" applyBorder="1" applyAlignment="1">
      <alignment horizontal="center" vertical="center" wrapText="1" shrinkToFit="1"/>
    </xf>
    <xf numFmtId="177" fontId="5" fillId="0" borderId="5" xfId="2" applyNumberFormat="1" applyFont="1" applyBorder="1" applyAlignment="1">
      <alignment horizontal="center" vertical="center" wrapText="1" shrinkToFit="1"/>
    </xf>
    <xf numFmtId="177" fontId="5" fillId="0" borderId="9" xfId="2" applyNumberFormat="1" applyFont="1" applyBorder="1" applyAlignment="1">
      <alignment horizontal="center" vertical="center" wrapText="1" shrinkToFit="1"/>
    </xf>
    <xf numFmtId="177" fontId="5" fillId="0" borderId="10" xfId="2" applyNumberFormat="1" applyFont="1" applyBorder="1" applyAlignment="1">
      <alignment horizontal="center" vertical="center" wrapText="1" shrinkToFit="1"/>
    </xf>
    <xf numFmtId="177" fontId="5" fillId="0" borderId="11" xfId="2" applyNumberFormat="1" applyFont="1" applyBorder="1" applyAlignment="1">
      <alignment horizontal="center" vertical="center" wrapText="1" shrinkToFit="1"/>
    </xf>
    <xf numFmtId="0" fontId="5" fillId="2" borderId="9"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1" xfId="2" applyFont="1" applyFill="1" applyBorder="1" applyAlignment="1">
      <alignment horizontal="center" vertical="center"/>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7" fillId="0" borderId="9" xfId="2" applyFont="1" applyBorder="1" applyAlignment="1">
      <alignment horizontal="center" vertical="center" wrapText="1" shrinkToFit="1"/>
    </xf>
    <xf numFmtId="0" fontId="7" fillId="0" borderId="10" xfId="2" applyFont="1" applyBorder="1" applyAlignment="1">
      <alignment horizontal="center" vertical="center" wrapText="1" shrinkToFit="1"/>
    </xf>
    <xf numFmtId="0" fontId="7" fillId="0" borderId="11" xfId="2" applyFont="1" applyBorder="1" applyAlignment="1">
      <alignment horizontal="center" vertical="center" wrapText="1" shrinkToFit="1"/>
    </xf>
    <xf numFmtId="0" fontId="15" fillId="0" borderId="12" xfId="2" applyFont="1" applyBorder="1" applyAlignment="1" applyProtection="1">
      <alignment horizontal="center"/>
      <protection locked="0"/>
    </xf>
    <xf numFmtId="0" fontId="15" fillId="0" borderId="0" xfId="2" applyFont="1" applyAlignment="1" applyProtection="1">
      <alignment horizontal="center"/>
      <protection locked="0"/>
    </xf>
    <xf numFmtId="0" fontId="15" fillId="0" borderId="4" xfId="2" applyFont="1" applyBorder="1" applyAlignment="1" applyProtection="1">
      <alignment horizontal="center"/>
      <protection locked="0"/>
    </xf>
    <xf numFmtId="0" fontId="16" fillId="2" borderId="1" xfId="5" applyFont="1" applyFill="1" applyBorder="1" applyAlignment="1">
      <alignment horizontal="center" vertical="center"/>
    </xf>
    <xf numFmtId="0" fontId="16" fillId="0" borderId="1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16" fillId="2" borderId="1" xfId="2" applyFont="1" applyFill="1" applyBorder="1" applyAlignment="1" applyProtection="1">
      <alignment horizontal="center" vertical="center" wrapText="1"/>
      <protection locked="0"/>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0" fontId="16" fillId="2" borderId="8" xfId="2" applyFont="1" applyFill="1" applyBorder="1" applyAlignment="1" applyProtection="1">
      <alignment horizontal="center" vertical="center" wrapText="1"/>
      <protection locked="0"/>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0" fontId="16" fillId="0" borderId="8" xfId="2" applyFont="1" applyBorder="1" applyAlignment="1" applyProtection="1">
      <alignment horizontal="center" vertical="center" wrapText="1"/>
      <protection locked="0"/>
    </xf>
    <xf numFmtId="0" fontId="16" fillId="0" borderId="2"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10" fillId="0" borderId="3" xfId="2" applyFont="1" applyBorder="1" applyAlignment="1" applyProtection="1">
      <alignment horizontal="center" vertical="center" shrinkToFi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6" fillId="0" borderId="12" xfId="2" applyFont="1" applyBorder="1" applyAlignment="1" applyProtection="1">
      <alignment horizontal="left" vertical="center" shrinkToFit="1"/>
      <protection locked="0"/>
    </xf>
    <xf numFmtId="0" fontId="16" fillId="0" borderId="0" xfId="2" applyFont="1" applyAlignment="1" applyProtection="1">
      <alignment horizontal="left" vertical="center" shrinkToFit="1"/>
      <protection locked="0"/>
    </xf>
    <xf numFmtId="0" fontId="16" fillId="0" borderId="4" xfId="2" applyFont="1" applyBorder="1" applyAlignment="1" applyProtection="1">
      <alignment horizontal="left" vertical="center" shrinkToFit="1"/>
      <protection locked="0"/>
    </xf>
    <xf numFmtId="0" fontId="16" fillId="2" borderId="14" xfId="2" applyFont="1" applyFill="1" applyBorder="1" applyAlignment="1" applyProtection="1">
      <alignment horizontal="center" vertical="center" wrapText="1"/>
      <protection locked="0"/>
    </xf>
    <xf numFmtId="0" fontId="16" fillId="2" borderId="15" xfId="2" applyFont="1" applyFill="1" applyBorder="1" applyAlignment="1" applyProtection="1">
      <alignment horizontal="center" vertical="center" wrapText="1"/>
      <protection locked="0"/>
    </xf>
    <xf numFmtId="0" fontId="16" fillId="0" borderId="7" xfId="2" applyFont="1" applyBorder="1" applyAlignment="1" applyProtection="1">
      <alignment horizontal="center" vertical="center" shrinkToFit="1"/>
      <protection locked="0"/>
    </xf>
    <xf numFmtId="0" fontId="16" fillId="0" borderId="0" xfId="2" applyFont="1" applyAlignment="1" applyProtection="1">
      <alignment horizontal="center" vertical="center" shrinkToFit="1"/>
      <protection locked="0"/>
    </xf>
    <xf numFmtId="0" fontId="16" fillId="0" borderId="4" xfId="2" applyFont="1" applyBorder="1" applyAlignment="1" applyProtection="1">
      <alignment horizontal="center" vertical="center" shrinkToFit="1"/>
      <protection locked="0"/>
    </xf>
    <xf numFmtId="0" fontId="16" fillId="0" borderId="10" xfId="2" applyFont="1" applyBorder="1" applyAlignment="1" applyProtection="1">
      <alignment horizontal="center" vertical="center" shrinkToFit="1"/>
      <protection locked="0"/>
    </xf>
    <xf numFmtId="0" fontId="16" fillId="0" borderId="11" xfId="2" applyFont="1" applyBorder="1" applyAlignment="1" applyProtection="1">
      <alignment horizontal="center" vertical="center" shrinkToFit="1"/>
      <protection locked="0"/>
    </xf>
    <xf numFmtId="0" fontId="16" fillId="0" borderId="1" xfId="2" applyFont="1" applyBorder="1" applyAlignment="1" applyProtection="1">
      <alignment horizontal="center" vertical="center" wrapText="1"/>
      <protection locked="0"/>
    </xf>
    <xf numFmtId="0" fontId="26" fillId="0" borderId="1" xfId="2" applyFont="1" applyBorder="1" applyAlignment="1" applyProtection="1">
      <alignment horizontal="center" vertical="center" wrapText="1"/>
      <protection locked="0"/>
    </xf>
    <xf numFmtId="0" fontId="16" fillId="2" borderId="6"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16" fillId="2" borderId="12" xfId="2" applyFont="1" applyFill="1" applyBorder="1" applyAlignment="1" applyProtection="1">
      <alignment horizontal="center" vertical="center" wrapText="1"/>
      <protection locked="0"/>
    </xf>
    <xf numFmtId="0" fontId="16" fillId="2" borderId="0" xfId="2" applyFont="1" applyFill="1" applyAlignment="1" applyProtection="1">
      <alignment horizontal="center" vertical="center" wrapText="1"/>
      <protection locked="0"/>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16" fillId="2" borderId="9"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26" fillId="0" borderId="6" xfId="2" applyFont="1" applyBorder="1" applyAlignment="1" applyProtection="1">
      <alignment horizontal="center"/>
      <protection locked="0"/>
    </xf>
    <xf numFmtId="0" fontId="26" fillId="0" borderId="7" xfId="2" applyFont="1" applyBorder="1" applyAlignment="1" applyProtection="1">
      <alignment horizontal="center"/>
      <protection locked="0"/>
    </xf>
    <xf numFmtId="0" fontId="26" fillId="0" borderId="0" xfId="2" applyFont="1" applyAlignment="1" applyProtection="1">
      <alignment horizontal="center"/>
      <protection locked="0"/>
    </xf>
    <xf numFmtId="0" fontId="26" fillId="0" borderId="4" xfId="2" applyFont="1" applyBorder="1" applyAlignment="1" applyProtection="1">
      <alignment horizontal="center"/>
      <protection locked="0"/>
    </xf>
    <xf numFmtId="0" fontId="26" fillId="0" borderId="12" xfId="2" applyFont="1" applyBorder="1" applyAlignment="1" applyProtection="1">
      <alignment horizontal="center"/>
      <protection locked="0"/>
    </xf>
    <xf numFmtId="0" fontId="26" fillId="0" borderId="9" xfId="2" applyFont="1" applyBorder="1" applyAlignment="1" applyProtection="1">
      <alignment horizontal="center"/>
      <protection locked="0"/>
    </xf>
    <xf numFmtId="0" fontId="26" fillId="0" borderId="10" xfId="2" applyFont="1" applyBorder="1" applyAlignment="1" applyProtection="1">
      <alignment horizontal="center"/>
      <protection locked="0"/>
    </xf>
    <xf numFmtId="0" fontId="26" fillId="0" borderId="11"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192" fontId="16" fillId="0" borderId="2" xfId="2" applyNumberFormat="1" applyFont="1" applyBorder="1" applyAlignment="1" applyProtection="1">
      <alignment horizontal="center" vertical="center" wrapText="1"/>
      <protection locked="0"/>
    </xf>
    <xf numFmtId="192" fontId="16" fillId="0" borderId="3" xfId="2" applyNumberFormat="1" applyFont="1" applyBorder="1" applyAlignment="1" applyProtection="1">
      <alignment horizontal="center" vertical="center" wrapText="1"/>
      <protection locked="0"/>
    </xf>
    <xf numFmtId="192" fontId="16" fillId="0" borderId="8" xfId="2" applyNumberFormat="1" applyFont="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29" fillId="2" borderId="1" xfId="5" applyFont="1" applyFill="1" applyBorder="1" applyAlignment="1">
      <alignment horizontal="center" vertical="center" wrapText="1"/>
    </xf>
    <xf numFmtId="0" fontId="28" fillId="0" borderId="10" xfId="0" applyFont="1" applyBorder="1" applyAlignment="1">
      <alignment horizontal="left" vertical="center"/>
    </xf>
    <xf numFmtId="0" fontId="28" fillId="0" borderId="0" xfId="0" applyFont="1" applyAlignment="1">
      <alignment horizontal="left" vertical="center"/>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10" fillId="0" borderId="0" xfId="2" applyFont="1" applyAlignment="1">
      <alignment horizontal="center" vertical="center" shrinkToFit="1"/>
    </xf>
    <xf numFmtId="0" fontId="32" fillId="0" borderId="0" xfId="2" applyFont="1" applyAlignment="1">
      <alignment vertical="center" wrapText="1"/>
    </xf>
    <xf numFmtId="177" fontId="5" fillId="0" borderId="6" xfId="2" applyNumberFormat="1" applyFont="1" applyBorder="1" applyAlignment="1">
      <alignment horizontal="right" vertical="center" wrapText="1" shrinkToFit="1"/>
    </xf>
    <xf numFmtId="0" fontId="28" fillId="0" borderId="7" xfId="0" applyFont="1" applyBorder="1" applyAlignment="1">
      <alignment vertical="center" wrapText="1" shrinkToFit="1"/>
    </xf>
    <xf numFmtId="0" fontId="28" fillId="0" borderId="5" xfId="0" applyFont="1" applyBorder="1" applyAlignment="1">
      <alignment vertical="center" wrapText="1" shrinkToFit="1"/>
    </xf>
    <xf numFmtId="0" fontId="28" fillId="0" borderId="9" xfId="0" applyFont="1" applyBorder="1" applyAlignment="1">
      <alignment vertical="center" wrapText="1" shrinkToFit="1"/>
    </xf>
    <xf numFmtId="0" fontId="28" fillId="0" borderId="10" xfId="0" applyFont="1" applyBorder="1" applyAlignment="1">
      <alignment vertical="center" wrapText="1" shrinkToFit="1"/>
    </xf>
    <xf numFmtId="0" fontId="28" fillId="0" borderId="11" xfId="0" applyFont="1" applyBorder="1" applyAlignment="1">
      <alignment vertical="center" wrapText="1" shrinkToFit="1"/>
    </xf>
    <xf numFmtId="0" fontId="16" fillId="2" borderId="1" xfId="5" applyFont="1" applyFill="1" applyBorder="1" applyAlignment="1">
      <alignment horizontal="center" vertical="center" wrapText="1"/>
    </xf>
    <xf numFmtId="0" fontId="10" fillId="0" borderId="0" xfId="2" applyFont="1" applyAlignment="1">
      <alignment horizontal="center" vertical="center"/>
    </xf>
    <xf numFmtId="187" fontId="16" fillId="0" borderId="2" xfId="2" applyNumberFormat="1" applyFont="1" applyBorder="1" applyAlignment="1" applyProtection="1">
      <alignment horizontal="center" vertical="center" wrapText="1"/>
      <protection locked="0"/>
    </xf>
    <xf numFmtId="187" fontId="16" fillId="0" borderId="3" xfId="2" applyNumberFormat="1" applyFont="1" applyBorder="1" applyAlignment="1" applyProtection="1">
      <alignment horizontal="center" vertical="center" wrapText="1"/>
      <protection locked="0"/>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8" fillId="2" borderId="2" xfId="0" applyFont="1" applyFill="1" applyBorder="1">
      <alignment vertical="center"/>
    </xf>
    <xf numFmtId="0" fontId="28" fillId="2" borderId="3" xfId="0" applyFont="1" applyFill="1" applyBorder="1">
      <alignment vertical="center"/>
    </xf>
    <xf numFmtId="0" fontId="28" fillId="2" borderId="8" xfId="0" applyFont="1" applyFill="1" applyBorder="1">
      <alignment vertical="center"/>
    </xf>
    <xf numFmtId="0" fontId="28" fillId="2" borderId="2" xfId="0" applyFont="1" applyFill="1" applyBorder="1" applyAlignment="1">
      <alignment horizontal="center" vertical="center"/>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8" xfId="0" applyFont="1" applyBorder="1" applyAlignment="1">
      <alignment horizontal="center" vertical="center"/>
    </xf>
    <xf numFmtId="0" fontId="27" fillId="0" borderId="1" xfId="0" applyFont="1" applyBorder="1">
      <alignment vertical="center"/>
    </xf>
    <xf numFmtId="0" fontId="28" fillId="2" borderId="2" xfId="0" applyFont="1" applyFill="1" applyBorder="1" applyAlignment="1">
      <alignment vertical="center" wrapText="1"/>
    </xf>
    <xf numFmtId="0" fontId="42" fillId="2" borderId="6" xfId="0" applyFont="1" applyFill="1" applyBorder="1" applyAlignment="1">
      <alignment horizontal="center" vertical="center"/>
    </xf>
    <xf numFmtId="0" fontId="42" fillId="2" borderId="7" xfId="0" applyFont="1" applyFill="1" applyBorder="1" applyAlignment="1">
      <alignment horizontal="center" vertical="center"/>
    </xf>
    <xf numFmtId="0" fontId="42" fillId="2" borderId="5" xfId="0" applyFont="1" applyFill="1" applyBorder="1" applyAlignment="1">
      <alignment horizontal="center" vertical="center"/>
    </xf>
    <xf numFmtId="0" fontId="42" fillId="2" borderId="9" xfId="0" applyFont="1" applyFill="1" applyBorder="1" applyAlignment="1">
      <alignment horizontal="center" vertical="center"/>
    </xf>
    <xf numFmtId="0" fontId="42" fillId="2" borderId="10" xfId="0" applyFont="1" applyFill="1" applyBorder="1" applyAlignment="1">
      <alignment horizontal="center" vertical="center"/>
    </xf>
    <xf numFmtId="0" fontId="42" fillId="2" borderId="11" xfId="0" applyFont="1" applyFill="1" applyBorder="1" applyAlignment="1">
      <alignment horizontal="center" vertical="center"/>
    </xf>
    <xf numFmtId="177" fontId="42" fillId="0" borderId="6" xfId="0" applyNumberFormat="1" applyFont="1" applyBorder="1" applyAlignment="1">
      <alignment horizontal="center" vertical="center"/>
    </xf>
    <xf numFmtId="177" fontId="42" fillId="0" borderId="7" xfId="0" applyNumberFormat="1" applyFont="1" applyBorder="1" applyAlignment="1">
      <alignment horizontal="center" vertical="center"/>
    </xf>
    <xf numFmtId="177" fontId="42" fillId="0" borderId="5" xfId="0" applyNumberFormat="1" applyFont="1" applyBorder="1" applyAlignment="1">
      <alignment horizontal="center" vertical="center"/>
    </xf>
    <xf numFmtId="177" fontId="42" fillId="0" borderId="9" xfId="0" applyNumberFormat="1" applyFont="1" applyBorder="1" applyAlignment="1">
      <alignment horizontal="center" vertical="center"/>
    </xf>
    <xf numFmtId="177" fontId="42" fillId="0" borderId="10" xfId="0" applyNumberFormat="1" applyFont="1" applyBorder="1" applyAlignment="1">
      <alignment horizontal="center" vertical="center"/>
    </xf>
    <xf numFmtId="177" fontId="42" fillId="0" borderId="11" xfId="0" applyNumberFormat="1"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28" fillId="0" borderId="3" xfId="0" applyFont="1" applyBorder="1" applyAlignment="1">
      <alignment horizontal="center" vertical="center"/>
    </xf>
    <xf numFmtId="188" fontId="42" fillId="0" borderId="6" xfId="0" applyNumberFormat="1" applyFont="1" applyBorder="1" applyAlignment="1">
      <alignment horizontal="center" vertical="center" shrinkToFit="1"/>
    </xf>
    <xf numFmtId="0" fontId="28" fillId="0" borderId="7" xfId="0" applyFont="1" applyBorder="1" applyAlignment="1">
      <alignment vertical="center" shrinkToFit="1"/>
    </xf>
    <xf numFmtId="0" fontId="28" fillId="0" borderId="5" xfId="0" applyFont="1" applyBorder="1" applyAlignment="1">
      <alignment vertical="center" shrinkToFit="1"/>
    </xf>
    <xf numFmtId="188" fontId="42" fillId="0" borderId="9" xfId="0" applyNumberFormat="1" applyFont="1" applyBorder="1" applyAlignment="1">
      <alignment horizontal="center" vertical="center"/>
    </xf>
    <xf numFmtId="0" fontId="28" fillId="0" borderId="10" xfId="0" applyFont="1" applyBorder="1">
      <alignment vertical="center"/>
    </xf>
    <xf numFmtId="0" fontId="28" fillId="0" borderId="11" xfId="0" applyFont="1" applyBorder="1">
      <alignment vertical="center"/>
    </xf>
    <xf numFmtId="188" fontId="42" fillId="0" borderId="6" xfId="0" applyNumberFormat="1" applyFont="1" applyBorder="1" applyAlignment="1">
      <alignment horizontal="left"/>
    </xf>
    <xf numFmtId="188" fontId="42" fillId="0" borderId="7" xfId="0" applyNumberFormat="1" applyFont="1" applyBorder="1" applyAlignment="1">
      <alignment horizontal="left"/>
    </xf>
    <xf numFmtId="188" fontId="42" fillId="0" borderId="5" xfId="0" applyNumberFormat="1" applyFont="1" applyBorder="1" applyAlignment="1">
      <alignment horizontal="left"/>
    </xf>
    <xf numFmtId="0" fontId="28" fillId="0" borderId="2" xfId="0" applyFont="1" applyBorder="1">
      <alignment vertical="center"/>
    </xf>
    <xf numFmtId="0" fontId="28" fillId="0" borderId="1" xfId="0" applyFont="1" applyBorder="1">
      <alignment vertical="center"/>
    </xf>
    <xf numFmtId="0" fontId="42" fillId="2" borderId="6" xfId="0" applyFont="1" applyFill="1" applyBorder="1" applyAlignment="1">
      <alignment horizontal="center" vertical="center" shrinkToFit="1"/>
    </xf>
    <xf numFmtId="0" fontId="42" fillId="2" borderId="7" xfId="0" applyFont="1" applyFill="1" applyBorder="1" applyAlignment="1">
      <alignment horizontal="center" vertical="center" shrinkToFit="1"/>
    </xf>
    <xf numFmtId="0" fontId="42" fillId="2" borderId="5" xfId="0" applyFont="1" applyFill="1" applyBorder="1" applyAlignment="1">
      <alignment horizontal="center" vertical="center" shrinkToFit="1"/>
    </xf>
    <xf numFmtId="0" fontId="42" fillId="2" borderId="9" xfId="0" applyFont="1" applyFill="1" applyBorder="1" applyAlignment="1">
      <alignment horizontal="center" vertical="center" shrinkToFit="1"/>
    </xf>
    <xf numFmtId="0" fontId="42" fillId="2" borderId="10" xfId="0" applyFont="1" applyFill="1" applyBorder="1" applyAlignment="1">
      <alignment horizontal="center" vertical="center" shrinkToFit="1"/>
    </xf>
    <xf numFmtId="0" fontId="42" fillId="2" borderId="11" xfId="0" applyFont="1" applyFill="1" applyBorder="1" applyAlignment="1">
      <alignment horizontal="center" vertical="center" shrinkToFit="1"/>
    </xf>
    <xf numFmtId="188" fontId="42" fillId="0" borderId="9" xfId="0" applyNumberFormat="1" applyFont="1" applyBorder="1" applyAlignment="1">
      <alignment horizontal="left" vertical="center"/>
    </xf>
    <xf numFmtId="188" fontId="42" fillId="0" borderId="10" xfId="0" applyNumberFormat="1" applyFont="1" applyBorder="1" applyAlignment="1">
      <alignment horizontal="left" vertical="center"/>
    </xf>
    <xf numFmtId="188" fontId="42" fillId="0" borderId="11" xfId="0" applyNumberFormat="1" applyFont="1" applyBorder="1" applyAlignment="1">
      <alignment horizontal="left" vertical="center"/>
    </xf>
    <xf numFmtId="188" fontId="42" fillId="0" borderId="2" xfId="0" applyNumberFormat="1" applyFont="1" applyBorder="1" applyAlignment="1">
      <alignment horizontal="center" vertical="center"/>
    </xf>
    <xf numFmtId="0" fontId="28" fillId="0" borderId="8" xfId="0" applyFont="1" applyBorder="1" applyAlignment="1">
      <alignment horizontal="center" vertical="center"/>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10" fillId="0" borderId="6" xfId="5" applyFont="1" applyBorder="1" applyAlignment="1">
      <alignment horizontal="center" vertical="center" shrinkToFit="1"/>
    </xf>
    <xf numFmtId="0" fontId="10" fillId="0" borderId="7" xfId="5" applyFont="1" applyBorder="1" applyAlignment="1">
      <alignment horizontal="center" vertical="center" shrinkToFit="1"/>
    </xf>
    <xf numFmtId="0" fontId="10" fillId="0" borderId="5" xfId="5" applyFont="1" applyBorder="1" applyAlignment="1">
      <alignment horizontal="center" vertical="center" shrinkToFit="1"/>
    </xf>
    <xf numFmtId="0" fontId="10" fillId="0" borderId="9" xfId="5" applyFont="1" applyBorder="1" applyAlignment="1">
      <alignment horizontal="center" vertical="center"/>
    </xf>
    <xf numFmtId="0" fontId="10" fillId="0" borderId="10" xfId="5" applyFont="1" applyBorder="1" applyAlignment="1">
      <alignment horizontal="center" vertical="center"/>
    </xf>
    <xf numFmtId="0" fontId="10" fillId="0" borderId="11" xfId="5" applyFont="1" applyBorder="1" applyAlignment="1">
      <alignment horizontal="center" vertical="center"/>
    </xf>
    <xf numFmtId="0" fontId="10" fillId="0" borderId="63" xfId="5" applyFont="1" applyBorder="1" applyAlignment="1">
      <alignment horizontal="center" vertical="center" shrinkToFit="1"/>
    </xf>
    <xf numFmtId="0" fontId="10" fillId="0" borderId="25" xfId="5" applyFont="1" applyBorder="1" applyAlignment="1">
      <alignment horizontal="center" vertical="center" shrinkToFit="1"/>
    </xf>
    <xf numFmtId="179" fontId="10" fillId="2" borderId="35" xfId="5" applyNumberFormat="1" applyFont="1" applyFill="1" applyBorder="1" applyAlignment="1">
      <alignment horizontal="center" vertical="center" shrinkToFit="1"/>
    </xf>
    <xf numFmtId="179" fontId="10" fillId="2" borderId="26" xfId="5" applyNumberFormat="1" applyFont="1" applyFill="1" applyBorder="1" applyAlignment="1">
      <alignment horizontal="center" vertical="center" shrinkToFit="1"/>
    </xf>
    <xf numFmtId="179" fontId="10" fillId="2" borderId="25" xfId="5" applyNumberFormat="1" applyFont="1" applyFill="1" applyBorder="1" applyAlignment="1">
      <alignment horizontal="center" vertical="center" shrinkToFit="1"/>
    </xf>
    <xf numFmtId="0" fontId="10" fillId="0" borderId="14" xfId="5" applyFont="1" applyBorder="1" applyAlignment="1">
      <alignment horizontal="left" vertical="center"/>
    </xf>
    <xf numFmtId="0" fontId="10" fillId="2" borderId="1" xfId="5" applyFont="1" applyFill="1" applyBorder="1" applyAlignment="1">
      <alignment horizontal="center" vertical="center"/>
    </xf>
    <xf numFmtId="0" fontId="16" fillId="2" borderId="20"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8" xfId="5" applyFont="1" applyFill="1" applyBorder="1" applyAlignment="1">
      <alignment horizontal="center" vertical="center"/>
    </xf>
    <xf numFmtId="0" fontId="10" fillId="0" borderId="13" xfId="5" applyFont="1" applyBorder="1" applyAlignment="1">
      <alignment horizontal="left" vertical="center"/>
    </xf>
    <xf numFmtId="0" fontId="10" fillId="2" borderId="14" xfId="5" applyFont="1" applyFill="1" applyBorder="1" applyAlignment="1">
      <alignment horizontal="center" vertical="center"/>
    </xf>
    <xf numFmtId="0" fontId="10" fillId="0" borderId="36" xfId="5" applyFont="1" applyBorder="1" applyAlignment="1">
      <alignment horizontal="center" vertical="center" shrinkToFit="1"/>
    </xf>
    <xf numFmtId="0" fontId="10" fillId="0" borderId="53" xfId="5" applyFont="1" applyBorder="1" applyAlignment="1">
      <alignment horizontal="center" vertical="center" shrinkToFit="1"/>
    </xf>
    <xf numFmtId="0" fontId="10" fillId="0" borderId="37" xfId="5" applyFont="1" applyBorder="1" applyAlignment="1">
      <alignment horizontal="center" vertical="center" shrinkToFit="1"/>
    </xf>
    <xf numFmtId="0" fontId="10" fillId="0" borderId="35" xfId="5" applyFont="1" applyBorder="1" applyAlignment="1">
      <alignment horizontal="center" vertical="center" shrinkToFit="1"/>
    </xf>
    <xf numFmtId="0" fontId="10" fillId="0" borderId="26" xfId="5" applyFont="1" applyBorder="1" applyAlignment="1">
      <alignment horizontal="center" vertical="center" shrinkToFit="1"/>
    </xf>
    <xf numFmtId="0" fontId="16" fillId="2" borderId="24" xfId="5" applyFont="1" applyFill="1" applyBorder="1" applyAlignment="1">
      <alignment horizontal="center" vertical="center"/>
    </xf>
    <xf numFmtId="0" fontId="16" fillId="2" borderId="23" xfId="5" applyFont="1" applyFill="1" applyBorder="1" applyAlignment="1">
      <alignment horizontal="center" vertical="center"/>
    </xf>
    <xf numFmtId="0" fontId="16" fillId="2" borderId="22"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17" xfId="5" applyFont="1" applyFill="1" applyBorder="1" applyAlignment="1">
      <alignment horizontal="center" vertical="center"/>
    </xf>
    <xf numFmtId="0" fontId="10" fillId="0" borderId="1" xfId="5" applyFont="1" applyBorder="1" applyAlignment="1">
      <alignment horizontal="left" vertical="center"/>
    </xf>
    <xf numFmtId="0" fontId="10" fillId="0" borderId="58" xfId="5" applyFont="1" applyBorder="1" applyAlignment="1">
      <alignment horizontal="center" vertical="center" shrinkToFit="1"/>
    </xf>
    <xf numFmtId="0" fontId="10" fillId="0" borderId="45" xfId="5" applyFont="1" applyBorder="1" applyAlignment="1">
      <alignment horizontal="center" vertical="center" shrinkToFit="1"/>
    </xf>
    <xf numFmtId="0" fontId="10" fillId="0" borderId="57" xfId="5" applyFont="1" applyBorder="1" applyAlignment="1">
      <alignment horizontal="center" vertical="center" shrinkToFit="1"/>
    </xf>
    <xf numFmtId="0" fontId="10" fillId="0" borderId="42" xfId="5" applyFont="1" applyBorder="1" applyAlignment="1">
      <alignment horizontal="center" vertical="center" shrinkToFit="1"/>
    </xf>
    <xf numFmtId="0" fontId="10" fillId="0" borderId="62" xfId="5" applyFont="1" applyBorder="1" applyAlignment="1">
      <alignment horizontal="center" vertical="center" shrinkToFit="1"/>
    </xf>
    <xf numFmtId="0" fontId="10" fillId="0" borderId="47" xfId="5" applyFont="1" applyBorder="1" applyAlignment="1">
      <alignment horizontal="center" vertical="center" shrinkToFit="1"/>
    </xf>
    <xf numFmtId="0" fontId="10" fillId="0" borderId="60" xfId="5" applyFont="1" applyBorder="1" applyAlignment="1">
      <alignment horizontal="center" vertical="center" shrinkToFit="1"/>
    </xf>
    <xf numFmtId="0" fontId="10" fillId="0" borderId="61" xfId="5" applyFont="1" applyBorder="1" applyAlignment="1">
      <alignment horizontal="center" vertical="center" shrinkToFit="1"/>
    </xf>
    <xf numFmtId="0" fontId="25" fillId="2" borderId="1" xfId="5" applyFont="1" applyFill="1" applyBorder="1" applyAlignment="1">
      <alignment horizontal="center" vertical="center" wrapText="1" shrinkToFit="1"/>
    </xf>
    <xf numFmtId="0" fontId="16" fillId="0" borderId="1" xfId="0" applyFont="1" applyBorder="1" applyAlignment="1">
      <alignment horizontal="center" vertical="center"/>
    </xf>
    <xf numFmtId="14" fontId="25" fillId="0" borderId="6" xfId="5" applyNumberFormat="1" applyFont="1" applyBorder="1" applyAlignment="1">
      <alignment horizontal="center" vertical="center" wrapText="1" shrinkToFit="1"/>
    </xf>
    <xf numFmtId="0" fontId="25" fillId="0" borderId="7" xfId="5" applyFont="1" applyBorder="1" applyAlignment="1">
      <alignment horizontal="center" vertical="center" wrapText="1" shrinkToFit="1"/>
    </xf>
    <xf numFmtId="0" fontId="25" fillId="0" borderId="5" xfId="5" applyFont="1" applyBorder="1" applyAlignment="1">
      <alignment horizontal="center" vertical="center" wrapText="1" shrinkToFit="1"/>
    </xf>
    <xf numFmtId="0" fontId="25" fillId="0" borderId="9" xfId="5" applyFont="1" applyBorder="1" applyAlignment="1">
      <alignment horizontal="center" vertical="center" wrapText="1" shrinkToFit="1"/>
    </xf>
    <xf numFmtId="0" fontId="25" fillId="0" borderId="10" xfId="5" applyFont="1" applyBorder="1" applyAlignment="1">
      <alignment horizontal="center" vertical="center" wrapText="1" shrinkToFit="1"/>
    </xf>
    <xf numFmtId="0" fontId="25" fillId="0" borderId="11" xfId="5" applyFont="1" applyBorder="1" applyAlignment="1">
      <alignment horizontal="center" vertical="center" wrapText="1" shrinkToFit="1"/>
    </xf>
    <xf numFmtId="0" fontId="10" fillId="2" borderId="13" xfId="5" applyFont="1" applyFill="1" applyBorder="1" applyAlignment="1">
      <alignment horizontal="center" vertical="center"/>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0" fontId="48" fillId="2" borderId="34" xfId="5" applyFont="1" applyFill="1" applyBorder="1" applyAlignment="1">
      <alignment horizontal="center" vertical="center" wrapText="1"/>
    </xf>
    <xf numFmtId="0" fontId="48" fillId="2" borderId="51" xfId="5" applyFont="1" applyFill="1" applyBorder="1" applyAlignment="1">
      <alignment horizontal="center" vertical="center" wrapText="1"/>
    </xf>
    <xf numFmtId="0" fontId="16" fillId="2" borderId="24" xfId="5" applyFont="1" applyFill="1" applyBorder="1" applyAlignment="1">
      <alignment horizontal="center" vertical="center" wrapText="1"/>
    </xf>
    <xf numFmtId="0" fontId="16" fillId="2" borderId="23" xfId="5" applyFont="1" applyFill="1" applyBorder="1" applyAlignment="1">
      <alignment horizontal="center" vertical="center" wrapText="1"/>
    </xf>
    <xf numFmtId="0" fontId="16" fillId="2" borderId="22" xfId="5" applyFont="1" applyFill="1" applyBorder="1" applyAlignment="1">
      <alignment horizontal="center" vertical="center" wrapText="1"/>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6" fillId="2" borderId="21" xfId="5" applyFont="1" applyFill="1" applyBorder="1" applyAlignment="1">
      <alignment horizontal="center" vertical="center" wrapText="1"/>
    </xf>
    <xf numFmtId="0" fontId="16" fillId="2" borderId="19" xfId="5" applyFont="1" applyFill="1" applyBorder="1" applyAlignment="1">
      <alignment horizontal="center" vertical="center" wrapText="1"/>
    </xf>
    <xf numFmtId="0" fontId="10" fillId="0" borderId="6" xfId="5" applyFont="1" applyBorder="1" applyAlignment="1">
      <alignment horizontal="center" vertical="center"/>
    </xf>
    <xf numFmtId="0" fontId="10" fillId="0" borderId="7" xfId="5" applyFont="1" applyBorder="1" applyAlignment="1">
      <alignment horizontal="center" vertical="center"/>
    </xf>
    <xf numFmtId="0" fontId="10" fillId="0" borderId="66" xfId="5" applyFont="1" applyBorder="1" applyAlignment="1">
      <alignment horizontal="center" vertical="center"/>
    </xf>
    <xf numFmtId="0" fontId="10" fillId="0" borderId="26" xfId="5" applyFont="1" applyBorder="1" applyAlignment="1">
      <alignment horizontal="center" vertical="center"/>
    </xf>
    <xf numFmtId="0" fontId="10" fillId="0" borderId="67" xfId="5" applyFont="1" applyBorder="1" applyAlignment="1">
      <alignment horizontal="center" vertical="center"/>
    </xf>
    <xf numFmtId="49" fontId="56" fillId="0" borderId="6" xfId="2" applyNumberFormat="1" applyFont="1" applyBorder="1" applyAlignment="1" applyProtection="1">
      <alignment horizontal="left" vertical="top" wrapText="1"/>
      <protection locked="0"/>
    </xf>
    <xf numFmtId="49" fontId="38" fillId="0" borderId="7" xfId="2" applyNumberFormat="1" applyFont="1" applyBorder="1" applyAlignment="1" applyProtection="1">
      <alignment horizontal="left" vertical="top"/>
      <protection locked="0"/>
    </xf>
    <xf numFmtId="49" fontId="38" fillId="0" borderId="5" xfId="2" applyNumberFormat="1" applyFont="1" applyBorder="1" applyAlignment="1" applyProtection="1">
      <alignment horizontal="left" vertical="top"/>
      <protection locked="0"/>
    </xf>
    <xf numFmtId="49" fontId="38" fillId="0" borderId="12" xfId="2" applyNumberFormat="1" applyFont="1" applyBorder="1" applyAlignment="1" applyProtection="1">
      <alignment horizontal="left" vertical="top"/>
      <protection locked="0"/>
    </xf>
    <xf numFmtId="49" fontId="38" fillId="0" borderId="0" xfId="2" applyNumberFormat="1" applyFont="1" applyAlignment="1" applyProtection="1">
      <alignment horizontal="left" vertical="top"/>
      <protection locked="0"/>
    </xf>
    <xf numFmtId="49" fontId="38" fillId="0" borderId="4" xfId="2" applyNumberFormat="1" applyFont="1" applyBorder="1" applyAlignment="1" applyProtection="1">
      <alignment horizontal="left" vertical="top"/>
      <protection locked="0"/>
    </xf>
    <xf numFmtId="49" fontId="38" fillId="0" borderId="9" xfId="2" applyNumberFormat="1" applyFont="1" applyBorder="1" applyAlignment="1" applyProtection="1">
      <alignment horizontal="left" vertical="top"/>
      <protection locked="0"/>
    </xf>
    <xf numFmtId="49" fontId="38" fillId="0" borderId="10" xfId="2" applyNumberFormat="1" applyFont="1" applyBorder="1" applyAlignment="1" applyProtection="1">
      <alignment horizontal="left" vertical="top"/>
      <protection locked="0"/>
    </xf>
    <xf numFmtId="49" fontId="38" fillId="0" borderId="11" xfId="2" applyNumberFormat="1" applyFont="1" applyBorder="1" applyAlignment="1" applyProtection="1">
      <alignment horizontal="left" vertical="top"/>
      <protection locked="0"/>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176" fontId="10" fillId="0" borderId="6" xfId="2" applyNumberFormat="1" applyFont="1" applyBorder="1" applyAlignment="1">
      <alignment horizontal="center" vertical="center" wrapText="1" shrinkToFit="1"/>
    </xf>
    <xf numFmtId="176" fontId="10" fillId="0" borderId="7" xfId="2" applyNumberFormat="1" applyFont="1" applyBorder="1" applyAlignment="1">
      <alignment horizontal="center" vertical="center" wrapText="1" shrinkToFit="1"/>
    </xf>
    <xf numFmtId="176" fontId="10" fillId="0" borderId="5" xfId="2" applyNumberFormat="1" applyFont="1" applyBorder="1" applyAlignment="1">
      <alignment horizontal="center" vertical="center" wrapText="1" shrinkToFit="1"/>
    </xf>
    <xf numFmtId="176" fontId="10" fillId="0" borderId="9" xfId="2" applyNumberFormat="1" applyFont="1" applyBorder="1" applyAlignment="1">
      <alignment horizontal="center" vertical="center" wrapText="1" shrinkToFit="1"/>
    </xf>
    <xf numFmtId="176" fontId="10" fillId="0" borderId="10" xfId="2" applyNumberFormat="1" applyFont="1" applyBorder="1" applyAlignment="1">
      <alignment horizontal="center" vertical="center" wrapText="1" shrinkToFit="1"/>
    </xf>
    <xf numFmtId="176" fontId="10" fillId="0" borderId="11" xfId="2" applyNumberFormat="1" applyFont="1" applyBorder="1" applyAlignment="1">
      <alignment horizontal="center" vertical="center" wrapText="1" shrinkToFit="1"/>
    </xf>
    <xf numFmtId="0" fontId="10" fillId="0" borderId="2" xfId="2" applyFont="1" applyBorder="1" applyAlignment="1">
      <alignment horizontal="center" vertical="center" wrapText="1" shrinkToFit="1"/>
    </xf>
    <xf numFmtId="0" fontId="10" fillId="0" borderId="3" xfId="2" applyFont="1" applyBorder="1" applyAlignment="1">
      <alignment horizontal="center" vertical="center" wrapText="1" shrinkToFit="1"/>
    </xf>
    <xf numFmtId="0" fontId="10" fillId="0" borderId="8" xfId="2" applyFont="1" applyBorder="1" applyAlignment="1">
      <alignment horizontal="center" vertical="center" wrapText="1" shrinkToFit="1"/>
    </xf>
    <xf numFmtId="0" fontId="10" fillId="0" borderId="0" xfId="2" applyFont="1" applyAlignment="1">
      <alignment vertical="center"/>
    </xf>
    <xf numFmtId="0" fontId="28" fillId="0" borderId="0" xfId="11" applyFont="1">
      <alignment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5" fillId="0" borderId="0" xfId="2" applyFont="1" applyFill="1" applyBorder="1" applyAlignment="1">
      <alignment vertical="center" textRotation="255"/>
    </xf>
    <xf numFmtId="0" fontId="15" fillId="0" borderId="0" xfId="2" applyFont="1" applyFill="1" applyBorder="1" applyAlignment="1" applyProtection="1">
      <alignment horizontal="center"/>
      <protection locked="0"/>
    </xf>
    <xf numFmtId="0" fontId="5" fillId="0" borderId="0" xfId="2" applyFont="1" applyFill="1" applyBorder="1" applyAlignment="1" applyProtection="1">
      <alignment vertical="center"/>
      <protection locked="0"/>
    </xf>
    <xf numFmtId="0" fontId="5" fillId="0" borderId="0" xfId="2" applyFont="1" applyFill="1" applyBorder="1" applyAlignment="1" applyProtection="1">
      <alignment vertical="center" textRotation="255"/>
      <protection locked="0"/>
    </xf>
    <xf numFmtId="0" fontId="14" fillId="0" borderId="0" xfId="2" applyFont="1" applyFill="1" applyBorder="1" applyAlignment="1" applyProtection="1">
      <alignment vertical="center" textRotation="255"/>
      <protection locked="0"/>
    </xf>
    <xf numFmtId="0" fontId="6" fillId="0" borderId="0" xfId="2" applyFont="1" applyFill="1" applyBorder="1" applyAlignment="1" applyProtection="1">
      <alignment vertical="center"/>
      <protection locked="0"/>
    </xf>
    <xf numFmtId="0" fontId="5" fillId="0" borderId="0" xfId="2" applyFont="1" applyFill="1" applyBorder="1" applyProtection="1">
      <protection locked="0"/>
    </xf>
    <xf numFmtId="0" fontId="6" fillId="0" borderId="0" xfId="2" applyFont="1" applyFill="1" applyBorder="1" applyAlignment="1" applyProtection="1">
      <alignment vertical="center" wrapText="1"/>
      <protection locked="0"/>
    </xf>
    <xf numFmtId="0" fontId="5" fillId="0" borderId="0" xfId="2" applyFont="1" applyFill="1" applyBorder="1" applyAlignment="1" applyProtection="1">
      <alignment vertical="center" wrapText="1"/>
      <protection locked="0"/>
    </xf>
    <xf numFmtId="0" fontId="5" fillId="0" borderId="0" xfId="2" applyFont="1" applyFill="1" applyBorder="1" applyAlignment="1" applyProtection="1">
      <alignment horizontal="left" vertical="center" wrapText="1"/>
      <protection locked="0"/>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_021220点検表修正案" xfId="7" xr:uid="{00000000-0005-0000-0000-000009000000}"/>
  </cellStyles>
  <dxfs count="277">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xdr:colOff>
      <xdr:row>6</xdr:row>
      <xdr:rowOff>0</xdr:rowOff>
    </xdr:from>
    <xdr:to>
      <xdr:col>22</xdr:col>
      <xdr:colOff>0</xdr:colOff>
      <xdr:row>17</xdr:row>
      <xdr:rowOff>439478</xdr:rowOff>
    </xdr:to>
    <xdr:pic>
      <xdr:nvPicPr>
        <xdr:cNvPr id="2" name="図 1">
          <a:extLst>
            <a:ext uri="{FF2B5EF4-FFF2-40B4-BE49-F238E27FC236}">
              <a16:creationId xmlns:a16="http://schemas.microsoft.com/office/drawing/2014/main" id="{3FD43D00-C8EB-4A5B-BF33-8623E7DC1382}"/>
            </a:ext>
          </a:extLst>
        </xdr:cNvPr>
        <xdr:cNvPicPr>
          <a:picLocks noChangeAspect="1"/>
        </xdr:cNvPicPr>
      </xdr:nvPicPr>
      <xdr:blipFill rotWithShape="1">
        <a:blip xmlns:r="http://schemas.openxmlformats.org/officeDocument/2006/relationships" r:embed="rId1"/>
        <a:srcRect l="14842" r="19641"/>
        <a:stretch/>
      </xdr:blipFill>
      <xdr:spPr>
        <a:xfrm>
          <a:off x="752476" y="1400175"/>
          <a:ext cx="5972174" cy="5363903"/>
        </a:xfrm>
        <a:prstGeom prst="rect">
          <a:avLst/>
        </a:prstGeom>
      </xdr:spPr>
    </xdr:pic>
    <xdr:clientData/>
  </xdr:twoCellAnchor>
  <xdr:oneCellAnchor>
    <xdr:from>
      <xdr:col>22</xdr:col>
      <xdr:colOff>219075</xdr:colOff>
      <xdr:row>6</xdr:row>
      <xdr:rowOff>66675</xdr:rowOff>
    </xdr:from>
    <xdr:ext cx="1082348" cy="325730"/>
    <xdr:sp macro="" textlink="">
      <xdr:nvSpPr>
        <xdr:cNvPr id="3" name="テキスト ボックス 2">
          <a:extLst>
            <a:ext uri="{FF2B5EF4-FFF2-40B4-BE49-F238E27FC236}">
              <a16:creationId xmlns:a16="http://schemas.microsoft.com/office/drawing/2014/main" id="{A6D4F02A-36DA-4EBD-935B-DA09227D50BD}"/>
            </a:ext>
          </a:extLst>
        </xdr:cNvPr>
        <xdr:cNvSpPr txBox="1"/>
      </xdr:nvSpPr>
      <xdr:spPr>
        <a:xfrm>
          <a:off x="6943725" y="1466850"/>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坑門起点側</a:t>
          </a:r>
        </a:p>
      </xdr:txBody>
    </xdr:sp>
    <xdr:clientData/>
  </xdr:oneCellAnchor>
  <xdr:oneCellAnchor>
    <xdr:from>
      <xdr:col>22</xdr:col>
      <xdr:colOff>219075</xdr:colOff>
      <xdr:row>12</xdr:row>
      <xdr:rowOff>216408</xdr:rowOff>
    </xdr:from>
    <xdr:ext cx="1082348" cy="325730"/>
    <xdr:sp macro="" textlink="">
      <xdr:nvSpPr>
        <xdr:cNvPr id="4" name="テキスト ボックス 3">
          <a:extLst>
            <a:ext uri="{FF2B5EF4-FFF2-40B4-BE49-F238E27FC236}">
              <a16:creationId xmlns:a16="http://schemas.microsoft.com/office/drawing/2014/main" id="{E9B654D0-DDE8-4FE8-9B36-33E4606B4146}"/>
            </a:ext>
          </a:extLst>
        </xdr:cNvPr>
        <xdr:cNvSpPr txBox="1"/>
      </xdr:nvSpPr>
      <xdr:spPr>
        <a:xfrm>
          <a:off x="6943725" y="4302633"/>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坑門終点側</a:t>
          </a:r>
        </a:p>
      </xdr:txBody>
    </xdr:sp>
    <xdr:clientData/>
  </xdr:oneCellAnchor>
  <xdr:twoCellAnchor editAs="oneCell">
    <xdr:from>
      <xdr:col>23</xdr:col>
      <xdr:colOff>127987</xdr:colOff>
      <xdr:row>6</xdr:row>
      <xdr:rowOff>368515</xdr:rowOff>
    </xdr:from>
    <xdr:to>
      <xdr:col>32</xdr:col>
      <xdr:colOff>188312</xdr:colOff>
      <xdr:row>11</xdr:row>
      <xdr:rowOff>279038</xdr:rowOff>
    </xdr:to>
    <xdr:pic>
      <xdr:nvPicPr>
        <xdr:cNvPr id="5" name="IMG_0041.JPG">
          <a:extLst>
            <a:ext uri="{FF2B5EF4-FFF2-40B4-BE49-F238E27FC236}">
              <a16:creationId xmlns:a16="http://schemas.microsoft.com/office/drawing/2014/main" id="{E77C18AC-3600-44EE-8E5F-CD369AED10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66962" y="1768690"/>
          <a:ext cx="2889250" cy="2148898"/>
        </a:xfrm>
        <a:prstGeom prst="rect">
          <a:avLst/>
        </a:prstGeom>
      </xdr:spPr>
    </xdr:pic>
    <xdr:clientData/>
  </xdr:twoCellAnchor>
  <xdr:twoCellAnchor editAs="oneCell">
    <xdr:from>
      <xdr:col>23</xdr:col>
      <xdr:colOff>128021</xdr:colOff>
      <xdr:row>13</xdr:row>
      <xdr:rowOff>73660</xdr:rowOff>
    </xdr:from>
    <xdr:to>
      <xdr:col>32</xdr:col>
      <xdr:colOff>188312</xdr:colOff>
      <xdr:row>17</xdr:row>
      <xdr:rowOff>413360</xdr:rowOff>
    </xdr:to>
    <xdr:pic>
      <xdr:nvPicPr>
        <xdr:cNvPr id="6" name="DSC04418.JPG">
          <a:extLst>
            <a:ext uri="{FF2B5EF4-FFF2-40B4-BE49-F238E27FC236}">
              <a16:creationId xmlns:a16="http://schemas.microsoft.com/office/drawing/2014/main" id="{D8DECDD8-A389-4C63-8AA0-E1A721A6D67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166996" y="4607560"/>
          <a:ext cx="2889216" cy="2130400"/>
        </a:xfrm>
        <a:prstGeom prst="rect">
          <a:avLst/>
        </a:prstGeom>
      </xdr:spPr>
    </xdr:pic>
    <xdr:clientData/>
  </xdr:twoCellAnchor>
  <xdr:twoCellAnchor>
    <xdr:from>
      <xdr:col>12</xdr:col>
      <xdr:colOff>85725</xdr:colOff>
      <xdr:row>11</xdr:row>
      <xdr:rowOff>83607</xdr:rowOff>
    </xdr:from>
    <xdr:to>
      <xdr:col>13</xdr:col>
      <xdr:colOff>2796</xdr:colOff>
      <xdr:row>13</xdr:row>
      <xdr:rowOff>98814</xdr:rowOff>
    </xdr:to>
    <xdr:sp macro="" textlink="">
      <xdr:nvSpPr>
        <xdr:cNvPr id="7" name="楕円 6">
          <a:extLst>
            <a:ext uri="{FF2B5EF4-FFF2-40B4-BE49-F238E27FC236}">
              <a16:creationId xmlns:a16="http://schemas.microsoft.com/office/drawing/2014/main" id="{B2ACF5E0-4274-4B3C-942D-985FFA62BA41}"/>
            </a:ext>
          </a:extLst>
        </xdr:cNvPr>
        <xdr:cNvSpPr/>
      </xdr:nvSpPr>
      <xdr:spPr>
        <a:xfrm rot="1808760">
          <a:off x="3667125" y="3722157"/>
          <a:ext cx="231396" cy="910557"/>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232020</xdr:colOff>
      <xdr:row>13</xdr:row>
      <xdr:rowOff>171450</xdr:rowOff>
    </xdr:from>
    <xdr:to>
      <xdr:col>19</xdr:col>
      <xdr:colOff>276225</xdr:colOff>
      <xdr:row>14</xdr:row>
      <xdr:rowOff>361951</xdr:rowOff>
    </xdr:to>
    <xdr:sp macro="" textlink="">
      <xdr:nvSpPr>
        <xdr:cNvPr id="8" name="正方形/長方形 7">
          <a:extLst>
            <a:ext uri="{FF2B5EF4-FFF2-40B4-BE49-F238E27FC236}">
              <a16:creationId xmlns:a16="http://schemas.microsoft.com/office/drawing/2014/main" id="{1C0274E6-5A4F-4051-84F1-8EE0CEE92562}"/>
            </a:ext>
          </a:extLst>
        </xdr:cNvPr>
        <xdr:cNvSpPr/>
      </xdr:nvSpPr>
      <xdr:spPr>
        <a:xfrm>
          <a:off x="4442070" y="4705350"/>
          <a:ext cx="1615830" cy="638176"/>
        </a:xfrm>
        <a:prstGeom prst="rect">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赤瀬第</a:t>
          </a:r>
          <a:r>
            <a:rPr kumimoji="1" lang="en-US" altLang="ja-JP" sz="1200">
              <a:solidFill>
                <a:sysClr val="windowText" lastClr="000000"/>
              </a:solidFill>
            </a:rPr>
            <a:t>2</a:t>
          </a:r>
          <a:r>
            <a:rPr kumimoji="1" lang="ja-JP" altLang="en-US" sz="1200">
              <a:solidFill>
                <a:sysClr val="windowText" lastClr="000000"/>
              </a:solidFill>
            </a:rPr>
            <a:t>号トンネル</a:t>
          </a:r>
          <a:endParaRPr kumimoji="1" lang="en-US" altLang="ja-JP" sz="1200">
            <a:solidFill>
              <a:sysClr val="windowText" lastClr="000000"/>
            </a:solidFill>
          </a:endParaRPr>
        </a:p>
        <a:p>
          <a:pPr algn="l"/>
          <a:r>
            <a:rPr kumimoji="1" lang="en-US" altLang="ja-JP" sz="1200">
              <a:solidFill>
                <a:sysClr val="windowText" lastClr="000000"/>
              </a:solidFill>
            </a:rPr>
            <a:t>L=89m</a:t>
          </a:r>
          <a:endParaRPr kumimoji="1" lang="ja-JP" altLang="en-US" sz="1200">
            <a:solidFill>
              <a:sysClr val="windowText" lastClr="000000"/>
            </a:solidFill>
          </a:endParaRPr>
        </a:p>
      </xdr:txBody>
    </xdr:sp>
    <xdr:clientData/>
  </xdr:twoCellAnchor>
  <xdr:twoCellAnchor>
    <xdr:from>
      <xdr:col>12</xdr:col>
      <xdr:colOff>301472</xdr:colOff>
      <xdr:row>12</xdr:row>
      <xdr:rowOff>149315</xdr:rowOff>
    </xdr:from>
    <xdr:to>
      <xdr:col>17</xdr:col>
      <xdr:colOff>96960</xdr:colOff>
      <xdr:row>13</xdr:row>
      <xdr:rowOff>171450</xdr:rowOff>
    </xdr:to>
    <xdr:cxnSp macro="">
      <xdr:nvCxnSpPr>
        <xdr:cNvPr id="9" name="直線矢印コネクタ 8">
          <a:extLst>
            <a:ext uri="{FF2B5EF4-FFF2-40B4-BE49-F238E27FC236}">
              <a16:creationId xmlns:a16="http://schemas.microsoft.com/office/drawing/2014/main" id="{CBAE44D6-DD47-457D-A5C2-4A45BC94454E}"/>
            </a:ext>
          </a:extLst>
        </xdr:cNvPr>
        <xdr:cNvCxnSpPr>
          <a:stCxn id="8" idx="0"/>
          <a:endCxn id="7" idx="6"/>
        </xdr:cNvCxnSpPr>
      </xdr:nvCxnSpPr>
      <xdr:spPr>
        <a:xfrm flipH="1" flipV="1">
          <a:off x="3882872" y="4235540"/>
          <a:ext cx="1367113" cy="46981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5" name="図 4">
          <a:extLst>
            <a:ext uri="{FF2B5EF4-FFF2-40B4-BE49-F238E27FC236}">
              <a16:creationId xmlns:a16="http://schemas.microsoft.com/office/drawing/2014/main" id="{17EDC372-F5F0-4EC6-AF87-5FD3487E72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AB8901E3-8A32-495A-A902-F6AD176B5C5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27A8EEC9-97D3-4E37-AD51-436A81B9A0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19</xdr:row>
      <xdr:rowOff>0</xdr:rowOff>
    </xdr:from>
    <xdr:to>
      <xdr:col>12</xdr:col>
      <xdr:colOff>896116</xdr:colOff>
      <xdr:row>22</xdr:row>
      <xdr:rowOff>175831</xdr:rowOff>
    </xdr:to>
    <xdr:sp macro="" textlink="">
      <xdr:nvSpPr>
        <xdr:cNvPr id="2" name="テキスト ボックス 1">
          <a:extLst>
            <a:ext uri="{FF2B5EF4-FFF2-40B4-BE49-F238E27FC236}">
              <a16:creationId xmlns:a16="http://schemas.microsoft.com/office/drawing/2014/main" id="{F59497F4-EE0D-4723-997A-B85FF43C8225}"/>
            </a:ext>
          </a:extLst>
        </xdr:cNvPr>
        <xdr:cNvSpPr txBox="1"/>
      </xdr:nvSpPr>
      <xdr:spPr>
        <a:xfrm>
          <a:off x="3940629" y="4082143"/>
          <a:ext cx="3443373" cy="763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376519</xdr:colOff>
      <xdr:row>11</xdr:row>
      <xdr:rowOff>17930</xdr:rowOff>
    </xdr:from>
    <xdr:to>
      <xdr:col>18</xdr:col>
      <xdr:colOff>345928</xdr:colOff>
      <xdr:row>13</xdr:row>
      <xdr:rowOff>77523</xdr:rowOff>
    </xdr:to>
    <xdr:sp macro="" textlink="">
      <xdr:nvSpPr>
        <xdr:cNvPr id="3" name="テキスト ボックス 2">
          <a:extLst>
            <a:ext uri="{FF2B5EF4-FFF2-40B4-BE49-F238E27FC236}">
              <a16:creationId xmlns:a16="http://schemas.microsoft.com/office/drawing/2014/main" id="{E63BA8C6-8BF7-4787-BACA-EFD89F628B99}"/>
            </a:ext>
          </a:extLst>
        </xdr:cNvPr>
        <xdr:cNvSpPr txBox="1"/>
      </xdr:nvSpPr>
      <xdr:spPr>
        <a:xfrm>
          <a:off x="3541060" y="3379695"/>
          <a:ext cx="34387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21165</xdr:colOff>
      <xdr:row>4</xdr:row>
      <xdr:rowOff>52915</xdr:rowOff>
    </xdr:from>
    <xdr:to>
      <xdr:col>10</xdr:col>
      <xdr:colOff>571583</xdr:colOff>
      <xdr:row>11</xdr:row>
      <xdr:rowOff>289982</xdr:rowOff>
    </xdr:to>
    <xdr:pic>
      <xdr:nvPicPr>
        <xdr:cNvPr id="2" name="図 1">
          <a:extLst>
            <a:ext uri="{FF2B5EF4-FFF2-40B4-BE49-F238E27FC236}">
              <a16:creationId xmlns:a16="http://schemas.microsoft.com/office/drawing/2014/main" id="{2BEC3423-C3D7-4016-8037-B09ECA7181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2" y="1121832"/>
          <a:ext cx="3344418" cy="2533650"/>
        </a:xfrm>
        <a:prstGeom prst="rect">
          <a:avLst/>
        </a:prstGeom>
      </xdr:spPr>
    </xdr:pic>
    <xdr:clientData/>
  </xdr:twoCellAnchor>
  <xdr:twoCellAnchor editAs="oneCell">
    <xdr:from>
      <xdr:col>17</xdr:col>
      <xdr:colOff>21165</xdr:colOff>
      <xdr:row>4</xdr:row>
      <xdr:rowOff>52915</xdr:rowOff>
    </xdr:from>
    <xdr:to>
      <xdr:col>21</xdr:col>
      <xdr:colOff>571583</xdr:colOff>
      <xdr:row>11</xdr:row>
      <xdr:rowOff>289982</xdr:rowOff>
    </xdr:to>
    <xdr:pic>
      <xdr:nvPicPr>
        <xdr:cNvPr id="6" name="図 5">
          <a:extLst>
            <a:ext uri="{FF2B5EF4-FFF2-40B4-BE49-F238E27FC236}">
              <a16:creationId xmlns:a16="http://schemas.microsoft.com/office/drawing/2014/main" id="{E229ABFC-72AB-4959-9A7E-CD9676AB9A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5" y="1121832"/>
          <a:ext cx="3344418" cy="25336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14</xdr:row>
      <xdr:rowOff>0</xdr:rowOff>
    </xdr:from>
    <xdr:to>
      <xdr:col>16</xdr:col>
      <xdr:colOff>207086</xdr:colOff>
      <xdr:row>17</xdr:row>
      <xdr:rowOff>43792</xdr:rowOff>
    </xdr:to>
    <xdr:sp macro="" textlink="">
      <xdr:nvSpPr>
        <xdr:cNvPr id="2" name="テキスト ボックス 1">
          <a:extLst>
            <a:ext uri="{FF2B5EF4-FFF2-40B4-BE49-F238E27FC236}">
              <a16:creationId xmlns:a16="http://schemas.microsoft.com/office/drawing/2014/main" id="{3F031C57-49C7-4A98-87B7-CA34FD83D74F}"/>
            </a:ext>
          </a:extLst>
        </xdr:cNvPr>
        <xdr:cNvSpPr txBox="1"/>
      </xdr:nvSpPr>
      <xdr:spPr>
        <a:xfrm>
          <a:off x="4733365" y="2823882"/>
          <a:ext cx="2815815" cy="58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4" name="図 3">
          <a:extLst>
            <a:ext uri="{FF2B5EF4-FFF2-40B4-BE49-F238E27FC236}">
              <a16:creationId xmlns:a16="http://schemas.microsoft.com/office/drawing/2014/main" id="{8FD2888D-AEBB-4496-A35F-9C17A2614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0</xdr:colOff>
      <xdr:row>6</xdr:row>
      <xdr:rowOff>53340</xdr:rowOff>
    </xdr:from>
    <xdr:to>
      <xdr:col>31</xdr:col>
      <xdr:colOff>244259</xdr:colOff>
      <xdr:row>16</xdr:row>
      <xdr:rowOff>196215</xdr:rowOff>
    </xdr:to>
    <xdr:pic>
      <xdr:nvPicPr>
        <xdr:cNvPr id="4" name="図 3">
          <a:extLst>
            <a:ext uri="{FF2B5EF4-FFF2-40B4-BE49-F238E27FC236}">
              <a16:creationId xmlns:a16="http://schemas.microsoft.com/office/drawing/2014/main" id="{1CCD7BBA-1EF9-4C24-8FAC-BA13F59F42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55420"/>
          <a:ext cx="7574699" cy="46386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3" name="図 2">
          <a:extLst>
            <a:ext uri="{FF2B5EF4-FFF2-40B4-BE49-F238E27FC236}">
              <a16:creationId xmlns:a16="http://schemas.microsoft.com/office/drawing/2014/main" id="{3F07F041-1A91-4EFD-A67F-9B04290E3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125730</xdr:colOff>
      <xdr:row>8</xdr:row>
      <xdr:rowOff>88422</xdr:rowOff>
    </xdr:from>
    <xdr:to>
      <xdr:col>9</xdr:col>
      <xdr:colOff>188595</xdr:colOff>
      <xdr:row>41</xdr:row>
      <xdr:rowOff>63978</xdr:rowOff>
    </xdr:to>
    <xdr:pic>
      <xdr:nvPicPr>
        <xdr:cNvPr id="2" name="図 1">
          <a:extLst>
            <a:ext uri="{FF2B5EF4-FFF2-40B4-BE49-F238E27FC236}">
              <a16:creationId xmlns:a16="http://schemas.microsoft.com/office/drawing/2014/main" id="{BB7C2DFB-BCDD-40B6-A1A0-1DE11C1BC3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74322"/>
          <a:ext cx="2263140" cy="506190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65296</xdr:colOff>
      <xdr:row>5</xdr:row>
      <xdr:rowOff>92298</xdr:rowOff>
    </xdr:from>
    <xdr:to>
      <xdr:col>9</xdr:col>
      <xdr:colOff>249029</xdr:colOff>
      <xdr:row>44</xdr:row>
      <xdr:rowOff>60103</xdr:rowOff>
    </xdr:to>
    <xdr:pic>
      <xdr:nvPicPr>
        <xdr:cNvPr id="2" name="図 1">
          <a:extLst>
            <a:ext uri="{FF2B5EF4-FFF2-40B4-BE49-F238E27FC236}">
              <a16:creationId xmlns:a16="http://schemas.microsoft.com/office/drawing/2014/main" id="{10D38A1C-AB41-4B76-B4FE-9A9B5A62E4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3446" y="1120998"/>
          <a:ext cx="2384008" cy="596855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65296</xdr:colOff>
      <xdr:row>5</xdr:row>
      <xdr:rowOff>92298</xdr:rowOff>
    </xdr:from>
    <xdr:to>
      <xdr:col>9</xdr:col>
      <xdr:colOff>249029</xdr:colOff>
      <xdr:row>44</xdr:row>
      <xdr:rowOff>60103</xdr:rowOff>
    </xdr:to>
    <xdr:pic>
      <xdr:nvPicPr>
        <xdr:cNvPr id="2" name="図 1">
          <a:extLst>
            <a:ext uri="{FF2B5EF4-FFF2-40B4-BE49-F238E27FC236}">
              <a16:creationId xmlns:a16="http://schemas.microsoft.com/office/drawing/2014/main" id="{EF845F55-2208-4373-A7E2-7D1D802944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3446" y="1120998"/>
          <a:ext cx="2384008" cy="596855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65296</xdr:colOff>
      <xdr:row>5</xdr:row>
      <xdr:rowOff>92298</xdr:rowOff>
    </xdr:from>
    <xdr:to>
      <xdr:col>9</xdr:col>
      <xdr:colOff>249029</xdr:colOff>
      <xdr:row>44</xdr:row>
      <xdr:rowOff>60103</xdr:rowOff>
    </xdr:to>
    <xdr:pic>
      <xdr:nvPicPr>
        <xdr:cNvPr id="2" name="図 1">
          <a:extLst>
            <a:ext uri="{FF2B5EF4-FFF2-40B4-BE49-F238E27FC236}">
              <a16:creationId xmlns:a16="http://schemas.microsoft.com/office/drawing/2014/main" id="{3DFEAC40-4E99-47F5-9B60-A3636AD8DA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3446" y="1120998"/>
          <a:ext cx="2384008" cy="596855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65296</xdr:colOff>
      <xdr:row>5</xdr:row>
      <xdr:rowOff>92298</xdr:rowOff>
    </xdr:from>
    <xdr:to>
      <xdr:col>9</xdr:col>
      <xdr:colOff>249029</xdr:colOff>
      <xdr:row>44</xdr:row>
      <xdr:rowOff>60103</xdr:rowOff>
    </xdr:to>
    <xdr:pic>
      <xdr:nvPicPr>
        <xdr:cNvPr id="2" name="図 1">
          <a:extLst>
            <a:ext uri="{FF2B5EF4-FFF2-40B4-BE49-F238E27FC236}">
              <a16:creationId xmlns:a16="http://schemas.microsoft.com/office/drawing/2014/main" id="{80BF7F09-6FE1-4AE2-87A1-DA49CBA068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3446" y="1120998"/>
          <a:ext cx="2384008" cy="596855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65296</xdr:colOff>
      <xdr:row>5</xdr:row>
      <xdr:rowOff>92298</xdr:rowOff>
    </xdr:from>
    <xdr:to>
      <xdr:col>9</xdr:col>
      <xdr:colOff>249029</xdr:colOff>
      <xdr:row>44</xdr:row>
      <xdr:rowOff>60103</xdr:rowOff>
    </xdr:to>
    <xdr:pic>
      <xdr:nvPicPr>
        <xdr:cNvPr id="2" name="図 1">
          <a:extLst>
            <a:ext uri="{FF2B5EF4-FFF2-40B4-BE49-F238E27FC236}">
              <a16:creationId xmlns:a16="http://schemas.microsoft.com/office/drawing/2014/main" id="{17A39D87-9FE5-4D28-8D90-8074A5BA17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3446" y="1120998"/>
          <a:ext cx="2384008" cy="596855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65296</xdr:colOff>
      <xdr:row>5</xdr:row>
      <xdr:rowOff>92298</xdr:rowOff>
    </xdr:from>
    <xdr:to>
      <xdr:col>9</xdr:col>
      <xdr:colOff>249029</xdr:colOff>
      <xdr:row>44</xdr:row>
      <xdr:rowOff>60103</xdr:rowOff>
    </xdr:to>
    <xdr:pic>
      <xdr:nvPicPr>
        <xdr:cNvPr id="2" name="図 1">
          <a:extLst>
            <a:ext uri="{FF2B5EF4-FFF2-40B4-BE49-F238E27FC236}">
              <a16:creationId xmlns:a16="http://schemas.microsoft.com/office/drawing/2014/main" id="{CE4E0A35-A107-44D6-8A7E-4CBF9E5BA8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3446" y="1120998"/>
          <a:ext cx="2384008" cy="596855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65296</xdr:colOff>
      <xdr:row>5</xdr:row>
      <xdr:rowOff>92298</xdr:rowOff>
    </xdr:from>
    <xdr:to>
      <xdr:col>9</xdr:col>
      <xdr:colOff>249029</xdr:colOff>
      <xdr:row>44</xdr:row>
      <xdr:rowOff>60103</xdr:rowOff>
    </xdr:to>
    <xdr:pic>
      <xdr:nvPicPr>
        <xdr:cNvPr id="2" name="図 1">
          <a:extLst>
            <a:ext uri="{FF2B5EF4-FFF2-40B4-BE49-F238E27FC236}">
              <a16:creationId xmlns:a16="http://schemas.microsoft.com/office/drawing/2014/main" id="{A5257E8A-D23D-4E27-B681-D51DE8B355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3446" y="1120998"/>
          <a:ext cx="2384008" cy="596855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125730</xdr:colOff>
      <xdr:row>9</xdr:row>
      <xdr:rowOff>103969</xdr:rowOff>
    </xdr:from>
    <xdr:to>
      <xdr:col>9</xdr:col>
      <xdr:colOff>188595</xdr:colOff>
      <xdr:row>40</xdr:row>
      <xdr:rowOff>48432</xdr:rowOff>
    </xdr:to>
    <xdr:pic>
      <xdr:nvPicPr>
        <xdr:cNvPr id="2" name="図 1">
          <a:extLst>
            <a:ext uri="{FF2B5EF4-FFF2-40B4-BE49-F238E27FC236}">
              <a16:creationId xmlns:a16="http://schemas.microsoft.com/office/drawing/2014/main" id="{2B5644FB-98EF-4923-AADD-3762D738B8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742269"/>
          <a:ext cx="2263140" cy="472601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18</xdr:col>
      <xdr:colOff>152400</xdr:colOff>
      <xdr:row>9</xdr:row>
      <xdr:rowOff>190500</xdr:rowOff>
    </xdr:from>
    <xdr:to>
      <xdr:col>42</xdr:col>
      <xdr:colOff>47850</xdr:colOff>
      <xdr:row>11</xdr:row>
      <xdr:rowOff>206390</xdr:rowOff>
    </xdr:to>
    <xdr:sp macro="" textlink="">
      <xdr:nvSpPr>
        <xdr:cNvPr id="2" name="テキスト ボックス 1">
          <a:extLst>
            <a:ext uri="{FF2B5EF4-FFF2-40B4-BE49-F238E27FC236}">
              <a16:creationId xmlns:a16="http://schemas.microsoft.com/office/drawing/2014/main" id="{8A84E136-1A20-40ED-8F60-F73C8CA7DA6E}"/>
            </a:ext>
          </a:extLst>
        </xdr:cNvPr>
        <xdr:cNvSpPr txBox="1"/>
      </xdr:nvSpPr>
      <xdr:spPr>
        <a:xfrm>
          <a:off x="3048000" y="3009900"/>
          <a:ext cx="37816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276" dataDxfId="274" headerRowBorderDxfId="275" tableBorderDxfId="273">
  <autoFilter ref="B15:B47" xr:uid="{00000000-0009-0000-0100-000001000000}"/>
  <tableColumns count="1">
    <tableColumn id="1" xr3:uid="{00000000-0010-0000-0000-000001000000}" name="対象箇所" dataDxfId="27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271" dataDxfId="269" headerRowBorderDxfId="270" tableBorderDxfId="268">
  <autoFilter ref="C15:J47" xr:uid="{00000000-0009-0000-0100-000002000000}"/>
  <tableColumns count="8">
    <tableColumn id="9" xr3:uid="{00000000-0010-0000-0100-000009000000}" name="部位区分" totalsRowLabel="集計" dataDxfId="267" totalsRowDxfId="266"/>
    <tableColumn id="2" xr3:uid="{00000000-0010-0000-0100-000002000000}" name="変状区分" dataDxfId="265" totalsRowDxfId="264"/>
    <tableColumn id="7" xr3:uid="{00000000-0010-0000-0100-000007000000}" name="変状種類" dataDxfId="263" totalsRowDxfId="262"/>
    <tableColumn id="4" xr3:uid="{00000000-0010-0000-0100-000004000000}" name="対策区分" dataDxfId="261" totalsRowDxfId="260"/>
    <tableColumn id="5" xr3:uid="{00000000-0010-0000-0100-000005000000}" name="健全性" dataDxfId="259" totalsRowDxfId="258"/>
    <tableColumn id="12" xr3:uid="{00000000-0010-0000-0100-00000C000000}" name="調査の要否" dataDxfId="257" totalsRowDxfId="256"/>
    <tableColumn id="10" xr3:uid="{00000000-0010-0000-0100-00000A000000}" name="措置の要否" dataDxfId="255" totalsRowDxfId="254"/>
    <tableColumn id="11" xr3:uid="{00000000-0010-0000-0100-00000B000000}" name="実施有無" totalsRowFunction="count" dataDxfId="253" totalsRowDxfId="25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250" headerRowBorderDxfId="251" tableBorderDxfId="249">
  <autoFilter ref="B51:B83" xr:uid="{00000000-0009-0000-0100-00000B000000}"/>
  <tableColumns count="1">
    <tableColumn id="1" xr3:uid="{00000000-0010-0000-0200-000001000000}" name="施設の内訳" dataDxfId="24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246" headerRowBorderDxfId="247" tableBorderDxfId="245">
  <autoFilter ref="C51:C83" xr:uid="{00000000-0009-0000-0100-00000C000000}"/>
  <tableColumns count="1">
    <tableColumn id="1" xr3:uid="{00000000-0010-0000-0300-000001000000}" name="対象箇所" dataDxfId="24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243" dataDxfId="241" headerRowBorderDxfId="242" tableBorderDxfId="240">
  <autoFilter ref="D51:D83" xr:uid="{00000000-0009-0000-0100-00000D000000}"/>
  <tableColumns count="1">
    <tableColumn id="1" xr3:uid="{00000000-0010-0000-0400-000001000000}" name="部位区分" dataDxfId="23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238" dataDxfId="236" headerRowBorderDxfId="237" tableBorderDxfId="235">
  <autoFilter ref="E51:G83" xr:uid="{00000000-0009-0000-0100-00000E000000}"/>
  <tableColumns count="3">
    <tableColumn id="1" xr3:uid="{00000000-0010-0000-0500-000001000000}" name="異常の種類" dataDxfId="234"/>
    <tableColumn id="2" xr3:uid="{00000000-0010-0000-0500-000002000000}" name="異常判定区分 " dataDxfId="233"/>
    <tableColumn id="3" xr3:uid="{00000000-0010-0000-0500-000003000000}" name="実施有無" dataDxfId="23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231" dataDxfId="229" headerRowBorderDxfId="230" tableBorderDxfId="228">
  <autoFilter ref="B5:B12" xr:uid="{00000000-0009-0000-0100-000003000000}"/>
  <tableColumns count="1">
    <tableColumn id="1" xr3:uid="{00000000-0010-0000-0800-000001000000}" name="トンネルの分類" dataDxfId="22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26" dataDxfId="224" headerRowBorderDxfId="225" tableBorderDxfId="223">
  <autoFilter ref="C5:F12" xr:uid="{00000000-000C-0000-FFFF-FFFF09000000}"/>
  <tableColumns count="4">
    <tableColumn id="1" xr3:uid="{00000000-0010-0000-0900-000001000000}" name="トンネル工法" dataDxfId="222"/>
    <tableColumn id="4" xr3:uid="{F8DDB5BD-A7DE-4BB8-BD9F-E5AF467E6653}" name="自専道or一般道" dataDxfId="221"/>
    <tableColumn id="2" xr3:uid="{00000000-0010-0000-0900-000002000000}" name="緊急輸送路" dataDxfId="220"/>
    <tableColumn id="3" xr3:uid="{00000000-0010-0000-0900-000003000000}" name="代替路" dataDxfId="21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3.xml"/><Relationship Id="rId1" Type="http://schemas.openxmlformats.org/officeDocument/2006/relationships/printerSettings" Target="../printerSettings/printerSettings28.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2" x14ac:dyDescent="0.2"/>
  <cols>
    <col min="1" max="2" width="8.88671875" customWidth="1"/>
    <col min="3" max="3" width="9" customWidth="1"/>
    <col min="4" max="4" width="8.88671875" customWidth="1"/>
  </cols>
  <sheetData>
    <row r="1" spans="1:14" x14ac:dyDescent="0.2">
      <c r="A1" s="292" t="s">
        <v>294</v>
      </c>
      <c r="B1" s="292"/>
      <c r="C1" s="292"/>
      <c r="D1" s="292"/>
      <c r="E1" s="292"/>
      <c r="F1" s="292"/>
      <c r="G1" s="292"/>
      <c r="H1" s="292"/>
      <c r="I1" s="292"/>
      <c r="J1" s="292"/>
      <c r="K1" s="292"/>
      <c r="L1" s="292"/>
      <c r="M1" s="292"/>
      <c r="N1" s="292"/>
    </row>
    <row r="2" spans="1:14" x14ac:dyDescent="0.2">
      <c r="A2" s="292"/>
      <c r="B2" s="292"/>
      <c r="C2" s="292"/>
      <c r="D2" s="292"/>
      <c r="E2" s="292"/>
      <c r="F2" s="292"/>
      <c r="G2" s="292"/>
      <c r="H2" s="292"/>
      <c r="I2" s="292"/>
      <c r="J2" s="292"/>
      <c r="K2" s="292"/>
      <c r="L2" s="292"/>
      <c r="M2" s="292"/>
      <c r="N2" s="292"/>
    </row>
    <row r="3" spans="1:14" x14ac:dyDescent="0.2">
      <c r="A3" s="293" t="s">
        <v>296</v>
      </c>
      <c r="B3" s="293"/>
      <c r="C3" s="293"/>
      <c r="D3" s="293"/>
      <c r="E3" s="293"/>
      <c r="F3" s="293"/>
      <c r="G3" s="293"/>
      <c r="H3" s="294" t="s">
        <v>297</v>
      </c>
      <c r="I3" s="294"/>
      <c r="J3" s="294"/>
      <c r="K3" s="294"/>
      <c r="L3" s="294"/>
      <c r="M3" s="294"/>
      <c r="N3" s="294"/>
    </row>
    <row r="4" spans="1:14" x14ac:dyDescent="0.2">
      <c r="H4" t="s">
        <v>299</v>
      </c>
    </row>
    <row r="5" spans="1:14" x14ac:dyDescent="0.2">
      <c r="H5" s="291" t="s">
        <v>298</v>
      </c>
      <c r="I5" s="291"/>
      <c r="J5" s="291"/>
      <c r="K5" s="291"/>
      <c r="L5" s="291"/>
      <c r="M5" s="291"/>
      <c r="N5" s="291"/>
    </row>
    <row r="6" spans="1:14" x14ac:dyDescent="0.2">
      <c r="H6" s="291"/>
      <c r="I6" s="291"/>
      <c r="J6" s="291"/>
      <c r="K6" s="291"/>
      <c r="L6" s="291"/>
      <c r="M6" s="291"/>
      <c r="N6" s="291"/>
    </row>
    <row r="7" spans="1:14" x14ac:dyDescent="0.2">
      <c r="H7" s="291"/>
      <c r="I7" s="291"/>
      <c r="J7" s="291"/>
      <c r="K7" s="291"/>
      <c r="L7" s="291"/>
      <c r="M7" s="291"/>
      <c r="N7" s="291"/>
    </row>
    <row r="8" spans="1:14" x14ac:dyDescent="0.2">
      <c r="H8" s="291"/>
      <c r="I8" s="291"/>
      <c r="J8" s="291"/>
      <c r="K8" s="291"/>
      <c r="L8" s="291"/>
      <c r="M8" s="291"/>
      <c r="N8" s="291"/>
    </row>
    <row r="9" spans="1:14" x14ac:dyDescent="0.2">
      <c r="H9" t="s">
        <v>372</v>
      </c>
    </row>
    <row r="10" spans="1:14" x14ac:dyDescent="0.2">
      <c r="H10" s="290" t="s">
        <v>528</v>
      </c>
      <c r="I10" s="290"/>
      <c r="J10" s="290"/>
      <c r="K10" s="290"/>
      <c r="L10" s="290"/>
      <c r="M10" s="290"/>
      <c r="N10" s="290"/>
    </row>
    <row r="11" spans="1:14" x14ac:dyDescent="0.2">
      <c r="H11" s="290"/>
      <c r="I11" s="290"/>
      <c r="J11" s="290"/>
      <c r="K11" s="290"/>
      <c r="L11" s="290"/>
      <c r="M11" s="290"/>
      <c r="N11" s="290"/>
    </row>
    <row r="12" spans="1:14" x14ac:dyDescent="0.2">
      <c r="H12" t="s">
        <v>300</v>
      </c>
    </row>
    <row r="13" spans="1:14" ht="13.5" customHeight="1" x14ac:dyDescent="0.2">
      <c r="H13" s="290" t="s">
        <v>525</v>
      </c>
      <c r="I13" s="290"/>
      <c r="J13" s="290"/>
      <c r="K13" s="290"/>
      <c r="L13" s="290"/>
      <c r="M13" s="290"/>
      <c r="N13" s="290"/>
    </row>
    <row r="14" spans="1:14" ht="13.5" customHeight="1" x14ac:dyDescent="0.2">
      <c r="H14" s="290"/>
      <c r="I14" s="290"/>
      <c r="J14" s="290"/>
      <c r="K14" s="290"/>
      <c r="L14" s="290"/>
      <c r="M14" s="290"/>
      <c r="N14" s="290"/>
    </row>
    <row r="15" spans="1:14" ht="13.5" customHeight="1" x14ac:dyDescent="0.2">
      <c r="H15" s="290"/>
      <c r="I15" s="290"/>
      <c r="J15" s="290"/>
      <c r="K15" s="290"/>
      <c r="L15" s="290"/>
      <c r="M15" s="290"/>
      <c r="N15" s="290"/>
    </row>
    <row r="16" spans="1:14" x14ac:dyDescent="0.2">
      <c r="H16" t="s">
        <v>301</v>
      </c>
    </row>
    <row r="17" spans="8:14" x14ac:dyDescent="0.2">
      <c r="H17" s="290" t="s">
        <v>524</v>
      </c>
      <c r="I17" s="290"/>
      <c r="J17" s="290"/>
      <c r="K17" s="290"/>
      <c r="L17" s="290"/>
      <c r="M17" s="290"/>
      <c r="N17" s="290"/>
    </row>
    <row r="18" spans="8:14" x14ac:dyDescent="0.2">
      <c r="H18" s="290"/>
      <c r="I18" s="290"/>
      <c r="J18" s="290"/>
      <c r="K18" s="290"/>
      <c r="L18" s="290"/>
      <c r="M18" s="290"/>
      <c r="N18" s="290"/>
    </row>
    <row r="19" spans="8:14" x14ac:dyDescent="0.2">
      <c r="H19" t="s">
        <v>302</v>
      </c>
    </row>
    <row r="20" spans="8:14" x14ac:dyDescent="0.2">
      <c r="H20" s="290" t="s">
        <v>523</v>
      </c>
      <c r="I20" s="290"/>
      <c r="J20" s="290"/>
      <c r="K20" s="290"/>
      <c r="L20" s="290"/>
      <c r="M20" s="290"/>
      <c r="N20" s="290"/>
    </row>
    <row r="21" spans="8:14" x14ac:dyDescent="0.2">
      <c r="H21" s="290"/>
      <c r="I21" s="290"/>
      <c r="J21" s="290"/>
      <c r="K21" s="290"/>
      <c r="L21" s="290"/>
      <c r="M21" s="290"/>
      <c r="N21" s="290"/>
    </row>
    <row r="22" spans="8:14" x14ac:dyDescent="0.2">
      <c r="H22" t="s">
        <v>514</v>
      </c>
    </row>
    <row r="23" spans="8:14" ht="27" customHeight="1" x14ac:dyDescent="0.2">
      <c r="H23" s="290" t="s">
        <v>517</v>
      </c>
      <c r="I23" s="290"/>
      <c r="J23" s="290"/>
      <c r="K23" s="290"/>
      <c r="L23" s="290"/>
      <c r="M23" s="290"/>
      <c r="N23" s="290"/>
    </row>
    <row r="24" spans="8:14" x14ac:dyDescent="0.2">
      <c r="H24" t="s">
        <v>518</v>
      </c>
    </row>
    <row r="25" spans="8:14" ht="27" customHeight="1" x14ac:dyDescent="0.2">
      <c r="H25" s="290" t="s">
        <v>529</v>
      </c>
      <c r="I25" s="290"/>
      <c r="J25" s="290"/>
      <c r="K25" s="290"/>
      <c r="L25" s="290"/>
      <c r="M25" s="290"/>
      <c r="N25" s="290"/>
    </row>
    <row r="26" spans="8:14" x14ac:dyDescent="0.2">
      <c r="H26" t="s">
        <v>515</v>
      </c>
    </row>
    <row r="27" spans="8:14" ht="13.5" customHeight="1" x14ac:dyDescent="0.2">
      <c r="H27" s="290" t="s">
        <v>526</v>
      </c>
      <c r="I27" s="290"/>
      <c r="J27" s="290"/>
      <c r="K27" s="290"/>
      <c r="L27" s="290"/>
      <c r="M27" s="290"/>
      <c r="N27" s="290"/>
    </row>
    <row r="28" spans="8:14" ht="13.5" customHeight="1" x14ac:dyDescent="0.2">
      <c r="H28" s="290"/>
      <c r="I28" s="290"/>
      <c r="J28" s="290"/>
      <c r="K28" s="290"/>
      <c r="L28" s="290"/>
      <c r="M28" s="290"/>
      <c r="N28" s="290"/>
    </row>
    <row r="29" spans="8:14" ht="13.5" customHeight="1" x14ac:dyDescent="0.2">
      <c r="H29" s="295" t="s">
        <v>516</v>
      </c>
      <c r="I29" s="295"/>
      <c r="J29" s="295"/>
      <c r="K29" s="295"/>
      <c r="L29" s="295"/>
      <c r="M29" s="295"/>
      <c r="N29" s="295"/>
    </row>
    <row r="30" spans="8:14" ht="13.5" customHeight="1" x14ac:dyDescent="0.2">
      <c r="H30" t="s">
        <v>527</v>
      </c>
    </row>
    <row r="31" spans="8:14" ht="13.5" customHeight="1" x14ac:dyDescent="0.2">
      <c r="H31" s="294" t="s">
        <v>366</v>
      </c>
      <c r="I31" s="294"/>
      <c r="J31" s="294"/>
      <c r="K31" s="294"/>
      <c r="L31" s="294"/>
      <c r="M31" s="294"/>
      <c r="N31" s="294"/>
    </row>
    <row r="32" spans="8:14" ht="13.5" customHeight="1" x14ac:dyDescent="0.2">
      <c r="H32" t="s">
        <v>373</v>
      </c>
    </row>
    <row r="33" spans="2:14" x14ac:dyDescent="0.2">
      <c r="H33" s="290" t="s">
        <v>530</v>
      </c>
      <c r="I33" s="290"/>
      <c r="J33" s="290"/>
      <c r="K33" s="290"/>
      <c r="L33" s="290"/>
      <c r="M33" s="290"/>
      <c r="N33" s="290"/>
    </row>
    <row r="34" spans="2:14" x14ac:dyDescent="0.2">
      <c r="H34" s="290"/>
      <c r="I34" s="290"/>
      <c r="J34" s="290"/>
      <c r="K34" s="290"/>
      <c r="L34" s="290"/>
      <c r="M34" s="290"/>
      <c r="N34" s="290"/>
    </row>
    <row r="35" spans="2:14" x14ac:dyDescent="0.2">
      <c r="B35" s="291"/>
      <c r="C35" s="291"/>
      <c r="D35" s="49"/>
      <c r="H35" s="290"/>
      <c r="I35" s="290"/>
      <c r="J35" s="290"/>
      <c r="K35" s="290"/>
      <c r="L35" s="290"/>
      <c r="M35" s="290"/>
      <c r="N35" s="290"/>
    </row>
    <row r="36" spans="2:14" x14ac:dyDescent="0.2">
      <c r="H36" s="290"/>
      <c r="I36" s="290"/>
      <c r="J36" s="290"/>
      <c r="K36" s="290"/>
      <c r="L36" s="290"/>
      <c r="M36" s="290"/>
      <c r="N36" s="290"/>
    </row>
    <row r="37" spans="2:14" x14ac:dyDescent="0.2">
      <c r="H37" s="290"/>
      <c r="I37" s="290"/>
      <c r="J37" s="290"/>
      <c r="K37" s="290"/>
      <c r="L37" s="290"/>
      <c r="M37" s="290"/>
      <c r="N37" s="290"/>
    </row>
    <row r="38" spans="2:14" ht="13.2" customHeight="1" x14ac:dyDescent="0.2">
      <c r="H38" s="296"/>
      <c r="I38" s="296"/>
      <c r="J38" s="296"/>
      <c r="K38" s="296"/>
      <c r="L38" s="296"/>
      <c r="M38" s="296"/>
      <c r="N38" s="296"/>
    </row>
    <row r="39" spans="2:14" x14ac:dyDescent="0.2">
      <c r="H39" s="290"/>
      <c r="I39" s="290"/>
      <c r="J39" s="290"/>
      <c r="K39" s="290"/>
      <c r="L39" s="290"/>
      <c r="M39" s="290"/>
      <c r="N39" s="290"/>
    </row>
    <row r="40" spans="2:14" x14ac:dyDescent="0.2">
      <c r="H40" s="290"/>
      <c r="I40" s="290"/>
      <c r="J40" s="290"/>
      <c r="K40" s="290"/>
      <c r="L40" s="290"/>
      <c r="M40" s="290"/>
      <c r="N40" s="290"/>
    </row>
    <row r="41" spans="2:14" x14ac:dyDescent="0.2">
      <c r="H41" s="290"/>
      <c r="I41" s="290"/>
      <c r="J41" s="290"/>
      <c r="K41" s="290"/>
      <c r="L41" s="290"/>
      <c r="M41" s="290"/>
      <c r="N41" s="290"/>
    </row>
    <row r="42" spans="2:14" x14ac:dyDescent="0.2">
      <c r="H42" s="290"/>
      <c r="I42" s="290"/>
      <c r="J42" s="290"/>
      <c r="K42" s="290"/>
      <c r="L42" s="290"/>
      <c r="M42" s="290"/>
      <c r="N42" s="290"/>
    </row>
    <row r="43" spans="2:14" x14ac:dyDescent="0.2">
      <c r="H43" s="290"/>
      <c r="I43" s="290"/>
      <c r="J43" s="290"/>
      <c r="K43" s="290"/>
      <c r="L43" s="290"/>
      <c r="M43" s="290"/>
      <c r="N43" s="290"/>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2" x14ac:dyDescent="0.2"/>
  <cols>
    <col min="1" max="1" width="8.88671875" customWidth="1"/>
    <col min="2" max="3" width="9" customWidth="1"/>
    <col min="4" max="4" width="8.88671875" customWidth="1"/>
  </cols>
  <sheetData>
    <row r="1" spans="1:14" x14ac:dyDescent="0.2">
      <c r="A1" s="297" t="s">
        <v>295</v>
      </c>
      <c r="B1" s="297"/>
      <c r="C1" s="297"/>
      <c r="D1" s="297"/>
      <c r="E1" s="297"/>
      <c r="F1" s="297"/>
      <c r="G1" s="297"/>
      <c r="H1" s="297"/>
      <c r="I1" s="297"/>
      <c r="J1" s="297"/>
      <c r="K1" s="297"/>
      <c r="L1" s="297"/>
      <c r="M1" s="297"/>
      <c r="N1" s="297"/>
    </row>
    <row r="2" spans="1:14" x14ac:dyDescent="0.2">
      <c r="A2" s="297"/>
      <c r="B2" s="297"/>
      <c r="C2" s="297"/>
      <c r="D2" s="297"/>
      <c r="E2" s="297"/>
      <c r="F2" s="297"/>
      <c r="G2" s="297"/>
      <c r="H2" s="297"/>
      <c r="I2" s="297"/>
      <c r="J2" s="297"/>
      <c r="K2" s="297"/>
      <c r="L2" s="297"/>
      <c r="M2" s="297"/>
      <c r="N2" s="297"/>
    </row>
    <row r="22" spans="1:14" ht="13.5" customHeight="1" x14ac:dyDescent="0.2"/>
    <row r="23" spans="1:14" ht="27.75" customHeight="1" x14ac:dyDescent="0.2">
      <c r="B23" s="51"/>
      <c r="C23" s="51"/>
      <c r="D23" s="51"/>
      <c r="E23" s="51"/>
      <c r="F23" s="51"/>
      <c r="G23" s="51"/>
      <c r="H23" s="51"/>
      <c r="I23" s="51"/>
      <c r="J23" s="51"/>
      <c r="K23" s="51"/>
      <c r="L23" s="51"/>
      <c r="M23" s="51"/>
      <c r="N23" s="51"/>
    </row>
    <row r="25" spans="1:14" ht="40.5" customHeight="1" x14ac:dyDescent="0.2">
      <c r="B25" s="51"/>
      <c r="C25" s="51"/>
      <c r="D25" s="51"/>
      <c r="E25" s="51"/>
      <c r="F25" s="51"/>
      <c r="G25" s="51"/>
      <c r="H25" s="51"/>
      <c r="I25" s="51"/>
      <c r="J25" s="51"/>
      <c r="K25" s="51"/>
      <c r="L25" s="51"/>
      <c r="M25" s="51"/>
      <c r="N25" s="51"/>
    </row>
    <row r="26" spans="1:14" ht="13.5" customHeight="1" x14ac:dyDescent="0.2">
      <c r="A26" t="s">
        <v>303</v>
      </c>
      <c r="B26" s="51"/>
      <c r="C26" s="51"/>
      <c r="D26" s="51"/>
      <c r="E26" s="51"/>
      <c r="F26" s="51"/>
      <c r="G26" s="51"/>
      <c r="H26" s="51"/>
      <c r="I26" s="51"/>
      <c r="J26" s="51"/>
      <c r="K26" s="51"/>
      <c r="L26" s="51"/>
      <c r="M26" s="51"/>
      <c r="N26" s="51"/>
    </row>
    <row r="27" spans="1:14" ht="27" customHeight="1" x14ac:dyDescent="0.2">
      <c r="A27" s="290" t="s">
        <v>306</v>
      </c>
      <c r="B27" s="290"/>
      <c r="C27" s="290"/>
      <c r="D27" s="290"/>
      <c r="E27" s="290"/>
      <c r="F27" s="290"/>
      <c r="G27" s="290"/>
      <c r="H27" s="290"/>
      <c r="I27" s="290"/>
      <c r="J27" s="290"/>
      <c r="K27" s="290"/>
      <c r="L27" s="290"/>
      <c r="M27" s="290"/>
      <c r="N27" s="290"/>
    </row>
    <row r="28" spans="1:14" x14ac:dyDescent="0.2">
      <c r="A28" t="s">
        <v>304</v>
      </c>
    </row>
    <row r="29" spans="1:14" ht="40.5" customHeight="1" x14ac:dyDescent="0.2">
      <c r="A29" s="290" t="s">
        <v>305</v>
      </c>
      <c r="B29" s="290"/>
      <c r="C29" s="290"/>
      <c r="D29" s="290"/>
      <c r="E29" s="290"/>
      <c r="F29" s="290"/>
      <c r="G29" s="290"/>
      <c r="H29" s="290"/>
      <c r="I29" s="290"/>
      <c r="J29" s="290"/>
      <c r="K29" s="290"/>
      <c r="L29" s="290"/>
      <c r="M29" s="290"/>
      <c r="N29" s="290"/>
    </row>
    <row r="30" spans="1:14" ht="27" customHeight="1" x14ac:dyDescent="0.2">
      <c r="A30" s="290" t="s">
        <v>369</v>
      </c>
      <c r="B30" s="290"/>
      <c r="C30" s="290"/>
      <c r="D30" s="290"/>
      <c r="E30" s="290"/>
      <c r="F30" s="290"/>
      <c r="G30" s="290"/>
      <c r="H30" s="290"/>
      <c r="I30" s="290"/>
      <c r="J30" s="290"/>
      <c r="K30" s="290"/>
      <c r="L30" s="290"/>
      <c r="M30" s="290"/>
      <c r="N30" s="290"/>
    </row>
    <row r="32" spans="1:14" x14ac:dyDescent="0.2">
      <c r="A32" s="50"/>
      <c r="B32" s="50"/>
      <c r="C32" s="50"/>
      <c r="D32" s="50"/>
      <c r="E32" s="50"/>
      <c r="F32" s="50"/>
      <c r="G32" s="50"/>
      <c r="H32" s="50"/>
      <c r="I32" s="50"/>
      <c r="J32" s="50"/>
      <c r="K32" s="50"/>
      <c r="L32" s="50"/>
      <c r="M32" s="50"/>
      <c r="N32" s="50"/>
    </row>
    <row r="33" spans="1:14" x14ac:dyDescent="0.2">
      <c r="A33" s="50"/>
      <c r="B33" s="50"/>
      <c r="C33" s="50"/>
      <c r="D33" s="50"/>
      <c r="E33" s="50"/>
      <c r="F33" s="50"/>
      <c r="G33" s="50"/>
      <c r="H33" s="50"/>
      <c r="I33" s="50"/>
      <c r="J33" s="50"/>
      <c r="K33" s="50"/>
      <c r="L33" s="50"/>
      <c r="M33" s="50"/>
      <c r="N33" s="50"/>
    </row>
    <row r="39" spans="1:14" x14ac:dyDescent="0.2">
      <c r="G39" s="49"/>
    </row>
  </sheetData>
  <mergeCells count="4">
    <mergeCell ref="A27:N27"/>
    <mergeCell ref="A29:N29"/>
    <mergeCell ref="A30:N30"/>
    <mergeCell ref="A1:N2"/>
  </mergeCells>
  <phoneticPr fontId="9"/>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55" zoomScaleSheetLayoutView="100" workbookViewId="0">
      <selection activeCell="AH13" sqref="AH13"/>
    </sheetView>
  </sheetViews>
  <sheetFormatPr defaultColWidth="9" defaultRowHeight="18" customHeight="1" x14ac:dyDescent="0.15"/>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7" customWidth="1"/>
    <col min="24" max="24" width="9.6640625" style="7" customWidth="1"/>
    <col min="25" max="25" width="5.88671875" style="7" customWidth="1"/>
    <col min="26" max="26" width="5.88671875" style="1" customWidth="1"/>
    <col min="27" max="28" width="3.21875" style="1" customWidth="1"/>
    <col min="29" max="29" width="1.44140625" style="2" customWidth="1"/>
    <col min="30" max="30" width="9" style="2"/>
    <col min="31" max="33" width="9.109375" style="2" bestFit="1" customWidth="1"/>
    <col min="34" max="34" width="10.88671875" style="2" bestFit="1" customWidth="1"/>
    <col min="35" max="16384" width="9" style="2"/>
  </cols>
  <sheetData>
    <row r="1" spans="2:37" ht="10.5" customHeight="1" x14ac:dyDescent="0.15"/>
    <row r="2" spans="2:37" ht="25.2" customHeight="1" x14ac:dyDescent="0.15">
      <c r="B2" s="186" t="s">
        <v>239</v>
      </c>
      <c r="C2" s="186"/>
      <c r="D2" s="186"/>
      <c r="E2" s="186"/>
      <c r="F2" s="186"/>
      <c r="G2" s="186"/>
      <c r="H2" s="186"/>
      <c r="I2" s="186"/>
      <c r="J2" s="186"/>
      <c r="K2" s="186"/>
      <c r="L2" s="186"/>
      <c r="M2" s="186"/>
      <c r="N2" s="186"/>
      <c r="O2" s="186"/>
      <c r="P2" s="186"/>
      <c r="Q2" s="186"/>
      <c r="R2" s="186"/>
      <c r="S2" s="300" t="s">
        <v>432</v>
      </c>
      <c r="T2" s="301"/>
      <c r="U2" s="301"/>
      <c r="V2" s="307"/>
      <c r="W2" s="402" t="s">
        <v>585</v>
      </c>
      <c r="X2" s="402"/>
      <c r="Y2" s="402"/>
      <c r="Z2" s="402"/>
      <c r="AA2" s="402"/>
      <c r="AB2" s="402"/>
    </row>
    <row r="3" spans="2:37" ht="20.100000000000001" customHeight="1" x14ac:dyDescent="0.15">
      <c r="B3" s="390" t="s">
        <v>17</v>
      </c>
      <c r="C3" s="390"/>
      <c r="D3" s="391" t="s">
        <v>564</v>
      </c>
      <c r="E3" s="391"/>
      <c r="F3" s="391"/>
      <c r="G3" s="391"/>
      <c r="H3" s="392" t="s">
        <v>18</v>
      </c>
      <c r="I3" s="392"/>
      <c r="J3" s="398" t="s">
        <v>548</v>
      </c>
      <c r="K3" s="399"/>
      <c r="L3" s="399"/>
      <c r="M3" s="399"/>
      <c r="N3" s="399"/>
      <c r="O3" s="268"/>
      <c r="P3" s="369" t="s">
        <v>6</v>
      </c>
      <c r="Q3" s="371"/>
      <c r="R3" s="374" t="s">
        <v>587</v>
      </c>
      <c r="S3" s="375"/>
      <c r="T3" s="375"/>
      <c r="U3" s="375"/>
      <c r="V3" s="376"/>
      <c r="W3" s="300" t="s">
        <v>136</v>
      </c>
      <c r="X3" s="301"/>
      <c r="Y3" s="301"/>
      <c r="Z3" s="393" t="s">
        <v>457</v>
      </c>
      <c r="AA3" s="394"/>
      <c r="AB3" s="395"/>
    </row>
    <row r="4" spans="2:37" ht="20.100000000000001" customHeight="1" x14ac:dyDescent="0.15">
      <c r="B4" s="396" t="s">
        <v>7</v>
      </c>
      <c r="C4" s="396"/>
      <c r="D4" s="397" t="s">
        <v>565</v>
      </c>
      <c r="E4" s="397"/>
      <c r="F4" s="397"/>
      <c r="G4" s="397"/>
      <c r="H4" s="392"/>
      <c r="I4" s="392"/>
      <c r="J4" s="400"/>
      <c r="K4" s="401"/>
      <c r="L4" s="401"/>
      <c r="M4" s="401"/>
      <c r="N4" s="401"/>
      <c r="O4" s="269"/>
      <c r="P4" s="357"/>
      <c r="Q4" s="373"/>
      <c r="R4" s="377"/>
      <c r="S4" s="378"/>
      <c r="T4" s="378"/>
      <c r="U4" s="378"/>
      <c r="V4" s="379"/>
      <c r="W4" s="300" t="s">
        <v>135</v>
      </c>
      <c r="X4" s="301"/>
      <c r="Y4" s="301"/>
      <c r="Z4" s="393" t="s">
        <v>253</v>
      </c>
      <c r="AA4" s="394"/>
      <c r="AB4" s="395"/>
    </row>
    <row r="5" spans="2:37" ht="20.100000000000001" customHeight="1" x14ac:dyDescent="0.15">
      <c r="B5" s="367" t="s">
        <v>8</v>
      </c>
      <c r="C5" s="367"/>
      <c r="D5" s="187" t="s">
        <v>9</v>
      </c>
      <c r="E5" s="368" t="s">
        <v>549</v>
      </c>
      <c r="F5" s="368"/>
      <c r="G5" s="368"/>
      <c r="H5" s="369" t="s">
        <v>134</v>
      </c>
      <c r="I5" s="370"/>
      <c r="J5" s="371"/>
      <c r="K5" s="374" t="s">
        <v>540</v>
      </c>
      <c r="L5" s="375"/>
      <c r="M5" s="375"/>
      <c r="N5" s="375"/>
      <c r="O5" s="376"/>
      <c r="P5" s="380" t="s">
        <v>133</v>
      </c>
      <c r="Q5" s="381"/>
      <c r="R5" s="384">
        <v>45651</v>
      </c>
      <c r="S5" s="385"/>
      <c r="T5" s="386"/>
      <c r="U5" s="357" t="s">
        <v>26</v>
      </c>
      <c r="V5" s="372"/>
      <c r="W5" s="373"/>
      <c r="X5" s="308" t="s">
        <v>25</v>
      </c>
      <c r="Y5" s="326"/>
      <c r="Z5" s="403"/>
      <c r="AA5" s="403"/>
      <c r="AB5" s="188" t="s">
        <v>24</v>
      </c>
    </row>
    <row r="6" spans="2:37" ht="20.100000000000001" customHeight="1" x14ac:dyDescent="0.15">
      <c r="B6" s="367"/>
      <c r="C6" s="367"/>
      <c r="D6" s="187" t="s">
        <v>10</v>
      </c>
      <c r="E6" s="355" t="s">
        <v>549</v>
      </c>
      <c r="F6" s="355"/>
      <c r="G6" s="355"/>
      <c r="H6" s="357"/>
      <c r="I6" s="372"/>
      <c r="J6" s="373"/>
      <c r="K6" s="377"/>
      <c r="L6" s="378"/>
      <c r="M6" s="378"/>
      <c r="N6" s="378"/>
      <c r="O6" s="379"/>
      <c r="P6" s="382"/>
      <c r="Q6" s="383"/>
      <c r="R6" s="387"/>
      <c r="S6" s="388"/>
      <c r="T6" s="389"/>
      <c r="U6" s="300" t="s">
        <v>11</v>
      </c>
      <c r="V6" s="301"/>
      <c r="W6" s="307"/>
      <c r="X6" s="308" t="s">
        <v>350</v>
      </c>
      <c r="Y6" s="326"/>
      <c r="Z6" s="326"/>
      <c r="AA6" s="326"/>
      <c r="AB6" s="309"/>
    </row>
    <row r="7" spans="2:37" ht="19.2" customHeight="1" x14ac:dyDescent="0.15">
      <c r="B7" s="356" t="s">
        <v>109</v>
      </c>
      <c r="C7" s="329" t="s">
        <v>123</v>
      </c>
      <c r="D7" s="330"/>
      <c r="E7" s="348">
        <v>341455.6</v>
      </c>
      <c r="F7" s="358"/>
      <c r="G7" s="359"/>
      <c r="H7" s="329" t="s">
        <v>132</v>
      </c>
      <c r="I7" s="360"/>
      <c r="J7" s="330"/>
      <c r="K7" s="361" t="s">
        <v>551</v>
      </c>
      <c r="L7" s="362"/>
      <c r="M7" s="366" t="s">
        <v>131</v>
      </c>
      <c r="N7" s="343"/>
      <c r="O7" s="329" t="s">
        <v>114</v>
      </c>
      <c r="P7" s="330"/>
      <c r="Q7" s="363" t="s">
        <v>555</v>
      </c>
      <c r="R7" s="364"/>
      <c r="S7" s="313" t="s">
        <v>130</v>
      </c>
      <c r="T7" s="329" t="s">
        <v>129</v>
      </c>
      <c r="U7" s="360"/>
      <c r="V7" s="360"/>
      <c r="W7" s="330"/>
      <c r="X7" s="189" t="s">
        <v>106</v>
      </c>
      <c r="Y7" s="190" t="s">
        <v>128</v>
      </c>
      <c r="Z7" s="191" t="s">
        <v>105</v>
      </c>
      <c r="AA7" s="396" t="s">
        <v>127</v>
      </c>
      <c r="AB7" s="396"/>
      <c r="AD7" s="5"/>
      <c r="AE7" s="2">
        <f>INT(E7/10000)</f>
        <v>34</v>
      </c>
      <c r="AF7" s="2">
        <f>INT(E7/100)-AE7*100</f>
        <v>14</v>
      </c>
      <c r="AG7" s="64">
        <f>E7-AE7*10000-AF7*100</f>
        <v>55.599999999976717</v>
      </c>
      <c r="AH7" s="65">
        <f>ROUND(AE7+AF7/60+AG7/60/60,5)</f>
        <v>34.248779999999996</v>
      </c>
      <c r="AI7" s="65" t="str">
        <f>TEXT(AH7,"0.00000")</f>
        <v>34.24878</v>
      </c>
    </row>
    <row r="8" spans="2:37" ht="19.2" customHeight="1" x14ac:dyDescent="0.15">
      <c r="B8" s="357"/>
      <c r="C8" s="314" t="s">
        <v>120</v>
      </c>
      <c r="D8" s="315"/>
      <c r="E8" s="348">
        <v>1320134.3</v>
      </c>
      <c r="F8" s="349"/>
      <c r="G8" s="350"/>
      <c r="H8" s="314" t="s">
        <v>126</v>
      </c>
      <c r="I8" s="335"/>
      <c r="J8" s="315"/>
      <c r="K8" s="365"/>
      <c r="L8" s="337"/>
      <c r="M8" s="366"/>
      <c r="N8" s="343"/>
      <c r="O8" s="314" t="s">
        <v>125</v>
      </c>
      <c r="P8" s="315"/>
      <c r="Q8" s="311"/>
      <c r="R8" s="334"/>
      <c r="S8" s="298"/>
      <c r="T8" s="404" t="s">
        <v>124</v>
      </c>
      <c r="U8" s="300" t="s">
        <v>199</v>
      </c>
      <c r="V8" s="301"/>
      <c r="W8" s="307"/>
      <c r="X8" s="266" t="s">
        <v>557</v>
      </c>
      <c r="Y8" s="266" t="s">
        <v>557</v>
      </c>
      <c r="Z8" s="266" t="s">
        <v>557</v>
      </c>
      <c r="AA8" s="320" t="s">
        <v>557</v>
      </c>
      <c r="AB8" s="320"/>
      <c r="AD8" s="24"/>
      <c r="AE8" s="2">
        <f>INT(E8/10000)</f>
        <v>132</v>
      </c>
      <c r="AF8" s="2">
        <f>INT(E8/100)-AE8*100</f>
        <v>1</v>
      </c>
      <c r="AG8" s="64">
        <f>E8-AE8*10000-AF8*100</f>
        <v>34.300000000046566</v>
      </c>
      <c r="AH8" s="65">
        <f>ROUND(AE8+AF8/60+AG8/60/60,5)</f>
        <v>132.02619000000001</v>
      </c>
      <c r="AI8" s="65" t="str">
        <f>TEXT(AH8,"0.00000")</f>
        <v>132.02619</v>
      </c>
    </row>
    <row r="9" spans="2:37" ht="19.2" customHeight="1" x14ac:dyDescent="0.15">
      <c r="B9" s="327" t="s">
        <v>102</v>
      </c>
      <c r="C9" s="314" t="s">
        <v>123</v>
      </c>
      <c r="D9" s="315"/>
      <c r="E9" s="348">
        <v>341457.4</v>
      </c>
      <c r="F9" s="349"/>
      <c r="G9" s="350"/>
      <c r="H9" s="351" t="s">
        <v>454</v>
      </c>
      <c r="I9" s="352"/>
      <c r="J9" s="352"/>
      <c r="K9" s="311" t="s">
        <v>552</v>
      </c>
      <c r="L9" s="334"/>
      <c r="M9" s="366"/>
      <c r="N9" s="343"/>
      <c r="O9" s="314" t="s">
        <v>122</v>
      </c>
      <c r="P9" s="315"/>
      <c r="Q9" s="354" t="s">
        <v>567</v>
      </c>
      <c r="R9" s="354"/>
      <c r="S9" s="298"/>
      <c r="T9" s="405"/>
      <c r="U9" s="300" t="s">
        <v>121</v>
      </c>
      <c r="V9" s="301"/>
      <c r="W9" s="307"/>
      <c r="X9" s="266" t="s">
        <v>557</v>
      </c>
      <c r="Y9" s="266" t="s">
        <v>557</v>
      </c>
      <c r="Z9" s="266" t="s">
        <v>557</v>
      </c>
      <c r="AA9" s="320" t="s">
        <v>557</v>
      </c>
      <c r="AB9" s="320"/>
      <c r="AD9" s="24"/>
    </row>
    <row r="10" spans="2:37" ht="19.2" customHeight="1" x14ac:dyDescent="0.15">
      <c r="B10" s="329"/>
      <c r="C10" s="314" t="s">
        <v>120</v>
      </c>
      <c r="D10" s="315"/>
      <c r="E10" s="348">
        <v>1320135.8999999999</v>
      </c>
      <c r="F10" s="349"/>
      <c r="G10" s="350"/>
      <c r="H10" s="314" t="s">
        <v>119</v>
      </c>
      <c r="I10" s="335"/>
      <c r="J10" s="315"/>
      <c r="K10" s="336" t="s">
        <v>553</v>
      </c>
      <c r="L10" s="337"/>
      <c r="M10" s="340"/>
      <c r="N10" s="341"/>
      <c r="O10" s="314" t="s">
        <v>61</v>
      </c>
      <c r="P10" s="315"/>
      <c r="Q10" s="353"/>
      <c r="R10" s="353"/>
      <c r="S10" s="298"/>
      <c r="T10" s="406"/>
      <c r="U10" s="300" t="s">
        <v>118</v>
      </c>
      <c r="V10" s="301"/>
      <c r="W10" s="307"/>
      <c r="X10" s="266" t="s">
        <v>557</v>
      </c>
      <c r="Y10" s="266" t="s">
        <v>557</v>
      </c>
      <c r="Z10" s="266" t="s">
        <v>557</v>
      </c>
      <c r="AA10" s="320" t="s">
        <v>557</v>
      </c>
      <c r="AB10" s="320"/>
      <c r="AD10" s="24"/>
    </row>
    <row r="11" spans="2:37" ht="19.2" customHeight="1" x14ac:dyDescent="0.15">
      <c r="B11" s="314" t="s">
        <v>117</v>
      </c>
      <c r="C11" s="335"/>
      <c r="D11" s="315"/>
      <c r="E11" s="311" t="s">
        <v>550</v>
      </c>
      <c r="F11" s="312"/>
      <c r="G11" s="334"/>
      <c r="H11" s="314" t="s">
        <v>116</v>
      </c>
      <c r="I11" s="335"/>
      <c r="J11" s="315"/>
      <c r="K11" s="336"/>
      <c r="L11" s="337"/>
      <c r="M11" s="338" t="s">
        <v>115</v>
      </c>
      <c r="N11" s="339"/>
      <c r="O11" s="314" t="s">
        <v>114</v>
      </c>
      <c r="P11" s="315"/>
      <c r="Q11" s="342" t="s">
        <v>556</v>
      </c>
      <c r="R11" s="342"/>
      <c r="S11" s="298"/>
      <c r="T11" s="193" t="s">
        <v>113</v>
      </c>
      <c r="U11" s="300" t="s">
        <v>112</v>
      </c>
      <c r="V11" s="301"/>
      <c r="W11" s="307"/>
      <c r="X11" s="266" t="s">
        <v>557</v>
      </c>
      <c r="Y11" s="266" t="s">
        <v>557</v>
      </c>
      <c r="Z11" s="266" t="s">
        <v>557</v>
      </c>
      <c r="AA11" s="320" t="s">
        <v>557</v>
      </c>
      <c r="AB11" s="320"/>
      <c r="AD11" s="24"/>
    </row>
    <row r="12" spans="2:37" ht="19.2" customHeight="1" x14ac:dyDescent="0.15">
      <c r="B12" s="314" t="s">
        <v>111</v>
      </c>
      <c r="C12" s="335"/>
      <c r="D12" s="315"/>
      <c r="E12" s="304"/>
      <c r="F12" s="306"/>
      <c r="G12" s="188" t="s">
        <v>74</v>
      </c>
      <c r="H12" s="339" t="s">
        <v>110</v>
      </c>
      <c r="I12" s="313" t="s">
        <v>109</v>
      </c>
      <c r="J12" s="194" t="s">
        <v>101</v>
      </c>
      <c r="K12" s="311" t="s">
        <v>554</v>
      </c>
      <c r="L12" s="334"/>
      <c r="M12" s="340"/>
      <c r="N12" s="341"/>
      <c r="O12" s="314" t="s">
        <v>61</v>
      </c>
      <c r="P12" s="315"/>
      <c r="Q12" s="344"/>
      <c r="R12" s="344"/>
      <c r="S12" s="298"/>
      <c r="T12" s="404" t="s">
        <v>98</v>
      </c>
      <c r="U12" s="300" t="s">
        <v>97</v>
      </c>
      <c r="V12" s="301"/>
      <c r="W12" s="307"/>
      <c r="X12" s="266" t="s">
        <v>557</v>
      </c>
      <c r="Y12" s="266" t="s">
        <v>557</v>
      </c>
      <c r="Z12" s="266" t="s">
        <v>557</v>
      </c>
      <c r="AA12" s="320" t="s">
        <v>557</v>
      </c>
      <c r="AB12" s="320"/>
      <c r="AD12" s="24"/>
    </row>
    <row r="13" spans="2:37" ht="19.2" customHeight="1" x14ac:dyDescent="0.15">
      <c r="B13" s="327" t="s">
        <v>108</v>
      </c>
      <c r="C13" s="331"/>
      <c r="D13" s="328"/>
      <c r="E13" s="311"/>
      <c r="F13" s="312"/>
      <c r="G13" s="188" t="s">
        <v>377</v>
      </c>
      <c r="H13" s="343"/>
      <c r="I13" s="299"/>
      <c r="J13" s="194" t="s">
        <v>95</v>
      </c>
      <c r="K13" s="265">
        <v>0.4</v>
      </c>
      <c r="L13" s="195" t="s">
        <v>94</v>
      </c>
      <c r="M13" s="345" t="s">
        <v>107</v>
      </c>
      <c r="N13" s="346"/>
      <c r="O13" s="347"/>
      <c r="P13" s="189" t="s">
        <v>106</v>
      </c>
      <c r="Q13" s="196" t="s">
        <v>105</v>
      </c>
      <c r="R13" s="189" t="s">
        <v>61</v>
      </c>
      <c r="S13" s="298"/>
      <c r="T13" s="406"/>
      <c r="U13" s="300" t="s">
        <v>200</v>
      </c>
      <c r="V13" s="301"/>
      <c r="W13" s="307"/>
      <c r="X13" s="266" t="s">
        <v>557</v>
      </c>
      <c r="Y13" s="266" t="s">
        <v>557</v>
      </c>
      <c r="Z13" s="266" t="s">
        <v>557</v>
      </c>
      <c r="AA13" s="320" t="s">
        <v>557</v>
      </c>
      <c r="AB13" s="320"/>
      <c r="AD13" s="24"/>
      <c r="AF13" s="11"/>
      <c r="AG13" s="10"/>
      <c r="AH13" s="10"/>
      <c r="AI13" s="10"/>
      <c r="AJ13" s="12"/>
      <c r="AK13" s="8"/>
    </row>
    <row r="14" spans="2:37" ht="19.2" customHeight="1" x14ac:dyDescent="0.15">
      <c r="B14" s="327" t="s">
        <v>104</v>
      </c>
      <c r="C14" s="331"/>
      <c r="D14" s="328"/>
      <c r="E14" s="332">
        <v>944</v>
      </c>
      <c r="F14" s="333"/>
      <c r="G14" s="197" t="s">
        <v>103</v>
      </c>
      <c r="H14" s="343"/>
      <c r="I14" s="313" t="s">
        <v>102</v>
      </c>
      <c r="J14" s="194" t="s">
        <v>101</v>
      </c>
      <c r="K14" s="311" t="s">
        <v>554</v>
      </c>
      <c r="L14" s="334"/>
      <c r="M14" s="313" t="s">
        <v>100</v>
      </c>
      <c r="N14" s="300" t="s">
        <v>99</v>
      </c>
      <c r="O14" s="307"/>
      <c r="P14" s="168" t="s">
        <v>568</v>
      </c>
      <c r="Q14" s="266">
        <v>12</v>
      </c>
      <c r="R14" s="168" t="s">
        <v>557</v>
      </c>
      <c r="S14" s="298"/>
      <c r="T14" s="404" t="s">
        <v>88</v>
      </c>
      <c r="U14" s="300" t="s">
        <v>201</v>
      </c>
      <c r="V14" s="301"/>
      <c r="W14" s="307"/>
      <c r="X14" s="266" t="s">
        <v>557</v>
      </c>
      <c r="Y14" s="266" t="s">
        <v>557</v>
      </c>
      <c r="Z14" s="266" t="s">
        <v>557</v>
      </c>
      <c r="AA14" s="320" t="s">
        <v>557</v>
      </c>
      <c r="AB14" s="320"/>
      <c r="AD14" s="24"/>
      <c r="AF14" s="11"/>
      <c r="AG14" s="10"/>
      <c r="AH14" s="10"/>
      <c r="AI14" s="10"/>
      <c r="AJ14" s="12"/>
      <c r="AK14" s="8"/>
    </row>
    <row r="15" spans="2:37" ht="19.2" customHeight="1" x14ac:dyDescent="0.15">
      <c r="B15" s="200"/>
      <c r="C15" s="314" t="s">
        <v>96</v>
      </c>
      <c r="D15" s="315"/>
      <c r="E15" s="311">
        <v>11.2</v>
      </c>
      <c r="F15" s="312"/>
      <c r="G15" s="188" t="s">
        <v>74</v>
      </c>
      <c r="H15" s="341"/>
      <c r="I15" s="299"/>
      <c r="J15" s="201" t="s">
        <v>95</v>
      </c>
      <c r="K15" s="265">
        <v>0.4</v>
      </c>
      <c r="L15" s="202" t="s">
        <v>94</v>
      </c>
      <c r="M15" s="298"/>
      <c r="N15" s="300" t="s">
        <v>93</v>
      </c>
      <c r="O15" s="307"/>
      <c r="P15" s="168" t="s">
        <v>569</v>
      </c>
      <c r="Q15" s="266"/>
      <c r="R15" s="168"/>
      <c r="S15" s="298"/>
      <c r="T15" s="405"/>
      <c r="U15" s="369" t="s">
        <v>86</v>
      </c>
      <c r="V15" s="370"/>
      <c r="W15" s="371"/>
      <c r="X15" s="266" t="s">
        <v>557</v>
      </c>
      <c r="Y15" s="266" t="s">
        <v>557</v>
      </c>
      <c r="Z15" s="266" t="s">
        <v>557</v>
      </c>
      <c r="AA15" s="320" t="s">
        <v>557</v>
      </c>
      <c r="AB15" s="320"/>
      <c r="AD15" s="24"/>
      <c r="AF15" s="11"/>
      <c r="AG15" s="10"/>
      <c r="AH15" s="10"/>
      <c r="AI15" s="10"/>
      <c r="AJ15" s="12"/>
      <c r="AK15" s="8"/>
    </row>
    <row r="16" spans="2:37" ht="19.2" customHeight="1" x14ac:dyDescent="0.15">
      <c r="B16" s="298" t="s">
        <v>92</v>
      </c>
      <c r="C16" s="327" t="s">
        <v>91</v>
      </c>
      <c r="D16" s="328"/>
      <c r="E16" s="311">
        <v>3.5</v>
      </c>
      <c r="F16" s="312"/>
      <c r="G16" s="203" t="s">
        <v>74</v>
      </c>
      <c r="H16" s="313" t="s">
        <v>90</v>
      </c>
      <c r="I16" s="314" t="s">
        <v>77</v>
      </c>
      <c r="J16" s="315"/>
      <c r="K16" s="266" t="s">
        <v>566</v>
      </c>
      <c r="L16" s="195" t="s">
        <v>69</v>
      </c>
      <c r="M16" s="298"/>
      <c r="N16" s="300" t="s">
        <v>89</v>
      </c>
      <c r="O16" s="307"/>
      <c r="P16" s="168" t="s">
        <v>557</v>
      </c>
      <c r="Q16" s="266" t="s">
        <v>557</v>
      </c>
      <c r="R16" s="168" t="s">
        <v>557</v>
      </c>
      <c r="S16" s="298"/>
      <c r="T16" s="405"/>
      <c r="U16" s="357"/>
      <c r="V16" s="372"/>
      <c r="W16" s="373"/>
      <c r="X16" s="266" t="s">
        <v>557</v>
      </c>
      <c r="Y16" s="266" t="s">
        <v>557</v>
      </c>
      <c r="Z16" s="266" t="s">
        <v>557</v>
      </c>
      <c r="AA16" s="320" t="s">
        <v>557</v>
      </c>
      <c r="AB16" s="320"/>
      <c r="AD16" s="24"/>
      <c r="AF16" s="11"/>
      <c r="AG16" s="10"/>
      <c r="AH16" s="10"/>
      <c r="AI16" s="10"/>
      <c r="AJ16" s="12"/>
      <c r="AK16" s="8"/>
    </row>
    <row r="17" spans="2:37" ht="19.2" customHeight="1" x14ac:dyDescent="0.15">
      <c r="B17" s="298"/>
      <c r="C17" s="329"/>
      <c r="D17" s="330"/>
      <c r="E17" s="311">
        <v>3.5</v>
      </c>
      <c r="F17" s="312"/>
      <c r="G17" s="203" t="s">
        <v>74</v>
      </c>
      <c r="H17" s="298"/>
      <c r="I17" s="327" t="s">
        <v>73</v>
      </c>
      <c r="J17" s="328"/>
      <c r="K17" s="266" t="s">
        <v>566</v>
      </c>
      <c r="L17" s="195" t="s">
        <v>69</v>
      </c>
      <c r="M17" s="298"/>
      <c r="N17" s="300" t="s">
        <v>87</v>
      </c>
      <c r="O17" s="307"/>
      <c r="P17" s="272" t="s">
        <v>557</v>
      </c>
      <c r="Q17" s="266" t="s">
        <v>557</v>
      </c>
      <c r="R17" s="168" t="s">
        <v>557</v>
      </c>
      <c r="S17" s="298"/>
      <c r="T17" s="405"/>
      <c r="U17" s="300" t="s">
        <v>83</v>
      </c>
      <c r="V17" s="301"/>
      <c r="W17" s="307"/>
      <c r="X17" s="266" t="s">
        <v>557</v>
      </c>
      <c r="Y17" s="266" t="s">
        <v>557</v>
      </c>
      <c r="Z17" s="266" t="s">
        <v>557</v>
      </c>
      <c r="AA17" s="320" t="s">
        <v>557</v>
      </c>
      <c r="AB17" s="320"/>
      <c r="AD17" s="24"/>
      <c r="AF17" s="11"/>
      <c r="AG17" s="10"/>
      <c r="AH17" s="10"/>
      <c r="AI17" s="10"/>
      <c r="AJ17" s="9"/>
      <c r="AK17" s="8"/>
    </row>
    <row r="18" spans="2:37" ht="19.2" customHeight="1" x14ac:dyDescent="0.15">
      <c r="B18" s="205"/>
      <c r="C18" s="314" t="s">
        <v>85</v>
      </c>
      <c r="D18" s="315"/>
      <c r="E18" s="311">
        <v>4.2</v>
      </c>
      <c r="F18" s="312"/>
      <c r="G18" s="203" t="s">
        <v>74</v>
      </c>
      <c r="H18" s="298"/>
      <c r="I18" s="329"/>
      <c r="J18" s="330"/>
      <c r="K18" s="266" t="s">
        <v>566</v>
      </c>
      <c r="L18" s="195" t="s">
        <v>69</v>
      </c>
      <c r="M18" s="298"/>
      <c r="N18" s="300" t="s">
        <v>84</v>
      </c>
      <c r="O18" s="307"/>
      <c r="P18" s="272" t="s">
        <v>557</v>
      </c>
      <c r="Q18" s="266" t="s">
        <v>557</v>
      </c>
      <c r="R18" s="168" t="s">
        <v>557</v>
      </c>
      <c r="S18" s="298"/>
      <c r="T18" s="405"/>
      <c r="U18" s="357" t="s">
        <v>80</v>
      </c>
      <c r="V18" s="372"/>
      <c r="W18" s="373"/>
      <c r="X18" s="266" t="s">
        <v>557</v>
      </c>
      <c r="Y18" s="266" t="s">
        <v>557</v>
      </c>
      <c r="Z18" s="266" t="s">
        <v>557</v>
      </c>
      <c r="AA18" s="320" t="s">
        <v>557</v>
      </c>
      <c r="AB18" s="320"/>
      <c r="AD18" s="24"/>
      <c r="AF18" s="11"/>
      <c r="AG18" s="10"/>
      <c r="AH18" s="10"/>
      <c r="AI18" s="10"/>
      <c r="AJ18" s="9"/>
      <c r="AK18" s="8"/>
    </row>
    <row r="19" spans="2:37" ht="19.2" customHeight="1" x14ac:dyDescent="0.15">
      <c r="B19" s="298" t="s">
        <v>82</v>
      </c>
      <c r="C19" s="329" t="s">
        <v>81</v>
      </c>
      <c r="D19" s="330"/>
      <c r="E19" s="311">
        <v>4.7</v>
      </c>
      <c r="F19" s="312"/>
      <c r="G19" s="206" t="s">
        <v>74</v>
      </c>
      <c r="H19" s="299"/>
      <c r="I19" s="314" t="s">
        <v>70</v>
      </c>
      <c r="J19" s="315"/>
      <c r="K19" s="265">
        <v>50</v>
      </c>
      <c r="L19" s="195" t="s">
        <v>69</v>
      </c>
      <c r="M19" s="298"/>
      <c r="N19" s="300"/>
      <c r="O19" s="307"/>
      <c r="P19" s="204"/>
      <c r="Q19" s="192"/>
      <c r="R19" s="199"/>
      <c r="S19" s="298"/>
      <c r="T19" s="404" t="s">
        <v>76</v>
      </c>
      <c r="U19" s="300" t="s">
        <v>202</v>
      </c>
      <c r="V19" s="301"/>
      <c r="W19" s="307"/>
      <c r="X19" s="266" t="s">
        <v>557</v>
      </c>
      <c r="Y19" s="266" t="s">
        <v>557</v>
      </c>
      <c r="Z19" s="266" t="s">
        <v>557</v>
      </c>
      <c r="AA19" s="320" t="s">
        <v>557</v>
      </c>
      <c r="AB19" s="320"/>
      <c r="AD19" s="24"/>
    </row>
    <row r="20" spans="2:37" ht="19.2" customHeight="1" x14ac:dyDescent="0.15">
      <c r="B20" s="298"/>
      <c r="C20" s="314" t="s">
        <v>79</v>
      </c>
      <c r="D20" s="315"/>
      <c r="E20" s="311">
        <v>4.7</v>
      </c>
      <c r="F20" s="312"/>
      <c r="G20" s="188" t="s">
        <v>74</v>
      </c>
      <c r="H20" s="313" t="s">
        <v>78</v>
      </c>
      <c r="I20" s="314" t="s">
        <v>77</v>
      </c>
      <c r="J20" s="315"/>
      <c r="K20" s="270"/>
      <c r="L20" s="207" t="s">
        <v>69</v>
      </c>
      <c r="M20" s="298"/>
      <c r="N20" s="300"/>
      <c r="O20" s="307"/>
      <c r="P20" s="204"/>
      <c r="Q20" s="208"/>
      <c r="R20" s="199"/>
      <c r="S20" s="298"/>
      <c r="T20" s="405"/>
      <c r="U20" s="300" t="s">
        <v>72</v>
      </c>
      <c r="V20" s="301"/>
      <c r="W20" s="307"/>
      <c r="X20" s="266" t="s">
        <v>557</v>
      </c>
      <c r="Y20" s="266" t="s">
        <v>557</v>
      </c>
      <c r="Z20" s="266" t="s">
        <v>557</v>
      </c>
      <c r="AA20" s="320" t="s">
        <v>557</v>
      </c>
      <c r="AB20" s="320"/>
      <c r="AD20" s="24"/>
    </row>
    <row r="21" spans="2:37" ht="19.2" customHeight="1" x14ac:dyDescent="0.15">
      <c r="B21" s="299"/>
      <c r="C21" s="314" t="s">
        <v>75</v>
      </c>
      <c r="D21" s="315"/>
      <c r="E21" s="311">
        <v>4.5</v>
      </c>
      <c r="F21" s="312"/>
      <c r="G21" s="188" t="s">
        <v>74</v>
      </c>
      <c r="H21" s="298"/>
      <c r="I21" s="314" t="s">
        <v>73</v>
      </c>
      <c r="J21" s="315"/>
      <c r="K21" s="265"/>
      <c r="L21" s="209" t="s">
        <v>69</v>
      </c>
      <c r="M21" s="298"/>
      <c r="N21" s="300"/>
      <c r="O21" s="307"/>
      <c r="P21" s="204"/>
      <c r="Q21" s="208"/>
      <c r="R21" s="199"/>
      <c r="S21" s="298"/>
      <c r="T21" s="405"/>
      <c r="U21" s="300" t="s">
        <v>68</v>
      </c>
      <c r="V21" s="301"/>
      <c r="W21" s="307"/>
      <c r="X21" s="266" t="s">
        <v>557</v>
      </c>
      <c r="Y21" s="266" t="s">
        <v>557</v>
      </c>
      <c r="Z21" s="266" t="s">
        <v>557</v>
      </c>
      <c r="AA21" s="320" t="s">
        <v>557</v>
      </c>
      <c r="AB21" s="320"/>
      <c r="AD21" s="24"/>
    </row>
    <row r="22" spans="2:37" ht="19.2" customHeight="1" x14ac:dyDescent="0.15">
      <c r="B22" s="201"/>
      <c r="C22" s="210" t="s">
        <v>71</v>
      </c>
      <c r="D22" s="211"/>
      <c r="E22" s="325"/>
      <c r="F22" s="325"/>
      <c r="G22" s="325"/>
      <c r="H22" s="299"/>
      <c r="I22" s="314" t="s">
        <v>70</v>
      </c>
      <c r="J22" s="315"/>
      <c r="K22" s="271"/>
      <c r="L22" s="202" t="s">
        <v>69</v>
      </c>
      <c r="M22" s="308"/>
      <c r="N22" s="326"/>
      <c r="O22" s="326"/>
      <c r="P22" s="309"/>
      <c r="Q22" s="308"/>
      <c r="R22" s="309"/>
      <c r="S22" s="298"/>
      <c r="T22" s="405"/>
      <c r="U22" s="300" t="s">
        <v>203</v>
      </c>
      <c r="V22" s="301"/>
      <c r="W22" s="307"/>
      <c r="X22" s="266" t="s">
        <v>557</v>
      </c>
      <c r="Y22" s="266" t="s">
        <v>557</v>
      </c>
      <c r="Z22" s="266" t="s">
        <v>557</v>
      </c>
      <c r="AA22" s="320" t="s">
        <v>557</v>
      </c>
      <c r="AB22" s="320"/>
      <c r="AD22" s="24"/>
    </row>
    <row r="23" spans="2:37" ht="19.2" customHeight="1" x14ac:dyDescent="0.15">
      <c r="B23" s="298" t="s">
        <v>67</v>
      </c>
      <c r="C23" s="210" t="s">
        <v>66</v>
      </c>
      <c r="D23" s="211"/>
      <c r="E23" s="310"/>
      <c r="F23" s="310"/>
      <c r="G23" s="310"/>
      <c r="H23" s="313" t="s">
        <v>65</v>
      </c>
      <c r="I23" s="314" t="s">
        <v>64</v>
      </c>
      <c r="J23" s="315"/>
      <c r="K23" s="314" t="s">
        <v>63</v>
      </c>
      <c r="L23" s="315"/>
      <c r="M23" s="300" t="s">
        <v>62</v>
      </c>
      <c r="N23" s="301"/>
      <c r="O23" s="301"/>
      <c r="P23" s="307"/>
      <c r="Q23" s="300" t="s">
        <v>61</v>
      </c>
      <c r="R23" s="307"/>
      <c r="S23" s="407" t="s">
        <v>207</v>
      </c>
      <c r="T23" s="408"/>
      <c r="U23" s="300" t="s">
        <v>206</v>
      </c>
      <c r="V23" s="301"/>
      <c r="W23" s="307"/>
      <c r="X23" s="266" t="s">
        <v>557</v>
      </c>
      <c r="Y23" s="266" t="s">
        <v>557</v>
      </c>
      <c r="Z23" s="266" t="s">
        <v>557</v>
      </c>
      <c r="AA23" s="320" t="s">
        <v>557</v>
      </c>
      <c r="AB23" s="320"/>
      <c r="AD23" s="24"/>
    </row>
    <row r="24" spans="2:37" ht="19.2" customHeight="1" x14ac:dyDescent="0.15">
      <c r="B24" s="298"/>
      <c r="C24" s="313" t="s">
        <v>60</v>
      </c>
      <c r="D24" s="300" t="s">
        <v>59</v>
      </c>
      <c r="E24" s="301"/>
      <c r="F24" s="302" t="s">
        <v>541</v>
      </c>
      <c r="G24" s="303"/>
      <c r="H24" s="298"/>
      <c r="I24" s="304"/>
      <c r="J24" s="305"/>
      <c r="K24" s="304"/>
      <c r="L24" s="305"/>
      <c r="M24" s="304"/>
      <c r="N24" s="306"/>
      <c r="O24" s="306"/>
      <c r="P24" s="305"/>
      <c r="Q24" s="304"/>
      <c r="R24" s="305"/>
      <c r="S24" s="316"/>
      <c r="T24" s="317"/>
      <c r="U24" s="300"/>
      <c r="V24" s="301"/>
      <c r="W24" s="307"/>
      <c r="X24" s="192"/>
      <c r="Y24" s="192"/>
      <c r="Z24" s="192"/>
      <c r="AA24" s="324"/>
      <c r="AB24" s="324"/>
      <c r="AD24" s="24"/>
    </row>
    <row r="25" spans="2:37" ht="19.2" customHeight="1" x14ac:dyDescent="0.15">
      <c r="B25" s="298"/>
      <c r="C25" s="298"/>
      <c r="D25" s="300" t="s">
        <v>58</v>
      </c>
      <c r="E25" s="301"/>
      <c r="F25" s="302" t="s">
        <v>541</v>
      </c>
      <c r="G25" s="303"/>
      <c r="H25" s="298"/>
      <c r="I25" s="304"/>
      <c r="J25" s="305"/>
      <c r="K25" s="304"/>
      <c r="L25" s="305"/>
      <c r="M25" s="304"/>
      <c r="N25" s="306"/>
      <c r="O25" s="306"/>
      <c r="P25" s="305"/>
      <c r="Q25" s="304"/>
      <c r="R25" s="305"/>
      <c r="S25" s="316"/>
      <c r="T25" s="317"/>
      <c r="U25" s="300"/>
      <c r="V25" s="301"/>
      <c r="W25" s="307"/>
      <c r="X25" s="192"/>
      <c r="Y25" s="192"/>
      <c r="Z25" s="192"/>
      <c r="AA25" s="324"/>
      <c r="AB25" s="324"/>
      <c r="AD25" s="24"/>
    </row>
    <row r="26" spans="2:37" ht="19.2" customHeight="1" x14ac:dyDescent="0.15">
      <c r="B26" s="298"/>
      <c r="C26" s="298"/>
      <c r="D26" s="300" t="s">
        <v>57</v>
      </c>
      <c r="E26" s="301"/>
      <c r="F26" s="302" t="s">
        <v>541</v>
      </c>
      <c r="G26" s="303"/>
      <c r="H26" s="298"/>
      <c r="I26" s="304"/>
      <c r="J26" s="305"/>
      <c r="K26" s="304"/>
      <c r="L26" s="305"/>
      <c r="M26" s="304"/>
      <c r="N26" s="306"/>
      <c r="O26" s="306"/>
      <c r="P26" s="305"/>
      <c r="Q26" s="304"/>
      <c r="R26" s="305"/>
      <c r="S26" s="318"/>
      <c r="T26" s="319"/>
      <c r="U26" s="300"/>
      <c r="V26" s="301"/>
      <c r="W26" s="307"/>
      <c r="X26" s="192"/>
      <c r="Y26" s="192"/>
      <c r="Z26" s="192"/>
      <c r="AA26" s="324"/>
      <c r="AB26" s="324"/>
      <c r="AD26" s="24"/>
    </row>
    <row r="27" spans="2:37" ht="19.2" customHeight="1" x14ac:dyDescent="0.15">
      <c r="B27" s="212"/>
      <c r="C27" s="299"/>
      <c r="D27" s="300" t="s">
        <v>56</v>
      </c>
      <c r="E27" s="301"/>
      <c r="F27" s="302" t="s">
        <v>541</v>
      </c>
      <c r="G27" s="303"/>
      <c r="H27" s="299"/>
      <c r="I27" s="304"/>
      <c r="J27" s="305"/>
      <c r="K27" s="304"/>
      <c r="L27" s="305"/>
      <c r="M27" s="304"/>
      <c r="N27" s="306"/>
      <c r="O27" s="306"/>
      <c r="P27" s="305"/>
      <c r="Q27" s="304"/>
      <c r="R27" s="305"/>
      <c r="S27" s="316" t="s">
        <v>55</v>
      </c>
      <c r="T27" s="317"/>
      <c r="U27" s="300" t="s">
        <v>54</v>
      </c>
      <c r="V27" s="301"/>
      <c r="W27" s="307"/>
      <c r="X27" s="266" t="s">
        <v>541</v>
      </c>
      <c r="Y27" s="266" t="s">
        <v>541</v>
      </c>
      <c r="Z27" s="266" t="s">
        <v>541</v>
      </c>
      <c r="AA27" s="320" t="s">
        <v>541</v>
      </c>
      <c r="AB27" s="320"/>
      <c r="AD27" s="24"/>
    </row>
    <row r="28" spans="2:37" ht="19.2" customHeight="1" x14ac:dyDescent="0.15">
      <c r="B28" s="210" t="s">
        <v>53</v>
      </c>
      <c r="C28" s="213"/>
      <c r="D28" s="211"/>
      <c r="E28" s="304" t="s">
        <v>357</v>
      </c>
      <c r="F28" s="306"/>
      <c r="G28" s="306"/>
      <c r="H28" s="306"/>
      <c r="I28" s="306"/>
      <c r="J28" s="306"/>
      <c r="K28" s="321"/>
      <c r="L28" s="322"/>
      <c r="M28" s="322"/>
      <c r="N28" s="322"/>
      <c r="O28" s="322"/>
      <c r="P28" s="322"/>
      <c r="Q28" s="322"/>
      <c r="R28" s="323"/>
      <c r="S28" s="318"/>
      <c r="T28" s="319"/>
      <c r="U28" s="300" t="s">
        <v>52</v>
      </c>
      <c r="V28" s="301"/>
      <c r="W28" s="307"/>
      <c r="X28" s="266" t="s">
        <v>541</v>
      </c>
      <c r="Y28" s="266" t="s">
        <v>541</v>
      </c>
      <c r="Z28" s="266" t="s">
        <v>541</v>
      </c>
      <c r="AA28" s="320" t="s">
        <v>541</v>
      </c>
      <c r="AB28" s="320"/>
      <c r="AD28" s="24"/>
    </row>
    <row r="29" spans="2:37" ht="15" customHeight="1" x14ac:dyDescent="0.15">
      <c r="B29" s="214"/>
      <c r="C29" s="214" t="s">
        <v>444</v>
      </c>
      <c r="D29" s="214"/>
      <c r="E29" s="214"/>
      <c r="F29" s="214"/>
      <c r="G29" s="214"/>
      <c r="H29" s="214"/>
      <c r="I29" s="214"/>
      <c r="J29" s="214"/>
      <c r="K29" s="214"/>
      <c r="L29" s="214"/>
      <c r="M29" s="214"/>
      <c r="N29" s="214"/>
      <c r="O29" s="214"/>
      <c r="P29" s="214"/>
      <c r="Q29" s="214"/>
      <c r="R29" s="214"/>
      <c r="S29" s="214"/>
      <c r="T29" s="214"/>
      <c r="U29" s="214"/>
      <c r="V29" s="214"/>
      <c r="W29" s="215"/>
      <c r="X29" s="215"/>
      <c r="Y29" s="215"/>
      <c r="Z29" s="214"/>
      <c r="AA29" s="214"/>
      <c r="AB29" s="214"/>
    </row>
    <row r="31" spans="2:37" s="1" customFormat="1" ht="18" customHeight="1" x14ac:dyDescent="0.2">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N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9"/>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55"/>
  <sheetViews>
    <sheetView showGridLines="0" view="pageBreakPreview" zoomScaleNormal="55" zoomScaleSheetLayoutView="100" workbookViewId="0">
      <selection activeCell="AG16" sqref="AG16"/>
    </sheetView>
  </sheetViews>
  <sheetFormatPr defaultColWidth="9" defaultRowHeight="12" x14ac:dyDescent="0.2"/>
  <cols>
    <col min="1" max="1" width="1.6640625" style="4" customWidth="1"/>
    <col min="2" max="2" width="5.6640625" style="4" bestFit="1" customWidth="1"/>
    <col min="3" max="3" width="6.109375" style="4"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x14ac:dyDescent="0.2"/>
    <row r="3" spans="2:40" ht="25.2" customHeight="1" x14ac:dyDescent="0.2">
      <c r="B3" s="410" t="s">
        <v>240</v>
      </c>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c r="AJ3" s="410"/>
      <c r="AK3" s="410"/>
      <c r="AL3" s="410"/>
      <c r="AM3" s="410"/>
      <c r="AN3" s="410"/>
    </row>
    <row r="4" spans="2:40" ht="20.100000000000001" customHeight="1" x14ac:dyDescent="0.2">
      <c r="B4" s="411" t="s">
        <v>161</v>
      </c>
      <c r="C4" s="411"/>
      <c r="D4" s="411"/>
      <c r="E4" s="412" t="str">
        <f>'様式A-1'!D3</f>
        <v>アカセダイニゴウトンネル</v>
      </c>
      <c r="F4" s="413"/>
      <c r="G4" s="413"/>
      <c r="H4" s="413"/>
      <c r="I4" s="414"/>
      <c r="J4" s="415" t="s">
        <v>160</v>
      </c>
      <c r="K4" s="415"/>
      <c r="L4" s="415"/>
      <c r="M4" s="416" t="str">
        <f>'様式A-1'!J3</f>
        <v>徳山本郷線</v>
      </c>
      <c r="N4" s="417"/>
      <c r="O4" s="417"/>
      <c r="P4" s="417"/>
      <c r="Q4" s="417"/>
      <c r="R4" s="418"/>
      <c r="S4" s="424" t="s">
        <v>134</v>
      </c>
      <c r="T4" s="424"/>
      <c r="U4" s="424"/>
      <c r="V4" s="424"/>
      <c r="W4" s="424"/>
      <c r="X4" s="424"/>
      <c r="Y4" s="426" t="str">
        <f>'様式A-1'!K5</f>
        <v>株式会社エイト日本技術開発
岡根 三千夫</v>
      </c>
      <c r="Z4" s="427"/>
      <c r="AA4" s="427"/>
      <c r="AB4" s="427"/>
      <c r="AC4" s="427"/>
      <c r="AD4" s="428"/>
      <c r="AE4" s="409" t="s">
        <v>133</v>
      </c>
      <c r="AF4" s="409"/>
      <c r="AG4" s="409"/>
      <c r="AH4" s="409"/>
      <c r="AI4" s="425">
        <f>'様式A-1'!R5</f>
        <v>45651</v>
      </c>
      <c r="AJ4" s="425"/>
      <c r="AK4" s="425"/>
      <c r="AL4" s="425"/>
      <c r="AM4" s="425"/>
      <c r="AN4" s="425"/>
    </row>
    <row r="5" spans="2:40" ht="20.100000000000001" customHeight="1" x14ac:dyDescent="0.2">
      <c r="B5" s="419" t="s">
        <v>0</v>
      </c>
      <c r="C5" s="419"/>
      <c r="D5" s="419"/>
      <c r="E5" s="420" t="str">
        <f>'様式A-1'!D4</f>
        <v>赤瀬第2号トンネル</v>
      </c>
      <c r="F5" s="421"/>
      <c r="G5" s="421"/>
      <c r="H5" s="421"/>
      <c r="I5" s="422"/>
      <c r="J5" s="423" t="s">
        <v>1</v>
      </c>
      <c r="K5" s="423"/>
      <c r="L5" s="423"/>
      <c r="M5" s="416" t="str">
        <f>'様式A-1'!R3</f>
        <v>山口県
岩国土木建築事務所</v>
      </c>
      <c r="N5" s="417"/>
      <c r="O5" s="417"/>
      <c r="P5" s="417"/>
      <c r="Q5" s="417"/>
      <c r="R5" s="418"/>
      <c r="S5" s="424"/>
      <c r="T5" s="424"/>
      <c r="U5" s="424"/>
      <c r="V5" s="424"/>
      <c r="W5" s="424"/>
      <c r="X5" s="424"/>
      <c r="Y5" s="429"/>
      <c r="Z5" s="430"/>
      <c r="AA5" s="430"/>
      <c r="AB5" s="430"/>
      <c r="AC5" s="430"/>
      <c r="AD5" s="431"/>
      <c r="AE5" s="409"/>
      <c r="AF5" s="409"/>
      <c r="AG5" s="409"/>
      <c r="AH5" s="409"/>
      <c r="AI5" s="425"/>
      <c r="AJ5" s="425"/>
      <c r="AK5" s="425"/>
      <c r="AL5" s="425"/>
      <c r="AM5" s="425"/>
      <c r="AN5" s="425"/>
    </row>
    <row r="6" spans="2:40" ht="13.5" customHeight="1" x14ac:dyDescent="0.2">
      <c r="B6" s="432" t="s">
        <v>159</v>
      </c>
      <c r="C6" s="432" t="s">
        <v>158</v>
      </c>
      <c r="D6" s="449" t="s">
        <v>157</v>
      </c>
      <c r="E6" s="450"/>
      <c r="F6" s="453" t="s">
        <v>156</v>
      </c>
      <c r="G6" s="454"/>
      <c r="H6" s="454"/>
      <c r="I6" s="454"/>
      <c r="J6" s="455"/>
      <c r="K6" s="459" t="s">
        <v>155</v>
      </c>
      <c r="L6" s="460"/>
      <c r="M6" s="460"/>
      <c r="N6" s="461"/>
      <c r="O6" s="488" t="s">
        <v>154</v>
      </c>
      <c r="P6" s="489"/>
      <c r="Q6" s="489"/>
      <c r="R6" s="489"/>
      <c r="S6" s="485"/>
      <c r="T6" s="485"/>
      <c r="U6" s="485"/>
      <c r="V6" s="485"/>
      <c r="W6" s="485"/>
      <c r="X6" s="485"/>
      <c r="Y6" s="485"/>
      <c r="Z6" s="485"/>
      <c r="AA6" s="485"/>
      <c r="AB6" s="485"/>
      <c r="AC6" s="485"/>
      <c r="AD6" s="486"/>
      <c r="AE6" s="465" t="s">
        <v>153</v>
      </c>
      <c r="AF6" s="466"/>
      <c r="AG6" s="466"/>
      <c r="AH6" s="466"/>
      <c r="AI6" s="466"/>
      <c r="AJ6" s="467"/>
      <c r="AK6" s="485" t="s">
        <v>152</v>
      </c>
      <c r="AL6" s="485"/>
      <c r="AM6" s="485"/>
      <c r="AN6" s="486"/>
    </row>
    <row r="7" spans="2:40" ht="13.5" customHeight="1" x14ac:dyDescent="0.2">
      <c r="B7" s="432"/>
      <c r="C7" s="433"/>
      <c r="D7" s="451"/>
      <c r="E7" s="452"/>
      <c r="F7" s="456"/>
      <c r="G7" s="457"/>
      <c r="H7" s="457"/>
      <c r="I7" s="457"/>
      <c r="J7" s="458"/>
      <c r="K7" s="462"/>
      <c r="L7" s="463"/>
      <c r="M7" s="463"/>
      <c r="N7" s="464"/>
      <c r="O7" s="409" t="s">
        <v>392</v>
      </c>
      <c r="P7" s="409"/>
      <c r="Q7" s="409"/>
      <c r="R7" s="125" t="s">
        <v>393</v>
      </c>
      <c r="S7" s="409" t="s">
        <v>394</v>
      </c>
      <c r="T7" s="409"/>
      <c r="U7" s="409" t="s">
        <v>395</v>
      </c>
      <c r="V7" s="409"/>
      <c r="W7" s="409"/>
      <c r="X7" s="409"/>
      <c r="Y7" s="495" t="s">
        <v>396</v>
      </c>
      <c r="Z7" s="496"/>
      <c r="AA7" s="496"/>
      <c r="AB7" s="497"/>
      <c r="AC7" s="435" t="s">
        <v>140</v>
      </c>
      <c r="AD7" s="490"/>
      <c r="AE7" s="468"/>
      <c r="AF7" s="469"/>
      <c r="AG7" s="469"/>
      <c r="AH7" s="469"/>
      <c r="AI7" s="469"/>
      <c r="AJ7" s="470"/>
      <c r="AK7" s="485"/>
      <c r="AL7" s="485"/>
      <c r="AM7" s="485"/>
      <c r="AN7" s="486"/>
    </row>
    <row r="8" spans="2:40" ht="13.5" customHeight="1" x14ac:dyDescent="0.2">
      <c r="B8" s="423"/>
      <c r="C8" s="434"/>
      <c r="D8" s="17" t="s">
        <v>151</v>
      </c>
      <c r="E8" s="16" t="s">
        <v>150</v>
      </c>
      <c r="F8" s="423" t="s">
        <v>149</v>
      </c>
      <c r="G8" s="423"/>
      <c r="H8" s="423"/>
      <c r="I8" s="475" t="s">
        <v>148</v>
      </c>
      <c r="J8" s="475" t="s">
        <v>147</v>
      </c>
      <c r="K8" s="475" t="s">
        <v>146</v>
      </c>
      <c r="L8" s="477" t="s">
        <v>145</v>
      </c>
      <c r="M8" s="435" t="s">
        <v>140</v>
      </c>
      <c r="N8" s="436"/>
      <c r="O8" s="447" t="s">
        <v>378</v>
      </c>
      <c r="P8" s="447" t="s">
        <v>379</v>
      </c>
      <c r="Q8" s="447" t="s">
        <v>380</v>
      </c>
      <c r="R8" s="447" t="s">
        <v>381</v>
      </c>
      <c r="S8" s="445" t="s">
        <v>382</v>
      </c>
      <c r="T8" s="445" t="s">
        <v>383</v>
      </c>
      <c r="U8" s="445" t="s">
        <v>384</v>
      </c>
      <c r="V8" s="447" t="s">
        <v>385</v>
      </c>
      <c r="W8" s="445" t="s">
        <v>386</v>
      </c>
      <c r="X8" s="445" t="s">
        <v>387</v>
      </c>
      <c r="Y8" s="447" t="s">
        <v>388</v>
      </c>
      <c r="Z8" s="447" t="s">
        <v>389</v>
      </c>
      <c r="AA8" s="447" t="s">
        <v>390</v>
      </c>
      <c r="AB8" s="445" t="s">
        <v>391</v>
      </c>
      <c r="AC8" s="491"/>
      <c r="AD8" s="492"/>
      <c r="AE8" s="439" t="s">
        <v>144</v>
      </c>
      <c r="AF8" s="441" t="s">
        <v>143</v>
      </c>
      <c r="AG8" s="441" t="s">
        <v>142</v>
      </c>
      <c r="AH8" s="443" t="s">
        <v>141</v>
      </c>
      <c r="AI8" s="435" t="s">
        <v>140</v>
      </c>
      <c r="AJ8" s="490"/>
      <c r="AK8" s="485"/>
      <c r="AL8" s="485"/>
      <c r="AM8" s="485"/>
      <c r="AN8" s="486"/>
    </row>
    <row r="9" spans="2:40" x14ac:dyDescent="0.2">
      <c r="B9" s="423"/>
      <c r="C9" s="22" t="s">
        <v>139</v>
      </c>
      <c r="D9" s="15" t="s">
        <v>138</v>
      </c>
      <c r="E9" s="15" t="s">
        <v>137</v>
      </c>
      <c r="F9" s="423"/>
      <c r="G9" s="423"/>
      <c r="H9" s="423"/>
      <c r="I9" s="476"/>
      <c r="J9" s="476"/>
      <c r="K9" s="476"/>
      <c r="L9" s="478"/>
      <c r="M9" s="437"/>
      <c r="N9" s="438"/>
      <c r="O9" s="448"/>
      <c r="P9" s="448"/>
      <c r="Q9" s="448"/>
      <c r="R9" s="448"/>
      <c r="S9" s="446"/>
      <c r="T9" s="446"/>
      <c r="U9" s="446"/>
      <c r="V9" s="448"/>
      <c r="W9" s="446"/>
      <c r="X9" s="446"/>
      <c r="Y9" s="448"/>
      <c r="Z9" s="448"/>
      <c r="AA9" s="448"/>
      <c r="AB9" s="446"/>
      <c r="AC9" s="493"/>
      <c r="AD9" s="494"/>
      <c r="AE9" s="440"/>
      <c r="AF9" s="442"/>
      <c r="AG9" s="442"/>
      <c r="AH9" s="444"/>
      <c r="AI9" s="493"/>
      <c r="AJ9" s="494"/>
      <c r="AK9" s="487"/>
      <c r="AL9" s="487"/>
      <c r="AM9" s="487"/>
      <c r="AN9" s="438"/>
    </row>
    <row r="10" spans="2:40" ht="13.5" customHeight="1" x14ac:dyDescent="0.2">
      <c r="B10" s="281" t="s">
        <v>546</v>
      </c>
      <c r="C10" s="282">
        <v>0.4</v>
      </c>
      <c r="D10" s="282">
        <v>0</v>
      </c>
      <c r="E10" s="282">
        <v>0.4</v>
      </c>
      <c r="F10" s="479" t="s">
        <v>570</v>
      </c>
      <c r="G10" s="472"/>
      <c r="H10" s="472"/>
      <c r="I10" s="14"/>
      <c r="J10" s="14"/>
      <c r="K10" s="14"/>
      <c r="L10" s="13"/>
      <c r="M10" s="473"/>
      <c r="N10" s="474"/>
      <c r="O10" s="14"/>
      <c r="P10" s="13"/>
      <c r="Q10" s="13"/>
      <c r="R10" s="13"/>
      <c r="S10" s="13"/>
      <c r="T10" s="86"/>
      <c r="U10" s="86"/>
      <c r="V10" s="86"/>
      <c r="W10" s="86"/>
      <c r="X10" s="86"/>
      <c r="Y10" s="86"/>
      <c r="Z10" s="86"/>
      <c r="AA10" s="59"/>
      <c r="AB10" s="60"/>
      <c r="AC10" s="480"/>
      <c r="AD10" s="481"/>
      <c r="AE10" s="86"/>
      <c r="AF10" s="86"/>
      <c r="AG10" s="86"/>
      <c r="AH10" s="86"/>
      <c r="AI10" s="471"/>
      <c r="AJ10" s="472"/>
      <c r="AK10" s="501"/>
      <c r="AL10" s="502"/>
      <c r="AM10" s="502"/>
      <c r="AN10" s="503"/>
    </row>
    <row r="11" spans="2:40" ht="13.5" customHeight="1" x14ac:dyDescent="0.2">
      <c r="B11" s="281">
        <v>1</v>
      </c>
      <c r="C11" s="282">
        <v>7.7</v>
      </c>
      <c r="D11" s="282">
        <v>0.4</v>
      </c>
      <c r="E11" s="282">
        <v>8.1</v>
      </c>
      <c r="F11" s="471"/>
      <c r="G11" s="472"/>
      <c r="H11" s="472"/>
      <c r="I11" s="14"/>
      <c r="J11" s="14"/>
      <c r="K11" s="14"/>
      <c r="L11" s="13" t="s">
        <v>544</v>
      </c>
      <c r="M11" s="473"/>
      <c r="N11" s="474"/>
      <c r="O11" s="14"/>
      <c r="P11" s="13"/>
      <c r="Q11" s="13"/>
      <c r="R11" s="13"/>
      <c r="S11" s="13"/>
      <c r="T11" s="86"/>
      <c r="U11" s="86"/>
      <c r="V11" s="86"/>
      <c r="W11" s="86"/>
      <c r="X11" s="86"/>
      <c r="Y11" s="86"/>
      <c r="Z11" s="86"/>
      <c r="AA11" s="59"/>
      <c r="AB11" s="60"/>
      <c r="AC11" s="480"/>
      <c r="AD11" s="481"/>
      <c r="AE11" s="86"/>
      <c r="AF11" s="86"/>
      <c r="AG11" s="86"/>
      <c r="AH11" s="14"/>
      <c r="AI11" s="471"/>
      <c r="AJ11" s="472"/>
      <c r="AK11" s="501"/>
      <c r="AL11" s="502"/>
      <c r="AM11" s="502"/>
      <c r="AN11" s="503"/>
    </row>
    <row r="12" spans="2:40" ht="13.5" customHeight="1" x14ac:dyDescent="0.2">
      <c r="B12" s="281">
        <v>2</v>
      </c>
      <c r="C12" s="282">
        <v>10.4</v>
      </c>
      <c r="D12" s="282">
        <v>8.1</v>
      </c>
      <c r="E12" s="282">
        <v>18.5</v>
      </c>
      <c r="F12" s="471"/>
      <c r="G12" s="472"/>
      <c r="H12" s="472"/>
      <c r="I12" s="14"/>
      <c r="J12" s="14"/>
      <c r="K12" s="14" t="s">
        <v>544</v>
      </c>
      <c r="L12" s="13" t="s">
        <v>544</v>
      </c>
      <c r="M12" s="473"/>
      <c r="N12" s="474"/>
      <c r="O12" s="14"/>
      <c r="P12" s="13"/>
      <c r="Q12" s="13"/>
      <c r="R12" s="13"/>
      <c r="S12" s="13"/>
      <c r="T12" s="86"/>
      <c r="U12" s="86"/>
      <c r="V12" s="86"/>
      <c r="W12" s="86"/>
      <c r="X12" s="86"/>
      <c r="Y12" s="86"/>
      <c r="Z12" s="86"/>
      <c r="AA12" s="59"/>
      <c r="AB12" s="60"/>
      <c r="AC12" s="480"/>
      <c r="AD12" s="481"/>
      <c r="AE12" s="86"/>
      <c r="AF12" s="14"/>
      <c r="AG12" s="14"/>
      <c r="AH12" s="86"/>
      <c r="AI12" s="471"/>
      <c r="AJ12" s="472"/>
      <c r="AK12" s="501"/>
      <c r="AL12" s="502"/>
      <c r="AM12" s="502"/>
      <c r="AN12" s="503"/>
    </row>
    <row r="13" spans="2:40" ht="13.5" customHeight="1" x14ac:dyDescent="0.2">
      <c r="B13" s="281">
        <v>3</v>
      </c>
      <c r="C13" s="282">
        <v>10.4</v>
      </c>
      <c r="D13" s="282">
        <v>18.5</v>
      </c>
      <c r="E13" s="282">
        <v>28.9</v>
      </c>
      <c r="F13" s="471"/>
      <c r="G13" s="472"/>
      <c r="H13" s="472"/>
      <c r="I13" s="14"/>
      <c r="J13" s="14"/>
      <c r="K13" s="14" t="s">
        <v>544</v>
      </c>
      <c r="L13" s="13"/>
      <c r="M13" s="473"/>
      <c r="N13" s="474"/>
      <c r="O13" s="14"/>
      <c r="P13" s="13"/>
      <c r="Q13" s="13"/>
      <c r="R13" s="13"/>
      <c r="S13" s="13"/>
      <c r="T13" s="13"/>
      <c r="U13" s="13"/>
      <c r="V13" s="86"/>
      <c r="W13" s="86"/>
      <c r="X13" s="86"/>
      <c r="Y13" s="86"/>
      <c r="Z13" s="86"/>
      <c r="AA13" s="59"/>
      <c r="AB13" s="60"/>
      <c r="AC13" s="480"/>
      <c r="AD13" s="481"/>
      <c r="AE13" s="14"/>
      <c r="AF13" s="86"/>
      <c r="AG13" s="86"/>
      <c r="AH13" s="86"/>
      <c r="AI13" s="473"/>
      <c r="AJ13" s="500"/>
      <c r="AK13" s="498"/>
      <c r="AL13" s="499"/>
      <c r="AM13" s="499"/>
      <c r="AN13" s="474"/>
    </row>
    <row r="14" spans="2:40" ht="13.5" customHeight="1" x14ac:dyDescent="0.2">
      <c r="B14" s="281">
        <v>4</v>
      </c>
      <c r="C14" s="282">
        <v>10.4</v>
      </c>
      <c r="D14" s="282">
        <v>28.9</v>
      </c>
      <c r="E14" s="282">
        <v>39.299999999999997</v>
      </c>
      <c r="F14" s="471"/>
      <c r="G14" s="472"/>
      <c r="H14" s="472"/>
      <c r="I14" s="14"/>
      <c r="J14" s="14"/>
      <c r="K14" s="14"/>
      <c r="L14" s="13" t="s">
        <v>544</v>
      </c>
      <c r="M14" s="473"/>
      <c r="N14" s="474"/>
      <c r="O14" s="14"/>
      <c r="P14" s="13"/>
      <c r="Q14" s="13"/>
      <c r="R14" s="13"/>
      <c r="S14" s="13"/>
      <c r="T14" s="13"/>
      <c r="U14" s="13"/>
      <c r="V14" s="86"/>
      <c r="W14" s="86"/>
      <c r="X14" s="86"/>
      <c r="Y14" s="86"/>
      <c r="Z14" s="86"/>
      <c r="AA14" s="59"/>
      <c r="AB14" s="60"/>
      <c r="AC14" s="480"/>
      <c r="AD14" s="481"/>
      <c r="AE14" s="86"/>
      <c r="AF14" s="86"/>
      <c r="AG14" s="59"/>
      <c r="AH14" s="60"/>
      <c r="AI14" s="471"/>
      <c r="AJ14" s="472"/>
      <c r="AK14" s="498"/>
      <c r="AL14" s="499"/>
      <c r="AM14" s="499"/>
      <c r="AN14" s="474"/>
    </row>
    <row r="15" spans="2:40" ht="13.5" customHeight="1" x14ac:dyDescent="0.2">
      <c r="B15" s="281">
        <v>5</v>
      </c>
      <c r="C15" s="282">
        <v>10.4</v>
      </c>
      <c r="D15" s="282">
        <v>39.299999999999997</v>
      </c>
      <c r="E15" s="282">
        <v>49.699999999999996</v>
      </c>
      <c r="F15" s="471"/>
      <c r="G15" s="472"/>
      <c r="H15" s="472"/>
      <c r="I15" s="14"/>
      <c r="J15" s="14"/>
      <c r="K15" s="14" t="s">
        <v>544</v>
      </c>
      <c r="L15" s="13"/>
      <c r="M15" s="473"/>
      <c r="N15" s="474"/>
      <c r="O15" s="14"/>
      <c r="P15" s="13"/>
      <c r="Q15" s="13"/>
      <c r="R15" s="13"/>
      <c r="S15" s="13"/>
      <c r="T15" s="13"/>
      <c r="U15" s="13"/>
      <c r="V15" s="86"/>
      <c r="W15" s="86"/>
      <c r="X15" s="86"/>
      <c r="Y15" s="86"/>
      <c r="Z15" s="86"/>
      <c r="AA15" s="59"/>
      <c r="AB15" s="60"/>
      <c r="AC15" s="480"/>
      <c r="AD15" s="481"/>
      <c r="AE15" s="86"/>
      <c r="AF15" s="86"/>
      <c r="AG15" s="59"/>
      <c r="AH15" s="60"/>
      <c r="AI15" s="471"/>
      <c r="AJ15" s="472"/>
      <c r="AK15" s="498"/>
      <c r="AL15" s="499"/>
      <c r="AM15" s="499"/>
      <c r="AN15" s="474"/>
    </row>
    <row r="16" spans="2:40" ht="13.5" customHeight="1" x14ac:dyDescent="0.2">
      <c r="B16" s="281">
        <v>6</v>
      </c>
      <c r="C16" s="282">
        <v>10.4</v>
      </c>
      <c r="D16" s="282">
        <v>49.699999999999996</v>
      </c>
      <c r="E16" s="282">
        <v>60.099999999999994</v>
      </c>
      <c r="F16" s="471"/>
      <c r="G16" s="472"/>
      <c r="H16" s="472"/>
      <c r="I16" s="14"/>
      <c r="J16" s="14"/>
      <c r="K16" s="14" t="s">
        <v>544</v>
      </c>
      <c r="L16" s="13" t="s">
        <v>544</v>
      </c>
      <c r="M16" s="473"/>
      <c r="N16" s="474"/>
      <c r="O16" s="14"/>
      <c r="P16" s="13"/>
      <c r="Q16" s="13"/>
      <c r="R16" s="13"/>
      <c r="S16" s="13"/>
      <c r="T16" s="13"/>
      <c r="U16" s="13"/>
      <c r="V16" s="86"/>
      <c r="W16" s="86"/>
      <c r="X16" s="86"/>
      <c r="Y16" s="86"/>
      <c r="Z16" s="86"/>
      <c r="AA16" s="59"/>
      <c r="AB16" s="60"/>
      <c r="AC16" s="480"/>
      <c r="AD16" s="481"/>
      <c r="AE16" s="86"/>
      <c r="AF16" s="86"/>
      <c r="AG16" s="59"/>
      <c r="AH16" s="60"/>
      <c r="AI16" s="471"/>
      <c r="AJ16" s="472"/>
      <c r="AK16" s="498"/>
      <c r="AL16" s="499"/>
      <c r="AM16" s="499"/>
      <c r="AN16" s="474"/>
    </row>
    <row r="17" spans="2:40" ht="13.5" customHeight="1" x14ac:dyDescent="0.2">
      <c r="B17" s="281">
        <v>7</v>
      </c>
      <c r="C17" s="282">
        <v>7.5</v>
      </c>
      <c r="D17" s="282">
        <v>60.099999999999994</v>
      </c>
      <c r="E17" s="282">
        <v>67.599999999999994</v>
      </c>
      <c r="F17" s="471"/>
      <c r="G17" s="472"/>
      <c r="H17" s="472"/>
      <c r="I17" s="14"/>
      <c r="J17" s="14"/>
      <c r="K17" s="14"/>
      <c r="L17" s="13" t="s">
        <v>544</v>
      </c>
      <c r="M17" s="473"/>
      <c r="N17" s="474"/>
      <c r="O17" s="14"/>
      <c r="P17" s="13"/>
      <c r="Q17" s="13"/>
      <c r="R17" s="13"/>
      <c r="S17" s="13"/>
      <c r="T17" s="13"/>
      <c r="U17" s="13"/>
      <c r="V17" s="86"/>
      <c r="W17" s="86"/>
      <c r="X17" s="86"/>
      <c r="Y17" s="86"/>
      <c r="Z17" s="86"/>
      <c r="AA17" s="59"/>
      <c r="AB17" s="60"/>
      <c r="AC17" s="480"/>
      <c r="AD17" s="481"/>
      <c r="AE17" s="86"/>
      <c r="AF17" s="86"/>
      <c r="AG17" s="59"/>
      <c r="AH17" s="60"/>
      <c r="AI17" s="471"/>
      <c r="AJ17" s="472"/>
      <c r="AK17" s="498"/>
      <c r="AL17" s="499"/>
      <c r="AM17" s="499"/>
      <c r="AN17" s="474"/>
    </row>
    <row r="18" spans="2:40" ht="13.5" customHeight="1" x14ac:dyDescent="0.2">
      <c r="B18" s="281" t="s">
        <v>543</v>
      </c>
      <c r="C18" s="282">
        <v>0.4</v>
      </c>
      <c r="D18" s="282">
        <v>67.599999999999994</v>
      </c>
      <c r="E18" s="282">
        <v>68</v>
      </c>
      <c r="F18" s="471" t="s">
        <v>570</v>
      </c>
      <c r="G18" s="472"/>
      <c r="H18" s="472"/>
      <c r="I18" s="14"/>
      <c r="J18" s="14"/>
      <c r="K18" s="14"/>
      <c r="L18" s="13"/>
      <c r="M18" s="473"/>
      <c r="N18" s="474"/>
      <c r="O18" s="14"/>
      <c r="P18" s="13"/>
      <c r="Q18" s="13"/>
      <c r="R18" s="13"/>
      <c r="S18" s="13"/>
      <c r="T18" s="13"/>
      <c r="U18" s="13"/>
      <c r="V18" s="86"/>
      <c r="W18" s="86"/>
      <c r="X18" s="86"/>
      <c r="Y18" s="86"/>
      <c r="Z18" s="86"/>
      <c r="AA18" s="59"/>
      <c r="AB18" s="60"/>
      <c r="AC18" s="480"/>
      <c r="AD18" s="481"/>
      <c r="AE18" s="86"/>
      <c r="AF18" s="86"/>
      <c r="AG18" s="59"/>
      <c r="AH18" s="60"/>
      <c r="AI18" s="471"/>
      <c r="AJ18" s="472"/>
      <c r="AK18" s="498"/>
      <c r="AL18" s="499"/>
      <c r="AM18" s="499"/>
      <c r="AN18" s="474"/>
    </row>
    <row r="19" spans="2:40" ht="13.5" customHeight="1" x14ac:dyDescent="0.2">
      <c r="B19" s="281"/>
      <c r="C19" s="282"/>
      <c r="D19" s="282"/>
      <c r="E19" s="282"/>
      <c r="F19" s="471"/>
      <c r="G19" s="472"/>
      <c r="H19" s="472"/>
      <c r="I19" s="14"/>
      <c r="J19" s="14"/>
      <c r="K19" s="14"/>
      <c r="L19" s="13"/>
      <c r="M19" s="473"/>
      <c r="N19" s="474"/>
      <c r="O19" s="14"/>
      <c r="P19" s="13"/>
      <c r="Q19" s="13"/>
      <c r="R19" s="13"/>
      <c r="S19" s="13"/>
      <c r="T19" s="13"/>
      <c r="U19" s="13"/>
      <c r="V19" s="86"/>
      <c r="W19" s="86"/>
      <c r="X19" s="86"/>
      <c r="Y19" s="86"/>
      <c r="Z19" s="86"/>
      <c r="AA19" s="59"/>
      <c r="AB19" s="60"/>
      <c r="AC19" s="480"/>
      <c r="AD19" s="481"/>
      <c r="AE19" s="86"/>
      <c r="AF19" s="86"/>
      <c r="AG19" s="59"/>
      <c r="AH19" s="60"/>
      <c r="AI19" s="471"/>
      <c r="AJ19" s="472"/>
      <c r="AK19" s="498"/>
      <c r="AL19" s="499"/>
      <c r="AM19" s="499"/>
      <c r="AN19" s="474"/>
    </row>
    <row r="20" spans="2:40" ht="13.5" customHeight="1" x14ac:dyDescent="0.2">
      <c r="B20" s="281"/>
      <c r="C20" s="282"/>
      <c r="D20" s="282"/>
      <c r="E20" s="282"/>
      <c r="F20" s="471"/>
      <c r="G20" s="472"/>
      <c r="H20" s="472"/>
      <c r="I20" s="14"/>
      <c r="J20" s="14"/>
      <c r="K20" s="14"/>
      <c r="L20" s="13"/>
      <c r="M20" s="473"/>
      <c r="N20" s="474"/>
      <c r="O20" s="14"/>
      <c r="P20" s="13"/>
      <c r="Q20" s="13"/>
      <c r="R20" s="13"/>
      <c r="S20" s="13"/>
      <c r="T20" s="13"/>
      <c r="U20" s="13"/>
      <c r="V20" s="23"/>
      <c r="W20" s="86"/>
      <c r="X20" s="86"/>
      <c r="Y20" s="86"/>
      <c r="Z20" s="86"/>
      <c r="AA20" s="59"/>
      <c r="AB20" s="60"/>
      <c r="AC20" s="480"/>
      <c r="AD20" s="481"/>
      <c r="AE20" s="86"/>
      <c r="AF20" s="86"/>
      <c r="AG20" s="59"/>
      <c r="AH20" s="60"/>
      <c r="AI20" s="471"/>
      <c r="AJ20" s="472"/>
      <c r="AK20" s="498"/>
      <c r="AL20" s="499"/>
      <c r="AM20" s="499"/>
      <c r="AN20" s="474"/>
    </row>
    <row r="21" spans="2:40" ht="13.5" customHeight="1" x14ac:dyDescent="0.2">
      <c r="B21" s="281"/>
      <c r="C21" s="282"/>
      <c r="D21" s="282"/>
      <c r="E21" s="282"/>
      <c r="F21" s="471"/>
      <c r="G21" s="472"/>
      <c r="H21" s="472"/>
      <c r="I21" s="14"/>
      <c r="J21" s="14"/>
      <c r="K21" s="14"/>
      <c r="L21" s="13"/>
      <c r="M21" s="473"/>
      <c r="N21" s="474"/>
      <c r="O21" s="14"/>
      <c r="P21" s="13"/>
      <c r="Q21" s="13"/>
      <c r="R21" s="13"/>
      <c r="S21" s="13"/>
      <c r="T21" s="13"/>
      <c r="U21" s="13"/>
      <c r="V21" s="86"/>
      <c r="W21" s="86"/>
      <c r="X21" s="86"/>
      <c r="Y21" s="86"/>
      <c r="Z21" s="86"/>
      <c r="AA21" s="59"/>
      <c r="AB21" s="60"/>
      <c r="AC21" s="480"/>
      <c r="AD21" s="481"/>
      <c r="AE21" s="86"/>
      <c r="AF21" s="86"/>
      <c r="AG21" s="59"/>
      <c r="AH21" s="60"/>
      <c r="AI21" s="471"/>
      <c r="AJ21" s="472"/>
      <c r="AK21" s="498"/>
      <c r="AL21" s="499"/>
      <c r="AM21" s="499"/>
      <c r="AN21" s="474"/>
    </row>
    <row r="22" spans="2:40" ht="13.5" customHeight="1" x14ac:dyDescent="0.2">
      <c r="B22" s="281"/>
      <c r="C22" s="282"/>
      <c r="D22" s="282"/>
      <c r="E22" s="282"/>
      <c r="F22" s="471"/>
      <c r="G22" s="472"/>
      <c r="H22" s="472"/>
      <c r="I22" s="14"/>
      <c r="J22" s="14"/>
      <c r="K22" s="14"/>
      <c r="L22" s="13"/>
      <c r="M22" s="473"/>
      <c r="N22" s="474"/>
      <c r="O22" s="14"/>
      <c r="P22" s="13"/>
      <c r="Q22" s="13"/>
      <c r="R22" s="13"/>
      <c r="S22" s="13"/>
      <c r="T22" s="13"/>
      <c r="U22" s="13"/>
      <c r="V22" s="86"/>
      <c r="W22" s="86"/>
      <c r="X22" s="86"/>
      <c r="Y22" s="86"/>
      <c r="Z22" s="86"/>
      <c r="AA22" s="59"/>
      <c r="AB22" s="60"/>
      <c r="AC22" s="480"/>
      <c r="AD22" s="481"/>
      <c r="AE22" s="86"/>
      <c r="AF22" s="86"/>
      <c r="AG22" s="59"/>
      <c r="AH22" s="60"/>
      <c r="AI22" s="471"/>
      <c r="AJ22" s="472"/>
      <c r="AK22" s="498"/>
      <c r="AL22" s="499"/>
      <c r="AM22" s="499"/>
      <c r="AN22" s="474"/>
    </row>
    <row r="23" spans="2:40" ht="13.5" customHeight="1" x14ac:dyDescent="0.2">
      <c r="B23" s="281"/>
      <c r="C23" s="282"/>
      <c r="D23" s="282"/>
      <c r="E23" s="282"/>
      <c r="F23" s="471"/>
      <c r="G23" s="472"/>
      <c r="H23" s="472"/>
      <c r="I23" s="14"/>
      <c r="J23" s="14"/>
      <c r="K23" s="14"/>
      <c r="L23" s="13"/>
      <c r="M23" s="473"/>
      <c r="N23" s="474"/>
      <c r="O23" s="14"/>
      <c r="P23" s="13"/>
      <c r="Q23" s="13"/>
      <c r="R23" s="13"/>
      <c r="S23" s="13"/>
      <c r="T23" s="13"/>
      <c r="U23" s="13"/>
      <c r="V23" s="23"/>
      <c r="W23" s="23"/>
      <c r="X23" s="23"/>
      <c r="Y23" s="23"/>
      <c r="Z23" s="23"/>
      <c r="AA23" s="59"/>
      <c r="AB23" s="14"/>
      <c r="AC23" s="480"/>
      <c r="AD23" s="481"/>
      <c r="AE23" s="86"/>
      <c r="AF23" s="86"/>
      <c r="AG23" s="59"/>
      <c r="AH23" s="60"/>
      <c r="AI23" s="471"/>
      <c r="AJ23" s="472"/>
      <c r="AK23" s="498"/>
      <c r="AL23" s="499"/>
      <c r="AM23" s="499"/>
      <c r="AN23" s="474"/>
    </row>
    <row r="24" spans="2:40" ht="13.5" customHeight="1" x14ac:dyDescent="0.2">
      <c r="B24" s="281"/>
      <c r="C24" s="282"/>
      <c r="D24" s="282"/>
      <c r="E24" s="282"/>
      <c r="F24" s="479"/>
      <c r="G24" s="472"/>
      <c r="H24" s="472"/>
      <c r="I24" s="14"/>
      <c r="J24" s="14"/>
      <c r="K24" s="14"/>
      <c r="L24" s="13"/>
      <c r="M24" s="473"/>
      <c r="N24" s="474"/>
      <c r="O24" s="14"/>
      <c r="P24" s="13"/>
      <c r="Q24" s="13"/>
      <c r="R24" s="13"/>
      <c r="S24" s="13"/>
      <c r="T24" s="13"/>
      <c r="U24" s="13"/>
      <c r="V24" s="86"/>
      <c r="W24" s="86"/>
      <c r="X24" s="86"/>
      <c r="Y24" s="86"/>
      <c r="Z24" s="86"/>
      <c r="AA24" s="59"/>
      <c r="AB24" s="60"/>
      <c r="AC24" s="480"/>
      <c r="AD24" s="481"/>
      <c r="AE24" s="86"/>
      <c r="AF24" s="86"/>
      <c r="AG24" s="59"/>
      <c r="AH24" s="60"/>
      <c r="AI24" s="471"/>
      <c r="AJ24" s="472"/>
      <c r="AK24" s="498"/>
      <c r="AL24" s="499"/>
      <c r="AM24" s="499"/>
      <c r="AN24" s="474"/>
    </row>
    <row r="25" spans="2:40" ht="13.5" customHeight="1" x14ac:dyDescent="0.2">
      <c r="B25" s="281"/>
      <c r="C25" s="282"/>
      <c r="D25" s="282"/>
      <c r="E25" s="282"/>
      <c r="F25" s="479"/>
      <c r="G25" s="472"/>
      <c r="H25" s="472"/>
      <c r="I25" s="14"/>
      <c r="J25" s="14"/>
      <c r="K25" s="14"/>
      <c r="L25" s="13"/>
      <c r="M25" s="473"/>
      <c r="N25" s="474"/>
      <c r="O25" s="14"/>
      <c r="P25" s="13"/>
      <c r="Q25" s="13"/>
      <c r="R25" s="13"/>
      <c r="S25" s="13"/>
      <c r="T25" s="13"/>
      <c r="U25" s="13"/>
      <c r="V25" s="86"/>
      <c r="W25" s="86"/>
      <c r="X25" s="86"/>
      <c r="Y25" s="86"/>
      <c r="Z25" s="86"/>
      <c r="AA25" s="59"/>
      <c r="AB25" s="60"/>
      <c r="AC25" s="480"/>
      <c r="AD25" s="481"/>
      <c r="AE25" s="86"/>
      <c r="AF25" s="86"/>
      <c r="AG25" s="59"/>
      <c r="AH25" s="60"/>
      <c r="AI25" s="471"/>
      <c r="AJ25" s="472"/>
      <c r="AK25" s="498"/>
      <c r="AL25" s="499"/>
      <c r="AM25" s="499"/>
      <c r="AN25" s="474"/>
    </row>
    <row r="26" spans="2:40" ht="13.5" customHeight="1" x14ac:dyDescent="0.2">
      <c r="B26" s="281"/>
      <c r="C26" s="282"/>
      <c r="D26" s="282"/>
      <c r="E26" s="282"/>
      <c r="F26" s="479"/>
      <c r="G26" s="472"/>
      <c r="H26" s="472"/>
      <c r="I26" s="14"/>
      <c r="J26" s="14"/>
      <c r="K26" s="14"/>
      <c r="L26" s="13"/>
      <c r="M26" s="473"/>
      <c r="N26" s="474"/>
      <c r="O26" s="14"/>
      <c r="P26" s="13"/>
      <c r="Q26" s="13"/>
      <c r="R26" s="13"/>
      <c r="S26" s="13"/>
      <c r="T26" s="13"/>
      <c r="U26" s="13"/>
      <c r="V26" s="86"/>
      <c r="W26" s="86"/>
      <c r="X26" s="86"/>
      <c r="Y26" s="86"/>
      <c r="Z26" s="86"/>
      <c r="AA26" s="59"/>
      <c r="AB26" s="60"/>
      <c r="AC26" s="480"/>
      <c r="AD26" s="481"/>
      <c r="AE26" s="86"/>
      <c r="AF26" s="86"/>
      <c r="AG26" s="59"/>
      <c r="AH26" s="60"/>
      <c r="AI26" s="471"/>
      <c r="AJ26" s="472"/>
      <c r="AK26" s="498"/>
      <c r="AL26" s="499"/>
      <c r="AM26" s="499"/>
      <c r="AN26" s="474"/>
    </row>
    <row r="27" spans="2:40" ht="13.5" customHeight="1" x14ac:dyDescent="0.2">
      <c r="B27" s="281"/>
      <c r="C27" s="282"/>
      <c r="D27" s="282"/>
      <c r="E27" s="282"/>
      <c r="F27" s="479"/>
      <c r="G27" s="472"/>
      <c r="H27" s="472"/>
      <c r="I27" s="14"/>
      <c r="J27" s="14"/>
      <c r="K27" s="14"/>
      <c r="L27" s="13"/>
      <c r="M27" s="473"/>
      <c r="N27" s="474"/>
      <c r="O27" s="14"/>
      <c r="P27" s="13"/>
      <c r="Q27" s="13"/>
      <c r="R27" s="13"/>
      <c r="S27" s="13"/>
      <c r="T27" s="13"/>
      <c r="U27" s="13"/>
      <c r="V27" s="86"/>
      <c r="W27" s="86"/>
      <c r="X27" s="86"/>
      <c r="Y27" s="86"/>
      <c r="Z27" s="86"/>
      <c r="AA27" s="59"/>
      <c r="AB27" s="60"/>
      <c r="AC27" s="480"/>
      <c r="AD27" s="481"/>
      <c r="AE27" s="86"/>
      <c r="AF27" s="86"/>
      <c r="AG27" s="59"/>
      <c r="AH27" s="60"/>
      <c r="AI27" s="471"/>
      <c r="AJ27" s="472"/>
      <c r="AK27" s="498"/>
      <c r="AL27" s="499"/>
      <c r="AM27" s="499"/>
      <c r="AN27" s="474"/>
    </row>
    <row r="28" spans="2:40" ht="13.5" customHeight="1" x14ac:dyDescent="0.2">
      <c r="B28" s="281"/>
      <c r="C28" s="282"/>
      <c r="D28" s="282"/>
      <c r="E28" s="282"/>
      <c r="F28" s="482"/>
      <c r="G28" s="483"/>
      <c r="H28" s="484"/>
      <c r="I28" s="14"/>
      <c r="J28" s="14"/>
      <c r="K28" s="14"/>
      <c r="L28" s="13"/>
      <c r="M28" s="473"/>
      <c r="N28" s="474"/>
      <c r="O28" s="14"/>
      <c r="P28" s="13"/>
      <c r="Q28" s="13"/>
      <c r="R28" s="13"/>
      <c r="S28" s="13"/>
      <c r="T28" s="13"/>
      <c r="U28" s="13"/>
      <c r="V28" s="86"/>
      <c r="W28" s="86"/>
      <c r="X28" s="86"/>
      <c r="Y28" s="86"/>
      <c r="Z28" s="86"/>
      <c r="AA28" s="59"/>
      <c r="AB28" s="60"/>
      <c r="AC28" s="480"/>
      <c r="AD28" s="481"/>
      <c r="AE28" s="86"/>
      <c r="AF28" s="86"/>
      <c r="AG28" s="59"/>
      <c r="AH28" s="60"/>
      <c r="AI28" s="471"/>
      <c r="AJ28" s="472"/>
      <c r="AK28" s="498"/>
      <c r="AL28" s="499"/>
      <c r="AM28" s="499"/>
      <c r="AN28" s="474"/>
    </row>
    <row r="29" spans="2:40" ht="13.5" customHeight="1" x14ac:dyDescent="0.2">
      <c r="B29" s="281"/>
      <c r="C29" s="282"/>
      <c r="D29" s="282"/>
      <c r="E29" s="282"/>
      <c r="F29" s="471"/>
      <c r="G29" s="472"/>
      <c r="H29" s="472"/>
      <c r="I29" s="14"/>
      <c r="J29" s="14"/>
      <c r="K29" s="14"/>
      <c r="L29" s="13"/>
      <c r="M29" s="473"/>
      <c r="N29" s="474"/>
      <c r="O29" s="14"/>
      <c r="P29" s="13"/>
      <c r="Q29" s="13"/>
      <c r="R29" s="13"/>
      <c r="S29" s="13"/>
      <c r="T29" s="13"/>
      <c r="U29" s="13"/>
      <c r="V29" s="86"/>
      <c r="W29" s="86"/>
      <c r="X29" s="86"/>
      <c r="Y29" s="86"/>
      <c r="Z29" s="86"/>
      <c r="AA29" s="59"/>
      <c r="AB29" s="60"/>
      <c r="AC29" s="480"/>
      <c r="AD29" s="481"/>
      <c r="AE29" s="86"/>
      <c r="AF29" s="86"/>
      <c r="AG29" s="59"/>
      <c r="AH29" s="60"/>
      <c r="AI29" s="471"/>
      <c r="AJ29" s="472"/>
      <c r="AK29" s="498"/>
      <c r="AL29" s="499"/>
      <c r="AM29" s="499"/>
      <c r="AN29" s="474"/>
    </row>
    <row r="30" spans="2:40" ht="13.5" customHeight="1" x14ac:dyDescent="0.2">
      <c r="B30" s="281"/>
      <c r="C30" s="282"/>
      <c r="D30" s="282"/>
      <c r="E30" s="282"/>
      <c r="F30" s="479"/>
      <c r="G30" s="472"/>
      <c r="H30" s="472"/>
      <c r="I30" s="14"/>
      <c r="J30" s="14"/>
      <c r="K30" s="14"/>
      <c r="L30" s="13"/>
      <c r="M30" s="473"/>
      <c r="N30" s="474"/>
      <c r="O30" s="14"/>
      <c r="P30" s="13"/>
      <c r="Q30" s="13"/>
      <c r="R30" s="13"/>
      <c r="S30" s="13"/>
      <c r="T30" s="86"/>
      <c r="U30" s="86"/>
      <c r="V30" s="86"/>
      <c r="W30" s="86"/>
      <c r="X30" s="86"/>
      <c r="Y30" s="86"/>
      <c r="Z30" s="86"/>
      <c r="AA30" s="59"/>
      <c r="AB30" s="60"/>
      <c r="AC30" s="480"/>
      <c r="AD30" s="481"/>
      <c r="AE30" s="86"/>
      <c r="AF30" s="86"/>
      <c r="AG30" s="59"/>
      <c r="AH30" s="60"/>
      <c r="AI30" s="471"/>
      <c r="AJ30" s="472"/>
      <c r="AK30" s="498"/>
      <c r="AL30" s="499"/>
      <c r="AM30" s="499"/>
      <c r="AN30" s="474"/>
    </row>
    <row r="31" spans="2:40" ht="13.5" customHeight="1" x14ac:dyDescent="0.2">
      <c r="B31" s="283"/>
      <c r="C31" s="282"/>
      <c r="D31" s="282"/>
      <c r="E31" s="282"/>
      <c r="F31" s="471"/>
      <c r="G31" s="472"/>
      <c r="H31" s="472"/>
      <c r="I31" s="14"/>
      <c r="J31" s="91"/>
      <c r="K31" s="14"/>
      <c r="L31" s="13"/>
      <c r="M31" s="473"/>
      <c r="N31" s="474"/>
      <c r="O31" s="14"/>
      <c r="P31" s="13"/>
      <c r="Q31" s="13"/>
      <c r="R31" s="13"/>
      <c r="S31" s="13"/>
      <c r="T31" s="86"/>
      <c r="U31" s="86"/>
      <c r="V31" s="86"/>
      <c r="W31" s="86"/>
      <c r="X31" s="86"/>
      <c r="Y31" s="86"/>
      <c r="Z31" s="86"/>
      <c r="AA31" s="59"/>
      <c r="AB31" s="60"/>
      <c r="AC31" s="480"/>
      <c r="AD31" s="481"/>
      <c r="AE31" s="86"/>
      <c r="AF31" s="86"/>
      <c r="AG31" s="59"/>
      <c r="AH31" s="60"/>
      <c r="AI31" s="471"/>
      <c r="AJ31" s="472"/>
      <c r="AK31" s="498"/>
      <c r="AL31" s="499"/>
      <c r="AM31" s="499"/>
      <c r="AN31" s="474"/>
    </row>
    <row r="32" spans="2:40" ht="13.5" customHeight="1" x14ac:dyDescent="0.2">
      <c r="B32" s="283"/>
      <c r="C32" s="282"/>
      <c r="D32" s="282"/>
      <c r="E32" s="282"/>
      <c r="F32" s="471"/>
      <c r="G32" s="472"/>
      <c r="H32" s="472"/>
      <c r="I32" s="14"/>
      <c r="J32" s="91"/>
      <c r="K32" s="14"/>
      <c r="L32" s="13"/>
      <c r="M32" s="473"/>
      <c r="N32" s="474"/>
      <c r="O32" s="14"/>
      <c r="P32" s="13"/>
      <c r="Q32" s="13"/>
      <c r="R32" s="13"/>
      <c r="S32" s="13"/>
      <c r="T32" s="86"/>
      <c r="U32" s="86"/>
      <c r="V32" s="86"/>
      <c r="W32" s="86"/>
      <c r="X32" s="86"/>
      <c r="Y32" s="86"/>
      <c r="Z32" s="86"/>
      <c r="AA32" s="59"/>
      <c r="AB32" s="60"/>
      <c r="AC32" s="480"/>
      <c r="AD32" s="481"/>
      <c r="AE32" s="86"/>
      <c r="AF32" s="86"/>
      <c r="AG32" s="59"/>
      <c r="AH32" s="60"/>
      <c r="AI32" s="471"/>
      <c r="AJ32" s="472"/>
      <c r="AK32" s="498"/>
      <c r="AL32" s="499"/>
      <c r="AM32" s="499"/>
      <c r="AN32" s="474"/>
    </row>
    <row r="33" spans="2:40" ht="13.5" customHeight="1" x14ac:dyDescent="0.2">
      <c r="B33" s="283"/>
      <c r="C33" s="282"/>
      <c r="D33" s="282"/>
      <c r="E33" s="282"/>
      <c r="F33" s="471"/>
      <c r="G33" s="472"/>
      <c r="H33" s="472"/>
      <c r="I33" s="14"/>
      <c r="J33" s="91"/>
      <c r="K33" s="14"/>
      <c r="L33" s="13"/>
      <c r="M33" s="473"/>
      <c r="N33" s="474"/>
      <c r="O33" s="14"/>
      <c r="P33" s="13"/>
      <c r="Q33" s="13"/>
      <c r="R33" s="13"/>
      <c r="S33" s="13"/>
      <c r="T33" s="86"/>
      <c r="U33" s="86"/>
      <c r="V33" s="86"/>
      <c r="W33" s="86"/>
      <c r="X33" s="86"/>
      <c r="Y33" s="86"/>
      <c r="Z33" s="86"/>
      <c r="AA33" s="59"/>
      <c r="AB33" s="60"/>
      <c r="AC33" s="480"/>
      <c r="AD33" s="481"/>
      <c r="AE33" s="86"/>
      <c r="AF33" s="86"/>
      <c r="AG33" s="59"/>
      <c r="AH33" s="60"/>
      <c r="AI33" s="471"/>
      <c r="AJ33" s="472"/>
      <c r="AK33" s="498"/>
      <c r="AL33" s="499"/>
      <c r="AM33" s="499"/>
      <c r="AN33" s="474"/>
    </row>
    <row r="34" spans="2:40" ht="13.5" customHeight="1" x14ac:dyDescent="0.2">
      <c r="B34" s="283"/>
      <c r="C34" s="282"/>
      <c r="D34" s="282"/>
      <c r="E34" s="282"/>
      <c r="F34" s="471"/>
      <c r="G34" s="472"/>
      <c r="H34" s="472"/>
      <c r="I34" s="14"/>
      <c r="J34" s="91"/>
      <c r="K34" s="14"/>
      <c r="L34" s="13"/>
      <c r="M34" s="473"/>
      <c r="N34" s="474"/>
      <c r="O34" s="14"/>
      <c r="P34" s="13"/>
      <c r="Q34" s="13"/>
      <c r="R34" s="13"/>
      <c r="S34" s="13"/>
      <c r="T34" s="86"/>
      <c r="U34" s="86"/>
      <c r="V34" s="86"/>
      <c r="W34" s="86"/>
      <c r="X34" s="86"/>
      <c r="Y34" s="86"/>
      <c r="Z34" s="86"/>
      <c r="AA34" s="59"/>
      <c r="AB34" s="60"/>
      <c r="AC34" s="480"/>
      <c r="AD34" s="481"/>
      <c r="AE34" s="86"/>
      <c r="AF34" s="86"/>
      <c r="AG34" s="59"/>
      <c r="AH34" s="60"/>
      <c r="AI34" s="471"/>
      <c r="AJ34" s="472"/>
      <c r="AK34" s="498"/>
      <c r="AL34" s="499"/>
      <c r="AM34" s="499"/>
      <c r="AN34" s="474"/>
    </row>
    <row r="35" spans="2:40" ht="13.5" customHeight="1" x14ac:dyDescent="0.2">
      <c r="B35" s="283"/>
      <c r="C35" s="282"/>
      <c r="D35" s="282"/>
      <c r="E35" s="282"/>
      <c r="F35" s="479"/>
      <c r="G35" s="472"/>
      <c r="H35" s="472"/>
      <c r="I35" s="14"/>
      <c r="J35" s="91"/>
      <c r="K35" s="14"/>
      <c r="L35" s="13"/>
      <c r="M35" s="473"/>
      <c r="N35" s="474"/>
      <c r="O35" s="14"/>
      <c r="P35" s="13"/>
      <c r="Q35" s="13"/>
      <c r="R35" s="13"/>
      <c r="S35" s="13"/>
      <c r="T35" s="86"/>
      <c r="U35" s="86"/>
      <c r="V35" s="86"/>
      <c r="W35" s="86"/>
      <c r="X35" s="86"/>
      <c r="Y35" s="86"/>
      <c r="Z35" s="86"/>
      <c r="AA35" s="59"/>
      <c r="AB35" s="60"/>
      <c r="AC35" s="480"/>
      <c r="AD35" s="481"/>
      <c r="AE35" s="86"/>
      <c r="AF35" s="86"/>
      <c r="AG35" s="59"/>
      <c r="AH35" s="60"/>
      <c r="AI35" s="471"/>
      <c r="AJ35" s="472"/>
      <c r="AK35" s="498"/>
      <c r="AL35" s="499"/>
      <c r="AM35" s="499"/>
      <c r="AN35" s="474"/>
    </row>
    <row r="36" spans="2:40" ht="13.5" customHeight="1" x14ac:dyDescent="0.2">
      <c r="B36" s="283"/>
      <c r="C36" s="282"/>
      <c r="D36" s="282"/>
      <c r="E36" s="282"/>
      <c r="F36" s="479"/>
      <c r="G36" s="472"/>
      <c r="H36" s="472"/>
      <c r="I36" s="14"/>
      <c r="J36" s="91"/>
      <c r="K36" s="14"/>
      <c r="L36" s="13"/>
      <c r="M36" s="473"/>
      <c r="N36" s="474"/>
      <c r="O36" s="14"/>
      <c r="P36" s="13"/>
      <c r="Q36" s="13"/>
      <c r="R36" s="13"/>
      <c r="S36" s="13"/>
      <c r="T36" s="86"/>
      <c r="U36" s="86"/>
      <c r="V36" s="86"/>
      <c r="W36" s="86"/>
      <c r="X36" s="86"/>
      <c r="Y36" s="86"/>
      <c r="Z36" s="86"/>
      <c r="AA36" s="59"/>
      <c r="AB36" s="60"/>
      <c r="AC36" s="480"/>
      <c r="AD36" s="481"/>
      <c r="AE36" s="86"/>
      <c r="AF36" s="86"/>
      <c r="AG36" s="59"/>
      <c r="AH36" s="60"/>
      <c r="AI36" s="471"/>
      <c r="AJ36" s="472"/>
      <c r="AK36" s="498"/>
      <c r="AL36" s="499"/>
      <c r="AM36" s="499"/>
      <c r="AN36" s="474"/>
    </row>
    <row r="37" spans="2:40" ht="13.5" customHeight="1" x14ac:dyDescent="0.2">
      <c r="B37" s="283"/>
      <c r="C37" s="282"/>
      <c r="D37" s="282"/>
      <c r="E37" s="282"/>
      <c r="F37" s="479"/>
      <c r="G37" s="472"/>
      <c r="H37" s="472"/>
      <c r="I37" s="14"/>
      <c r="J37" s="91"/>
      <c r="K37" s="14"/>
      <c r="L37" s="13"/>
      <c r="M37" s="473"/>
      <c r="N37" s="474"/>
      <c r="O37" s="14"/>
      <c r="P37" s="14"/>
      <c r="Q37" s="13"/>
      <c r="R37" s="13"/>
      <c r="S37" s="14"/>
      <c r="T37" s="23"/>
      <c r="U37" s="14"/>
      <c r="V37" s="23"/>
      <c r="W37" s="86"/>
      <c r="X37" s="86"/>
      <c r="Y37" s="86"/>
      <c r="Z37" s="86"/>
      <c r="AA37" s="59"/>
      <c r="AB37" s="60"/>
      <c r="AC37" s="480"/>
      <c r="AD37" s="481"/>
      <c r="AE37" s="86"/>
      <c r="AF37" s="86"/>
      <c r="AG37" s="59"/>
      <c r="AH37" s="60"/>
      <c r="AI37" s="471"/>
      <c r="AJ37" s="472"/>
      <c r="AK37" s="498"/>
      <c r="AL37" s="499"/>
      <c r="AM37" s="499"/>
      <c r="AN37" s="474"/>
    </row>
    <row r="38" spans="2:40" ht="13.5" customHeight="1" x14ac:dyDescent="0.2">
      <c r="B38" s="283"/>
      <c r="C38" s="282"/>
      <c r="D38" s="282"/>
      <c r="E38" s="282"/>
      <c r="F38" s="471"/>
      <c r="G38" s="472"/>
      <c r="H38" s="472"/>
      <c r="I38" s="14"/>
      <c r="J38" s="91"/>
      <c r="K38" s="14"/>
      <c r="L38" s="13"/>
      <c r="M38" s="473"/>
      <c r="N38" s="474"/>
      <c r="O38" s="14"/>
      <c r="P38" s="13"/>
      <c r="Q38" s="13"/>
      <c r="R38" s="13"/>
      <c r="S38" s="13"/>
      <c r="T38" s="86"/>
      <c r="U38" s="86"/>
      <c r="V38" s="86"/>
      <c r="W38" s="86"/>
      <c r="X38" s="86"/>
      <c r="Y38" s="86"/>
      <c r="Z38" s="86"/>
      <c r="AA38" s="59"/>
      <c r="AB38" s="60"/>
      <c r="AC38" s="480"/>
      <c r="AD38" s="481"/>
      <c r="AE38" s="86"/>
      <c r="AF38" s="86"/>
      <c r="AG38" s="59"/>
      <c r="AH38" s="60"/>
      <c r="AI38" s="471"/>
      <c r="AJ38" s="472"/>
      <c r="AK38" s="498"/>
      <c r="AL38" s="499"/>
      <c r="AM38" s="499"/>
      <c r="AN38" s="474"/>
    </row>
    <row r="39" spans="2:40" ht="13.5" customHeight="1" x14ac:dyDescent="0.2">
      <c r="B39" s="283"/>
      <c r="C39" s="282"/>
      <c r="D39" s="282"/>
      <c r="E39" s="282"/>
      <c r="F39" s="471"/>
      <c r="G39" s="472"/>
      <c r="H39" s="472"/>
      <c r="I39" s="14"/>
      <c r="J39" s="91"/>
      <c r="K39" s="14"/>
      <c r="L39" s="13"/>
      <c r="M39" s="473"/>
      <c r="N39" s="474"/>
      <c r="O39" s="14"/>
      <c r="P39" s="13"/>
      <c r="Q39" s="13"/>
      <c r="R39" s="13"/>
      <c r="S39" s="13"/>
      <c r="T39" s="86"/>
      <c r="U39" s="86"/>
      <c r="V39" s="86"/>
      <c r="W39" s="86"/>
      <c r="X39" s="86"/>
      <c r="Y39" s="86"/>
      <c r="Z39" s="86"/>
      <c r="AA39" s="59"/>
      <c r="AB39" s="60"/>
      <c r="AC39" s="480"/>
      <c r="AD39" s="481"/>
      <c r="AE39" s="86"/>
      <c r="AF39" s="86"/>
      <c r="AG39" s="59"/>
      <c r="AH39" s="60"/>
      <c r="AI39" s="471"/>
      <c r="AJ39" s="472"/>
      <c r="AK39" s="498"/>
      <c r="AL39" s="499"/>
      <c r="AM39" s="499"/>
      <c r="AN39" s="474"/>
    </row>
    <row r="40" spans="2:40" ht="13.5" customHeight="1" x14ac:dyDescent="0.2">
      <c r="B40" s="283"/>
      <c r="C40" s="282"/>
      <c r="D40" s="282"/>
      <c r="E40" s="282"/>
      <c r="F40" s="471"/>
      <c r="G40" s="472"/>
      <c r="H40" s="472"/>
      <c r="I40" s="14"/>
      <c r="J40" s="91"/>
      <c r="K40" s="14"/>
      <c r="L40" s="13"/>
      <c r="M40" s="473"/>
      <c r="N40" s="474"/>
      <c r="O40" s="14"/>
      <c r="P40" s="13"/>
      <c r="Q40" s="13"/>
      <c r="R40" s="13"/>
      <c r="S40" s="13"/>
      <c r="T40" s="86"/>
      <c r="U40" s="86"/>
      <c r="V40" s="86"/>
      <c r="W40" s="86"/>
      <c r="X40" s="86"/>
      <c r="Y40" s="86"/>
      <c r="Z40" s="86"/>
      <c r="AA40" s="59"/>
      <c r="AB40" s="60"/>
      <c r="AC40" s="480"/>
      <c r="AD40" s="481"/>
      <c r="AE40" s="86"/>
      <c r="AF40" s="86"/>
      <c r="AG40" s="59"/>
      <c r="AH40" s="60"/>
      <c r="AI40" s="471"/>
      <c r="AJ40" s="472"/>
      <c r="AK40" s="498"/>
      <c r="AL40" s="499"/>
      <c r="AM40" s="499"/>
      <c r="AN40" s="474"/>
    </row>
    <row r="41" spans="2:40" ht="13.5" customHeight="1" x14ac:dyDescent="0.2">
      <c r="B41" s="283"/>
      <c r="C41" s="282"/>
      <c r="D41" s="282"/>
      <c r="E41" s="282"/>
      <c r="F41" s="471"/>
      <c r="G41" s="472"/>
      <c r="H41" s="472"/>
      <c r="I41" s="14"/>
      <c r="J41" s="91"/>
      <c r="K41" s="14"/>
      <c r="L41" s="13"/>
      <c r="M41" s="473"/>
      <c r="N41" s="474"/>
      <c r="O41" s="14"/>
      <c r="P41" s="13"/>
      <c r="Q41" s="13"/>
      <c r="R41" s="13"/>
      <c r="S41" s="13"/>
      <c r="T41" s="86"/>
      <c r="U41" s="86"/>
      <c r="V41" s="86"/>
      <c r="W41" s="86"/>
      <c r="X41" s="86"/>
      <c r="Y41" s="86"/>
      <c r="Z41" s="86"/>
      <c r="AA41" s="59"/>
      <c r="AB41" s="60"/>
      <c r="AC41" s="480"/>
      <c r="AD41" s="481"/>
      <c r="AE41" s="86"/>
      <c r="AF41" s="86"/>
      <c r="AG41" s="59"/>
      <c r="AH41" s="60"/>
      <c r="AI41" s="471"/>
      <c r="AJ41" s="472"/>
      <c r="AK41" s="498"/>
      <c r="AL41" s="499"/>
      <c r="AM41" s="499"/>
      <c r="AN41" s="474"/>
    </row>
    <row r="42" spans="2:40" ht="13.5" customHeight="1" x14ac:dyDescent="0.2">
      <c r="B42" s="4" t="s">
        <v>371</v>
      </c>
    </row>
    <row r="43" spans="2:40" ht="13.5" customHeight="1" x14ac:dyDescent="0.2"/>
    <row r="44" spans="2:40" ht="13.5" customHeight="1" x14ac:dyDescent="0.2"/>
    <row r="45" spans="2:40" ht="13.5" customHeight="1" x14ac:dyDescent="0.2"/>
    <row r="46" spans="2:40" ht="13.5" customHeight="1" x14ac:dyDescent="0.2"/>
    <row r="47" spans="2:40" ht="13.5" customHeight="1" x14ac:dyDescent="0.2"/>
    <row r="48" spans="2:40"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9"/>
  <dataValidations count="1">
    <dataValidation type="list" allowBlank="1" showInputMessage="1" showErrorMessage="1" sqref="K10:L41 I10:J30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7" fitToWidth="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topLeftCell="A2" zoomScaleNormal="70" zoomScaleSheetLayoutView="100" workbookViewId="0">
      <selection activeCell="AG16" sqref="AG16"/>
    </sheetView>
  </sheetViews>
  <sheetFormatPr defaultColWidth="9" defaultRowHeight="12" x14ac:dyDescent="0.15"/>
  <cols>
    <col min="1" max="1" width="1.6640625" style="2" customWidth="1"/>
    <col min="2" max="35" width="4.109375" style="2" customWidth="1"/>
    <col min="36" max="36" width="1.21875" style="2" customWidth="1"/>
    <col min="37" max="16384" width="9" style="2"/>
  </cols>
  <sheetData>
    <row r="2" spans="2:35" ht="8.25" customHeight="1" x14ac:dyDescent="0.15"/>
    <row r="3" spans="2:35" s="19" customFormat="1" ht="25.2" customHeight="1" x14ac:dyDescent="0.2">
      <c r="B3" s="504" t="s">
        <v>238</v>
      </c>
      <c r="C3" s="504"/>
      <c r="D3" s="504"/>
      <c r="E3" s="504"/>
      <c r="F3" s="504"/>
      <c r="G3" s="504"/>
      <c r="H3" s="504"/>
      <c r="I3" s="504"/>
      <c r="J3" s="504"/>
      <c r="K3" s="504"/>
      <c r="L3" s="504"/>
      <c r="M3" s="504"/>
      <c r="N3" s="504"/>
      <c r="O3" s="504"/>
      <c r="P3" s="504"/>
      <c r="Q3" s="504"/>
      <c r="R3" s="504"/>
      <c r="S3" s="504"/>
      <c r="T3" s="504"/>
      <c r="U3" s="504"/>
      <c r="V3" s="504"/>
      <c r="W3" s="504"/>
      <c r="X3" s="504"/>
      <c r="Y3" s="504"/>
      <c r="Z3" s="504"/>
      <c r="AA3" s="504"/>
      <c r="AB3" s="504"/>
      <c r="AC3" s="504"/>
      <c r="AD3" s="504"/>
      <c r="AE3" s="504"/>
      <c r="AF3" s="504"/>
      <c r="AG3" s="504"/>
      <c r="AH3" s="504"/>
      <c r="AI3" s="504"/>
    </row>
    <row r="4" spans="2:35" ht="20.100000000000001" customHeight="1" x14ac:dyDescent="0.15">
      <c r="B4" s="505" t="s">
        <v>17</v>
      </c>
      <c r="C4" s="506"/>
      <c r="D4" s="507"/>
      <c r="E4" s="508" t="str">
        <f>'様式A-1'!D3</f>
        <v>アカセダイニゴウトンネル</v>
      </c>
      <c r="F4" s="509"/>
      <c r="G4" s="509"/>
      <c r="H4" s="509"/>
      <c r="I4" s="510"/>
      <c r="J4" s="511" t="s">
        <v>18</v>
      </c>
      <c r="K4" s="511"/>
      <c r="L4" s="511"/>
      <c r="M4" s="512" t="str">
        <f>'様式A-1'!J3</f>
        <v>徳山本郷線</v>
      </c>
      <c r="N4" s="512"/>
      <c r="O4" s="512"/>
      <c r="P4" s="512"/>
      <c r="Q4" s="512"/>
      <c r="R4" s="512"/>
      <c r="S4" s="530" t="s">
        <v>134</v>
      </c>
      <c r="T4" s="531"/>
      <c r="U4" s="531"/>
      <c r="V4" s="532"/>
      <c r="W4" s="536" t="str">
        <f>'様式A-1'!K5</f>
        <v>株式会社エイト日本技術開発
岡根 三千夫</v>
      </c>
      <c r="X4" s="537"/>
      <c r="Y4" s="537"/>
      <c r="Z4" s="537"/>
      <c r="AA4" s="537"/>
      <c r="AB4" s="538"/>
      <c r="AC4" s="542" t="s">
        <v>163</v>
      </c>
      <c r="AD4" s="543"/>
      <c r="AE4" s="544"/>
      <c r="AF4" s="513">
        <f>'様式A-1'!R5</f>
        <v>45651</v>
      </c>
      <c r="AG4" s="514"/>
      <c r="AH4" s="514"/>
      <c r="AI4" s="515"/>
    </row>
    <row r="5" spans="2:35" ht="20.100000000000001" customHeight="1" x14ac:dyDescent="0.15">
      <c r="B5" s="519" t="s">
        <v>0</v>
      </c>
      <c r="C5" s="520"/>
      <c r="D5" s="521"/>
      <c r="E5" s="522" t="str">
        <f>'様式A-1'!D4</f>
        <v>赤瀬第2号トンネル</v>
      </c>
      <c r="F5" s="523"/>
      <c r="G5" s="523"/>
      <c r="H5" s="523"/>
      <c r="I5" s="524"/>
      <c r="J5" s="525" t="s">
        <v>1</v>
      </c>
      <c r="K5" s="525"/>
      <c r="L5" s="525"/>
      <c r="M5" s="512" t="str">
        <f>'様式A-1'!R3</f>
        <v>山口県
岩国土木建築事務所</v>
      </c>
      <c r="N5" s="512"/>
      <c r="O5" s="512"/>
      <c r="P5" s="512"/>
      <c r="Q5" s="512"/>
      <c r="R5" s="512"/>
      <c r="S5" s="533"/>
      <c r="T5" s="534"/>
      <c r="U5" s="534"/>
      <c r="V5" s="535"/>
      <c r="W5" s="539"/>
      <c r="X5" s="540"/>
      <c r="Y5" s="540"/>
      <c r="Z5" s="540"/>
      <c r="AA5" s="540"/>
      <c r="AB5" s="541"/>
      <c r="AC5" s="545"/>
      <c r="AD5" s="546"/>
      <c r="AE5" s="547"/>
      <c r="AF5" s="516"/>
      <c r="AG5" s="517"/>
      <c r="AH5" s="517"/>
      <c r="AI5" s="518"/>
    </row>
    <row r="6" spans="2:35" ht="26.25" customHeight="1" x14ac:dyDescent="0.15">
      <c r="B6" s="526" t="s">
        <v>162</v>
      </c>
      <c r="C6" s="528"/>
      <c r="D6" s="528"/>
      <c r="E6" s="528"/>
      <c r="F6" s="528"/>
      <c r="G6" s="528"/>
      <c r="H6" s="528"/>
      <c r="I6" s="528"/>
      <c r="J6" s="528"/>
      <c r="K6" s="528"/>
      <c r="L6" s="528"/>
      <c r="M6" s="528"/>
      <c r="N6" s="528"/>
      <c r="O6" s="528"/>
      <c r="P6" s="528"/>
      <c r="Q6" s="528"/>
      <c r="R6" s="528"/>
      <c r="S6" s="528"/>
      <c r="T6" s="528"/>
      <c r="U6" s="528"/>
      <c r="V6" s="528"/>
      <c r="W6" s="528"/>
      <c r="X6" s="528"/>
      <c r="Y6" s="528"/>
      <c r="Z6" s="528"/>
      <c r="AA6" s="528"/>
      <c r="AB6" s="528"/>
      <c r="AC6" s="528"/>
      <c r="AD6" s="528"/>
      <c r="AE6" s="528"/>
      <c r="AF6" s="528"/>
      <c r="AG6" s="528"/>
      <c r="AH6" s="528"/>
      <c r="AI6" s="528"/>
    </row>
    <row r="7" spans="2:35" ht="35.700000000000003" customHeight="1" x14ac:dyDescent="0.15">
      <c r="B7" s="527"/>
      <c r="C7" s="529"/>
      <c r="D7" s="529"/>
      <c r="E7" s="529"/>
      <c r="F7" s="529"/>
      <c r="G7" s="529"/>
      <c r="H7" s="529"/>
      <c r="I7" s="529"/>
      <c r="J7" s="529"/>
      <c r="K7" s="529"/>
      <c r="L7" s="529"/>
      <c r="M7" s="529"/>
      <c r="N7" s="529"/>
      <c r="O7" s="529"/>
      <c r="P7" s="529"/>
      <c r="Q7" s="529"/>
      <c r="R7" s="529"/>
      <c r="S7" s="529"/>
      <c r="T7" s="529"/>
      <c r="U7" s="529"/>
      <c r="V7" s="529"/>
      <c r="W7" s="529"/>
      <c r="X7" s="529"/>
      <c r="Y7" s="529"/>
      <c r="Z7" s="529"/>
      <c r="AA7" s="529"/>
      <c r="AB7" s="529"/>
      <c r="AC7" s="529"/>
      <c r="AD7" s="529"/>
      <c r="AE7" s="529"/>
      <c r="AF7" s="529"/>
      <c r="AG7" s="529"/>
      <c r="AH7" s="529"/>
      <c r="AI7" s="529"/>
    </row>
    <row r="8" spans="2:35" ht="35.700000000000003" customHeight="1" x14ac:dyDescent="0.15">
      <c r="B8" s="527"/>
      <c r="C8" s="529"/>
      <c r="D8" s="529"/>
      <c r="E8" s="529"/>
      <c r="F8" s="529"/>
      <c r="G8" s="529"/>
      <c r="H8" s="529"/>
      <c r="I8" s="529"/>
      <c r="J8" s="529"/>
      <c r="K8" s="529"/>
      <c r="L8" s="529"/>
      <c r="M8" s="529"/>
      <c r="N8" s="529"/>
      <c r="O8" s="529"/>
      <c r="P8" s="529"/>
      <c r="Q8" s="529"/>
      <c r="R8" s="529"/>
      <c r="S8" s="529"/>
      <c r="T8" s="529"/>
      <c r="U8" s="529"/>
      <c r="V8" s="529"/>
      <c r="W8" s="529"/>
      <c r="X8" s="529"/>
      <c r="Y8" s="529"/>
      <c r="Z8" s="529"/>
      <c r="AA8" s="529"/>
      <c r="AB8" s="529"/>
      <c r="AC8" s="529"/>
      <c r="AD8" s="529"/>
      <c r="AE8" s="529"/>
      <c r="AF8" s="529"/>
      <c r="AG8" s="529"/>
      <c r="AH8" s="529"/>
      <c r="AI8" s="529"/>
    </row>
    <row r="9" spans="2:35" ht="35.700000000000003" customHeight="1" x14ac:dyDescent="0.15">
      <c r="B9" s="527"/>
      <c r="C9" s="529"/>
      <c r="D9" s="529"/>
      <c r="E9" s="529"/>
      <c r="F9" s="529"/>
      <c r="G9" s="529"/>
      <c r="H9" s="529"/>
      <c r="I9" s="529"/>
      <c r="J9" s="529"/>
      <c r="K9" s="529"/>
      <c r="L9" s="529"/>
      <c r="M9" s="529"/>
      <c r="N9" s="529"/>
      <c r="O9" s="529"/>
      <c r="P9" s="529"/>
      <c r="Q9" s="529"/>
      <c r="R9" s="529"/>
      <c r="S9" s="529"/>
      <c r="T9" s="529"/>
      <c r="U9" s="529"/>
      <c r="V9" s="529"/>
      <c r="W9" s="529"/>
      <c r="X9" s="529"/>
      <c r="Y9" s="529"/>
      <c r="Z9" s="529"/>
      <c r="AA9" s="529"/>
      <c r="AB9" s="529"/>
      <c r="AC9" s="529"/>
      <c r="AD9" s="529"/>
      <c r="AE9" s="529"/>
      <c r="AF9" s="529"/>
      <c r="AG9" s="529"/>
      <c r="AH9" s="529"/>
      <c r="AI9" s="529"/>
    </row>
    <row r="10" spans="2:35" ht="35.700000000000003" customHeight="1" x14ac:dyDescent="0.15">
      <c r="B10" s="527"/>
      <c r="C10" s="529"/>
      <c r="D10" s="529"/>
      <c r="E10" s="529"/>
      <c r="F10" s="529"/>
      <c r="G10" s="529"/>
      <c r="H10" s="529"/>
      <c r="I10" s="529"/>
      <c r="J10" s="529"/>
      <c r="K10" s="529"/>
      <c r="L10" s="529"/>
      <c r="M10" s="529"/>
      <c r="N10" s="529"/>
      <c r="O10" s="529"/>
      <c r="P10" s="529"/>
      <c r="Q10" s="529"/>
      <c r="R10" s="529"/>
      <c r="S10" s="529"/>
      <c r="T10" s="529"/>
      <c r="U10" s="529"/>
      <c r="V10" s="529"/>
      <c r="W10" s="529"/>
      <c r="X10" s="529"/>
      <c r="Y10" s="529"/>
      <c r="Z10" s="529"/>
      <c r="AA10" s="529"/>
      <c r="AB10" s="529"/>
      <c r="AC10" s="529"/>
      <c r="AD10" s="529"/>
      <c r="AE10" s="529"/>
      <c r="AF10" s="529"/>
      <c r="AG10" s="529"/>
      <c r="AH10" s="529"/>
      <c r="AI10" s="529"/>
    </row>
    <row r="11" spans="2:35" ht="35.700000000000003" customHeight="1" x14ac:dyDescent="0.15">
      <c r="B11" s="527"/>
      <c r="C11" s="529"/>
      <c r="D11" s="529"/>
      <c r="E11" s="529"/>
      <c r="F11" s="529"/>
      <c r="G11" s="529"/>
      <c r="H11" s="529"/>
      <c r="I11" s="529"/>
      <c r="J11" s="529"/>
      <c r="K11" s="529"/>
      <c r="L11" s="529"/>
      <c r="M11" s="529"/>
      <c r="N11" s="529"/>
      <c r="O11" s="529"/>
      <c r="P11" s="529"/>
      <c r="Q11" s="529"/>
      <c r="R11" s="529"/>
      <c r="S11" s="529"/>
      <c r="T11" s="529"/>
      <c r="U11" s="529"/>
      <c r="V11" s="529"/>
      <c r="W11" s="529"/>
      <c r="X11" s="529"/>
      <c r="Y11" s="529"/>
      <c r="Z11" s="529"/>
      <c r="AA11" s="529"/>
      <c r="AB11" s="529"/>
      <c r="AC11" s="529"/>
      <c r="AD11" s="529"/>
      <c r="AE11" s="529"/>
      <c r="AF11" s="529"/>
      <c r="AG11" s="529"/>
      <c r="AH11" s="529"/>
      <c r="AI11" s="529"/>
    </row>
    <row r="12" spans="2:35" ht="35.700000000000003" customHeight="1" x14ac:dyDescent="0.15">
      <c r="B12" s="527"/>
      <c r="C12" s="529"/>
      <c r="D12" s="529"/>
      <c r="E12" s="529"/>
      <c r="F12" s="529"/>
      <c r="G12" s="529"/>
      <c r="H12" s="529"/>
      <c r="I12" s="529"/>
      <c r="J12" s="529"/>
      <c r="K12" s="529"/>
      <c r="L12" s="529"/>
      <c r="M12" s="529"/>
      <c r="N12" s="529"/>
      <c r="O12" s="529"/>
      <c r="P12" s="529"/>
      <c r="Q12" s="529"/>
      <c r="R12" s="529"/>
      <c r="S12" s="529"/>
      <c r="T12" s="529"/>
      <c r="U12" s="529"/>
      <c r="V12" s="529"/>
      <c r="W12" s="529"/>
      <c r="X12" s="529"/>
      <c r="Y12" s="529"/>
      <c r="Z12" s="529"/>
      <c r="AA12" s="529"/>
      <c r="AB12" s="529"/>
      <c r="AC12" s="529"/>
      <c r="AD12" s="529"/>
      <c r="AE12" s="529"/>
      <c r="AF12" s="529"/>
      <c r="AG12" s="529"/>
      <c r="AH12" s="529"/>
      <c r="AI12" s="529"/>
    </row>
    <row r="13" spans="2:35" ht="35.700000000000003" customHeight="1" x14ac:dyDescent="0.15">
      <c r="B13" s="527"/>
      <c r="C13" s="529"/>
      <c r="D13" s="529"/>
      <c r="E13" s="529"/>
      <c r="F13" s="529"/>
      <c r="G13" s="529"/>
      <c r="H13" s="529"/>
      <c r="I13" s="529"/>
      <c r="J13" s="529"/>
      <c r="K13" s="529"/>
      <c r="L13" s="529"/>
      <c r="M13" s="529"/>
      <c r="N13" s="529"/>
      <c r="O13" s="529"/>
      <c r="P13" s="529"/>
      <c r="Q13" s="529"/>
      <c r="R13" s="529"/>
      <c r="S13" s="529"/>
      <c r="T13" s="529"/>
      <c r="U13" s="529"/>
      <c r="V13" s="529"/>
      <c r="W13" s="529"/>
      <c r="X13" s="529"/>
      <c r="Y13" s="529"/>
      <c r="Z13" s="529"/>
      <c r="AA13" s="529"/>
      <c r="AB13" s="529"/>
      <c r="AC13" s="529"/>
      <c r="AD13" s="529"/>
      <c r="AE13" s="529"/>
      <c r="AF13" s="529"/>
      <c r="AG13" s="529"/>
      <c r="AH13" s="529"/>
      <c r="AI13" s="529"/>
    </row>
    <row r="14" spans="2:35" ht="35.700000000000003" customHeight="1" x14ac:dyDescent="0.15">
      <c r="B14" s="527"/>
      <c r="C14" s="529"/>
      <c r="D14" s="529"/>
      <c r="E14" s="529"/>
      <c r="F14" s="529"/>
      <c r="G14" s="529"/>
      <c r="H14" s="529"/>
      <c r="I14" s="529"/>
      <c r="J14" s="529"/>
      <c r="K14" s="529"/>
      <c r="L14" s="529"/>
      <c r="M14" s="529"/>
      <c r="N14" s="529"/>
      <c r="O14" s="529"/>
      <c r="P14" s="529"/>
      <c r="Q14" s="529"/>
      <c r="R14" s="529"/>
      <c r="S14" s="529"/>
      <c r="T14" s="529"/>
      <c r="U14" s="529"/>
      <c r="V14" s="529"/>
      <c r="W14" s="529"/>
      <c r="X14" s="529"/>
      <c r="Y14" s="529"/>
      <c r="Z14" s="529"/>
      <c r="AA14" s="529"/>
      <c r="AB14" s="529"/>
      <c r="AC14" s="529"/>
      <c r="AD14" s="529"/>
      <c r="AE14" s="529"/>
      <c r="AF14" s="529"/>
      <c r="AG14" s="529"/>
      <c r="AH14" s="529"/>
      <c r="AI14" s="529"/>
    </row>
    <row r="15" spans="2:35" ht="35.700000000000003" customHeight="1" x14ac:dyDescent="0.15">
      <c r="B15" s="527"/>
      <c r="C15" s="529"/>
      <c r="D15" s="529"/>
      <c r="E15" s="529"/>
      <c r="F15" s="529"/>
      <c r="G15" s="529"/>
      <c r="H15" s="529"/>
      <c r="I15" s="529"/>
      <c r="J15" s="529"/>
      <c r="K15" s="529"/>
      <c r="L15" s="529"/>
      <c r="M15" s="529"/>
      <c r="N15" s="529"/>
      <c r="O15" s="529"/>
      <c r="P15" s="529"/>
      <c r="Q15" s="529"/>
      <c r="R15" s="529"/>
      <c r="S15" s="529"/>
      <c r="T15" s="529"/>
      <c r="U15" s="529"/>
      <c r="V15" s="529"/>
      <c r="W15" s="529"/>
      <c r="X15" s="529"/>
      <c r="Y15" s="529"/>
      <c r="Z15" s="529"/>
      <c r="AA15" s="529"/>
      <c r="AB15" s="529"/>
      <c r="AC15" s="529"/>
      <c r="AD15" s="529"/>
      <c r="AE15" s="529"/>
      <c r="AF15" s="529"/>
      <c r="AG15" s="529"/>
      <c r="AH15" s="529"/>
      <c r="AI15" s="529"/>
    </row>
    <row r="16" spans="2:35" ht="35.700000000000003" customHeight="1" x14ac:dyDescent="0.15">
      <c r="B16" s="527"/>
      <c r="C16" s="529"/>
      <c r="D16" s="529"/>
      <c r="E16" s="529"/>
      <c r="F16" s="529"/>
      <c r="G16" s="529"/>
      <c r="H16" s="529"/>
      <c r="I16" s="529"/>
      <c r="J16" s="529"/>
      <c r="K16" s="529"/>
      <c r="L16" s="529"/>
      <c r="M16" s="529"/>
      <c r="N16" s="529"/>
      <c r="O16" s="529"/>
      <c r="P16" s="529"/>
      <c r="Q16" s="529"/>
      <c r="R16" s="529"/>
      <c r="S16" s="529"/>
      <c r="T16" s="529"/>
      <c r="U16" s="529"/>
      <c r="V16" s="529"/>
      <c r="W16" s="529"/>
      <c r="X16" s="529"/>
      <c r="Y16" s="529"/>
      <c r="Z16" s="529"/>
      <c r="AA16" s="529"/>
      <c r="AB16" s="529"/>
      <c r="AC16" s="529"/>
      <c r="AD16" s="529"/>
      <c r="AE16" s="529"/>
      <c r="AF16" s="529"/>
      <c r="AG16" s="529"/>
      <c r="AH16" s="529"/>
      <c r="AI16" s="529"/>
    </row>
    <row r="17" spans="2:35" ht="35.700000000000003" customHeight="1" x14ac:dyDescent="0.15">
      <c r="B17" s="527"/>
      <c r="C17" s="529"/>
      <c r="D17" s="529"/>
      <c r="E17" s="529"/>
      <c r="F17" s="529"/>
      <c r="G17" s="529"/>
      <c r="H17" s="529"/>
      <c r="I17" s="529"/>
      <c r="J17" s="529"/>
      <c r="K17" s="529"/>
      <c r="L17" s="529"/>
      <c r="M17" s="529"/>
      <c r="N17" s="529"/>
      <c r="O17" s="529"/>
      <c r="P17" s="529"/>
      <c r="Q17" s="529"/>
      <c r="R17" s="529"/>
      <c r="S17" s="529"/>
      <c r="T17" s="529"/>
      <c r="U17" s="529"/>
      <c r="V17" s="529"/>
      <c r="W17" s="529"/>
      <c r="X17" s="529"/>
      <c r="Y17" s="529"/>
      <c r="Z17" s="529"/>
      <c r="AA17" s="529"/>
      <c r="AB17" s="529"/>
      <c r="AC17" s="529"/>
      <c r="AD17" s="529"/>
      <c r="AE17" s="529"/>
      <c r="AF17" s="529"/>
      <c r="AG17" s="529"/>
      <c r="AH17" s="529"/>
      <c r="AI17" s="529"/>
    </row>
    <row r="18" spans="2:35" ht="53.25" customHeight="1" x14ac:dyDescent="0.15">
      <c r="B18" s="527"/>
      <c r="C18" s="529"/>
      <c r="D18" s="529"/>
      <c r="E18" s="529"/>
      <c r="F18" s="529"/>
      <c r="G18" s="529"/>
      <c r="H18" s="529"/>
      <c r="I18" s="529"/>
      <c r="J18" s="529"/>
      <c r="K18" s="529"/>
      <c r="L18" s="529"/>
      <c r="M18" s="529"/>
      <c r="N18" s="529"/>
      <c r="O18" s="529"/>
      <c r="P18" s="529"/>
      <c r="Q18" s="529"/>
      <c r="R18" s="529"/>
      <c r="S18" s="529"/>
      <c r="T18" s="529"/>
      <c r="U18" s="529"/>
      <c r="V18" s="529"/>
      <c r="W18" s="529"/>
      <c r="X18" s="529"/>
      <c r="Y18" s="529"/>
      <c r="Z18" s="529"/>
      <c r="AA18" s="529"/>
      <c r="AB18" s="529"/>
      <c r="AC18" s="529"/>
      <c r="AD18" s="529"/>
      <c r="AE18" s="529"/>
      <c r="AF18" s="529"/>
      <c r="AG18" s="529"/>
      <c r="AH18" s="529"/>
      <c r="AI18" s="529"/>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7" fitToWidth="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6">
    <pageSetUpPr fitToPage="1"/>
  </sheetPr>
  <dimension ref="B1:AA37"/>
  <sheetViews>
    <sheetView showGridLines="0" view="pageBreakPreview" zoomScale="115" zoomScaleNormal="70" zoomScaleSheetLayoutView="115" workbookViewId="0">
      <selection activeCell="AG16" sqref="AG16"/>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6" t="s">
        <v>510</v>
      </c>
      <c r="C2" s="214"/>
      <c r="D2" s="214"/>
      <c r="E2" s="214"/>
      <c r="F2" s="214"/>
      <c r="G2" s="214"/>
      <c r="H2" s="214"/>
      <c r="I2" s="214"/>
      <c r="J2" s="214"/>
      <c r="K2" s="214"/>
      <c r="L2" s="214"/>
      <c r="M2" s="216"/>
      <c r="N2" s="392" t="s">
        <v>411</v>
      </c>
      <c r="O2" s="392"/>
      <c r="P2" s="592">
        <v>45593</v>
      </c>
      <c r="Q2" s="593"/>
      <c r="R2" s="594"/>
      <c r="S2" s="392" t="s">
        <v>412</v>
      </c>
      <c r="T2" s="392"/>
      <c r="U2" s="392"/>
      <c r="V2" s="595" t="s">
        <v>585</v>
      </c>
      <c r="W2" s="595"/>
      <c r="X2" s="595"/>
      <c r="Y2" s="595"/>
      <c r="Z2" s="595"/>
    </row>
    <row r="3" spans="2:27" ht="20.100000000000001" customHeight="1" x14ac:dyDescent="0.15">
      <c r="B3" s="217" t="s">
        <v>17</v>
      </c>
      <c r="C3" s="591" t="s">
        <v>564</v>
      </c>
      <c r="D3" s="591"/>
      <c r="E3" s="591"/>
      <c r="F3" s="591"/>
      <c r="G3" s="390" t="s">
        <v>413</v>
      </c>
      <c r="H3" s="596" t="s">
        <v>548</v>
      </c>
      <c r="I3" s="597"/>
      <c r="J3" s="598"/>
      <c r="K3" s="390" t="s">
        <v>414</v>
      </c>
      <c r="L3" s="602" t="s">
        <v>586</v>
      </c>
      <c r="M3" s="602"/>
      <c r="N3" s="602"/>
      <c r="O3" s="602"/>
      <c r="P3" s="602"/>
      <c r="Q3" s="369" t="s">
        <v>415</v>
      </c>
      <c r="R3" s="371"/>
      <c r="S3" s="596" t="s">
        <v>531</v>
      </c>
      <c r="T3" s="597"/>
      <c r="U3" s="598"/>
      <c r="V3" s="604" t="s">
        <v>416</v>
      </c>
      <c r="W3" s="218" t="s">
        <v>417</v>
      </c>
      <c r="X3" s="585" t="s">
        <v>571</v>
      </c>
      <c r="Y3" s="586"/>
      <c r="Z3" s="587"/>
    </row>
    <row r="4" spans="2:27" ht="20.100000000000001" customHeight="1" x14ac:dyDescent="0.15">
      <c r="B4" s="191" t="s">
        <v>7</v>
      </c>
      <c r="C4" s="606" t="s">
        <v>565</v>
      </c>
      <c r="D4" s="606"/>
      <c r="E4" s="606"/>
      <c r="F4" s="606"/>
      <c r="G4" s="396"/>
      <c r="H4" s="599"/>
      <c r="I4" s="600"/>
      <c r="J4" s="601"/>
      <c r="K4" s="396"/>
      <c r="L4" s="603"/>
      <c r="M4" s="603"/>
      <c r="N4" s="603"/>
      <c r="O4" s="603"/>
      <c r="P4" s="603"/>
      <c r="Q4" s="357"/>
      <c r="R4" s="373"/>
      <c r="S4" s="599" t="s">
        <v>532</v>
      </c>
      <c r="T4" s="600"/>
      <c r="U4" s="601"/>
      <c r="V4" s="605"/>
      <c r="W4" s="219" t="s">
        <v>418</v>
      </c>
      <c r="X4" s="585" t="s">
        <v>572</v>
      </c>
      <c r="Y4" s="586"/>
      <c r="Z4" s="587"/>
    </row>
    <row r="5" spans="2:27" ht="20.100000000000001" customHeight="1" x14ac:dyDescent="0.15">
      <c r="B5" s="589" t="s">
        <v>8</v>
      </c>
      <c r="C5" s="187" t="s">
        <v>9</v>
      </c>
      <c r="D5" s="591" t="s">
        <v>549</v>
      </c>
      <c r="E5" s="591"/>
      <c r="F5" s="591"/>
      <c r="G5" s="300" t="s">
        <v>504</v>
      </c>
      <c r="H5" s="307"/>
      <c r="I5" s="308" t="s">
        <v>357</v>
      </c>
      <c r="J5" s="326"/>
      <c r="K5" s="309"/>
      <c r="L5" s="392" t="s">
        <v>26</v>
      </c>
      <c r="M5" s="392"/>
      <c r="N5" s="220" t="s">
        <v>25</v>
      </c>
      <c r="O5" s="221">
        <v>68</v>
      </c>
      <c r="P5" s="188" t="s">
        <v>24</v>
      </c>
      <c r="Q5" s="564" t="s">
        <v>433</v>
      </c>
      <c r="R5" s="583" t="s">
        <v>545</v>
      </c>
      <c r="S5" s="390" t="s">
        <v>13</v>
      </c>
      <c r="T5" s="390"/>
      <c r="U5" s="222" t="s">
        <v>253</v>
      </c>
      <c r="V5" s="369" t="s">
        <v>419</v>
      </c>
      <c r="W5" s="218" t="s">
        <v>417</v>
      </c>
      <c r="X5" s="585" t="s">
        <v>573</v>
      </c>
      <c r="Y5" s="586"/>
      <c r="Z5" s="587"/>
    </row>
    <row r="6" spans="2:27" ht="20.100000000000001" customHeight="1" x14ac:dyDescent="0.15">
      <c r="B6" s="590"/>
      <c r="C6" s="187" t="s">
        <v>10</v>
      </c>
      <c r="D6" s="588" t="s">
        <v>549</v>
      </c>
      <c r="E6" s="588"/>
      <c r="F6" s="588"/>
      <c r="G6" s="392" t="s">
        <v>420</v>
      </c>
      <c r="H6" s="392"/>
      <c r="I6" s="308" t="s">
        <v>558</v>
      </c>
      <c r="J6" s="326"/>
      <c r="K6" s="309"/>
      <c r="L6" s="392" t="s">
        <v>374</v>
      </c>
      <c r="M6" s="392"/>
      <c r="N6" s="220" t="s">
        <v>25</v>
      </c>
      <c r="O6" s="203">
        <v>11.2</v>
      </c>
      <c r="P6" s="188" t="s">
        <v>24</v>
      </c>
      <c r="Q6" s="373"/>
      <c r="R6" s="584"/>
      <c r="S6" s="392" t="s">
        <v>12</v>
      </c>
      <c r="T6" s="392"/>
      <c r="U6" s="223" t="s">
        <v>457</v>
      </c>
      <c r="V6" s="357"/>
      <c r="W6" s="218" t="s">
        <v>418</v>
      </c>
      <c r="X6" s="585" t="s">
        <v>574</v>
      </c>
      <c r="Y6" s="586"/>
      <c r="Z6" s="587"/>
    </row>
    <row r="7" spans="2:27" ht="7.5" customHeight="1" x14ac:dyDescent="0.15">
      <c r="B7" s="561" t="s">
        <v>505</v>
      </c>
      <c r="C7" s="561"/>
      <c r="D7" s="562" t="s">
        <v>559</v>
      </c>
      <c r="E7" s="562"/>
      <c r="F7" s="224"/>
      <c r="G7" s="224"/>
      <c r="H7" s="224"/>
      <c r="I7" s="224"/>
      <c r="J7" s="224"/>
      <c r="K7" s="224"/>
      <c r="L7" s="224"/>
      <c r="M7" s="224"/>
      <c r="N7" s="224"/>
      <c r="O7" s="224"/>
      <c r="P7" s="224"/>
      <c r="Q7" s="224"/>
      <c r="R7" s="224"/>
      <c r="S7" s="224"/>
      <c r="T7" s="224"/>
      <c r="U7" s="224"/>
      <c r="V7" s="224"/>
      <c r="W7" s="224"/>
      <c r="X7" s="225"/>
      <c r="Y7" s="225"/>
      <c r="Z7" s="226"/>
    </row>
    <row r="8" spans="2:27" ht="21.75" customHeight="1" x14ac:dyDescent="0.15">
      <c r="B8" s="561"/>
      <c r="C8" s="561"/>
      <c r="D8" s="562"/>
      <c r="E8" s="562"/>
      <c r="F8" s="227"/>
      <c r="G8" s="563" t="s">
        <v>421</v>
      </c>
      <c r="H8" s="564"/>
      <c r="I8" s="569" t="s">
        <v>422</v>
      </c>
      <c r="J8" s="228" t="s">
        <v>14</v>
      </c>
      <c r="K8" s="229" t="s">
        <v>23</v>
      </c>
      <c r="L8" s="572">
        <v>2</v>
      </c>
      <c r="M8" s="573"/>
      <c r="N8" s="187" t="s">
        <v>22</v>
      </c>
      <c r="O8" s="581">
        <v>0</v>
      </c>
      <c r="P8" s="582"/>
      <c r="Q8" s="187" t="s">
        <v>21</v>
      </c>
      <c r="R8" s="572">
        <v>0</v>
      </c>
      <c r="S8" s="573"/>
      <c r="T8" s="563" t="s">
        <v>506</v>
      </c>
      <c r="U8" s="564"/>
      <c r="V8" s="563" t="s">
        <v>423</v>
      </c>
      <c r="W8" s="564"/>
      <c r="X8" s="549">
        <v>0</v>
      </c>
      <c r="Y8" s="550"/>
      <c r="Z8" s="227"/>
      <c r="AA8" s="122"/>
    </row>
    <row r="9" spans="2:27" ht="10.95" customHeight="1" x14ac:dyDescent="0.15">
      <c r="B9" s="561"/>
      <c r="C9" s="561"/>
      <c r="D9" s="562"/>
      <c r="E9" s="562"/>
      <c r="F9" s="227"/>
      <c r="G9" s="565"/>
      <c r="H9" s="566"/>
      <c r="I9" s="570"/>
      <c r="J9" s="576" t="s">
        <v>15</v>
      </c>
      <c r="K9" s="578" t="s">
        <v>23</v>
      </c>
      <c r="L9" s="549">
        <v>0</v>
      </c>
      <c r="M9" s="550"/>
      <c r="N9" s="576" t="s">
        <v>22</v>
      </c>
      <c r="O9" s="580">
        <v>0</v>
      </c>
      <c r="P9" s="550"/>
      <c r="Q9" s="576" t="s">
        <v>21</v>
      </c>
      <c r="R9" s="549">
        <v>0</v>
      </c>
      <c r="S9" s="550"/>
      <c r="T9" s="565"/>
      <c r="U9" s="566"/>
      <c r="V9" s="567"/>
      <c r="W9" s="568"/>
      <c r="X9" s="574"/>
      <c r="Y9" s="575"/>
      <c r="Z9" s="227"/>
      <c r="AA9" s="122"/>
    </row>
    <row r="10" spans="2:27" ht="10.95" customHeight="1" x14ac:dyDescent="0.15">
      <c r="B10" s="561"/>
      <c r="C10" s="561"/>
      <c r="D10" s="562"/>
      <c r="E10" s="562"/>
      <c r="F10" s="227"/>
      <c r="G10" s="565"/>
      <c r="H10" s="566"/>
      <c r="I10" s="570"/>
      <c r="J10" s="577"/>
      <c r="K10" s="579"/>
      <c r="L10" s="551"/>
      <c r="M10" s="552"/>
      <c r="N10" s="577"/>
      <c r="O10" s="551"/>
      <c r="P10" s="552"/>
      <c r="Q10" s="577"/>
      <c r="R10" s="551"/>
      <c r="S10" s="552"/>
      <c r="T10" s="565"/>
      <c r="U10" s="566"/>
      <c r="V10" s="553" t="s">
        <v>410</v>
      </c>
      <c r="W10" s="554"/>
      <c r="X10" s="549">
        <v>0</v>
      </c>
      <c r="Y10" s="550"/>
      <c r="Z10" s="227"/>
      <c r="AA10" s="122"/>
    </row>
    <row r="11" spans="2:27" ht="21.75" customHeight="1" x14ac:dyDescent="0.15">
      <c r="B11" s="561"/>
      <c r="C11" s="561"/>
      <c r="D11" s="562"/>
      <c r="E11" s="562"/>
      <c r="F11" s="227"/>
      <c r="G11" s="567"/>
      <c r="H11" s="568"/>
      <c r="I11" s="571"/>
      <c r="J11" s="187" t="s">
        <v>16</v>
      </c>
      <c r="K11" s="229" t="s">
        <v>23</v>
      </c>
      <c r="L11" s="557">
        <v>0</v>
      </c>
      <c r="M11" s="558"/>
      <c r="N11" s="187">
        <v>0</v>
      </c>
      <c r="O11" s="559">
        <v>0</v>
      </c>
      <c r="P11" s="559"/>
      <c r="Q11" s="187" t="s">
        <v>21</v>
      </c>
      <c r="R11" s="560">
        <v>0</v>
      </c>
      <c r="S11" s="558"/>
      <c r="T11" s="567"/>
      <c r="U11" s="568"/>
      <c r="V11" s="555"/>
      <c r="W11" s="556"/>
      <c r="X11" s="551"/>
      <c r="Y11" s="552"/>
      <c r="Z11" s="227"/>
      <c r="AA11" s="122"/>
    </row>
    <row r="12" spans="2:27" ht="21.75" customHeight="1" x14ac:dyDescent="0.15">
      <c r="B12" s="313" t="s">
        <v>5</v>
      </c>
      <c r="C12" s="227"/>
      <c r="D12" s="230"/>
      <c r="E12" s="230"/>
      <c r="F12" s="227"/>
      <c r="G12" s="227"/>
      <c r="H12" s="227"/>
      <c r="I12" s="227"/>
      <c r="J12" s="227"/>
      <c r="K12" s="227"/>
      <c r="L12" s="227"/>
      <c r="M12" s="227"/>
      <c r="N12" s="227"/>
      <c r="O12" s="227"/>
      <c r="P12" s="227"/>
      <c r="Q12" s="227"/>
      <c r="R12" s="227"/>
      <c r="S12" s="227"/>
      <c r="T12" s="227"/>
      <c r="U12" s="227"/>
      <c r="V12" s="227"/>
      <c r="W12" s="227"/>
      <c r="X12" s="227"/>
      <c r="Y12" s="227"/>
      <c r="Z12" s="227"/>
      <c r="AA12" s="122"/>
    </row>
    <row r="13" spans="2:27" ht="21.75" customHeight="1" x14ac:dyDescent="0.15">
      <c r="B13" s="298"/>
      <c r="C13" s="227"/>
      <c r="D13" s="230"/>
      <c r="E13" s="230"/>
      <c r="F13" s="227"/>
      <c r="G13" s="227"/>
      <c r="H13" s="227"/>
      <c r="I13" s="227"/>
      <c r="J13" s="227"/>
      <c r="K13" s="227"/>
      <c r="L13" s="227"/>
      <c r="M13" s="227"/>
      <c r="N13" s="227"/>
      <c r="O13" s="227"/>
      <c r="P13" s="227"/>
      <c r="Q13" s="227"/>
      <c r="R13" s="227"/>
      <c r="S13" s="227"/>
      <c r="T13" s="227"/>
      <c r="U13" s="227"/>
      <c r="V13" s="231"/>
      <c r="W13" s="231"/>
      <c r="X13" s="231"/>
      <c r="Y13" s="231"/>
      <c r="Z13" s="227"/>
      <c r="AA13" s="122"/>
    </row>
    <row r="14" spans="2:27" ht="21.75" customHeight="1" x14ac:dyDescent="0.15">
      <c r="B14" s="298"/>
      <c r="C14" s="227"/>
      <c r="D14" s="230"/>
      <c r="E14" s="230"/>
      <c r="F14" s="227"/>
      <c r="G14" s="227"/>
      <c r="H14" s="227"/>
      <c r="I14" s="227"/>
      <c r="J14" s="227"/>
      <c r="K14" s="227"/>
      <c r="L14" s="227"/>
      <c r="M14" s="227"/>
      <c r="N14" s="227"/>
      <c r="O14" s="227"/>
      <c r="P14" s="227"/>
      <c r="Q14" s="227"/>
      <c r="R14" s="227"/>
      <c r="S14" s="227"/>
      <c r="T14" s="231"/>
      <c r="U14" s="231"/>
      <c r="V14" s="232"/>
      <c r="W14" s="232"/>
      <c r="X14" s="232"/>
      <c r="Y14" s="232"/>
      <c r="Z14" s="233"/>
      <c r="AA14" s="122"/>
    </row>
    <row r="15" spans="2:27" ht="21.75" customHeight="1" x14ac:dyDescent="0.15">
      <c r="B15" s="298"/>
      <c r="C15" s="227"/>
      <c r="D15" s="230"/>
      <c r="E15" s="230"/>
      <c r="F15" s="227"/>
      <c r="G15" s="227"/>
      <c r="H15" s="227"/>
      <c r="I15" s="227"/>
      <c r="J15" s="227"/>
      <c r="K15" s="227"/>
      <c r="L15" s="227"/>
      <c r="M15" s="227"/>
      <c r="N15" s="227"/>
      <c r="O15" s="227"/>
      <c r="P15" s="227"/>
      <c r="Q15" s="227"/>
      <c r="R15" s="227"/>
      <c r="S15" s="227"/>
      <c r="T15" s="231"/>
      <c r="U15" s="231"/>
      <c r="V15" s="227"/>
      <c r="W15" s="227"/>
      <c r="X15" s="234"/>
      <c r="Y15" s="234"/>
      <c r="Z15" s="233"/>
    </row>
    <row r="16" spans="2:27" ht="21.75" customHeight="1" x14ac:dyDescent="0.15">
      <c r="B16" s="298"/>
      <c r="C16" s="227"/>
      <c r="D16" s="230"/>
      <c r="E16" s="230"/>
      <c r="F16" s="227"/>
      <c r="G16" s="227"/>
      <c r="H16" s="227"/>
      <c r="I16" s="227"/>
      <c r="J16" s="227"/>
      <c r="K16" s="227"/>
      <c r="L16" s="227"/>
      <c r="M16" s="227"/>
      <c r="N16" s="227"/>
      <c r="O16" s="227"/>
      <c r="P16" s="227"/>
      <c r="Q16" s="227"/>
      <c r="R16" s="227"/>
      <c r="S16" s="227"/>
      <c r="T16" s="235"/>
      <c r="U16" s="235"/>
      <c r="V16" s="235"/>
      <c r="W16" s="235"/>
      <c r="X16" s="235"/>
      <c r="Y16" s="235"/>
      <c r="Z16" s="233"/>
    </row>
    <row r="17" spans="2:26" ht="21.75" customHeight="1" x14ac:dyDescent="0.15">
      <c r="B17" s="298"/>
      <c r="C17" s="227"/>
      <c r="D17" s="230"/>
      <c r="E17" s="230"/>
      <c r="F17" s="227"/>
      <c r="G17" s="227"/>
      <c r="H17" s="227"/>
      <c r="I17" s="227"/>
      <c r="J17" s="227"/>
      <c r="K17" s="227"/>
      <c r="L17" s="227"/>
      <c r="M17" s="227"/>
      <c r="N17" s="227"/>
      <c r="O17" s="227"/>
      <c r="P17" s="227"/>
      <c r="Q17" s="227"/>
      <c r="R17" s="227"/>
      <c r="S17" s="227"/>
      <c r="T17" s="227"/>
      <c r="U17" s="227"/>
      <c r="V17" s="231"/>
      <c r="W17" s="231"/>
      <c r="X17" s="231"/>
      <c r="Y17" s="231"/>
      <c r="Z17" s="233"/>
    </row>
    <row r="18" spans="2:26" ht="21.75" customHeight="1" x14ac:dyDescent="0.15">
      <c r="B18" s="298"/>
      <c r="C18" s="227"/>
      <c r="D18" s="230"/>
      <c r="E18" s="230"/>
      <c r="F18" s="227"/>
      <c r="G18" s="227"/>
      <c r="H18" s="227"/>
      <c r="I18" s="227"/>
      <c r="J18" s="227"/>
      <c r="K18" s="227"/>
      <c r="L18" s="227"/>
      <c r="M18" s="227"/>
      <c r="N18" s="227"/>
      <c r="O18" s="227"/>
      <c r="P18" s="227"/>
      <c r="Q18" s="227"/>
      <c r="R18" s="227"/>
      <c r="S18" s="227"/>
      <c r="T18" s="227"/>
      <c r="U18" s="227"/>
      <c r="V18" s="227"/>
      <c r="W18" s="227"/>
      <c r="X18" s="234"/>
      <c r="Y18" s="234"/>
      <c r="Z18" s="233"/>
    </row>
    <row r="19" spans="2:26" ht="21.75" customHeight="1" x14ac:dyDescent="0.15">
      <c r="B19" s="298"/>
      <c r="C19" s="227"/>
      <c r="D19" s="230"/>
      <c r="E19" s="230"/>
      <c r="F19" s="227"/>
      <c r="G19" s="227"/>
      <c r="H19" s="227"/>
      <c r="I19" s="227"/>
      <c r="J19" s="227"/>
      <c r="K19" s="227"/>
      <c r="L19" s="227"/>
      <c r="M19" s="227"/>
      <c r="N19" s="227"/>
      <c r="O19" s="227"/>
      <c r="P19" s="227"/>
      <c r="Q19" s="227"/>
      <c r="R19" s="227"/>
      <c r="S19" s="227"/>
      <c r="T19" s="227"/>
      <c r="U19" s="227"/>
      <c r="V19" s="227"/>
      <c r="W19" s="227"/>
      <c r="X19" s="234"/>
      <c r="Y19" s="234"/>
      <c r="Z19" s="233"/>
    </row>
    <row r="20" spans="2:26" ht="21.75" customHeight="1" x14ac:dyDescent="0.15">
      <c r="B20" s="298"/>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6"/>
    </row>
    <row r="21" spans="2:26" ht="21.75" customHeight="1" x14ac:dyDescent="0.15">
      <c r="B21" s="298"/>
      <c r="C21" s="231"/>
      <c r="D21" s="231"/>
      <c r="E21" s="231"/>
      <c r="F21" s="231"/>
      <c r="G21" s="231"/>
      <c r="H21" s="237"/>
      <c r="I21" s="231"/>
      <c r="J21" s="231"/>
      <c r="K21" s="231"/>
      <c r="L21" s="231"/>
      <c r="M21" s="237"/>
      <c r="N21" s="237"/>
      <c r="O21" s="237"/>
      <c r="P21" s="231"/>
      <c r="Q21" s="237"/>
      <c r="R21" s="231"/>
      <c r="S21" s="231"/>
      <c r="T21" s="231"/>
      <c r="U21" s="231"/>
      <c r="V21" s="231"/>
      <c r="W21" s="231"/>
      <c r="X21" s="231"/>
      <c r="Y21" s="231"/>
      <c r="Z21" s="238"/>
    </row>
    <row r="22" spans="2:26" ht="21.75" customHeight="1" x14ac:dyDescent="0.15">
      <c r="B22" s="298"/>
      <c r="C22" s="231"/>
      <c r="D22" s="231"/>
      <c r="E22" s="231"/>
      <c r="F22" s="231"/>
      <c r="G22" s="231"/>
      <c r="H22" s="237"/>
      <c r="I22" s="231"/>
      <c r="J22" s="231"/>
      <c r="K22" s="231"/>
      <c r="L22" s="231"/>
      <c r="M22" s="237"/>
      <c r="N22" s="237"/>
      <c r="O22" s="237"/>
      <c r="P22" s="231"/>
      <c r="Q22" s="237"/>
      <c r="R22" s="231"/>
      <c r="S22" s="231"/>
      <c r="T22" s="231"/>
      <c r="U22" s="231"/>
      <c r="V22" s="231"/>
      <c r="W22" s="231"/>
      <c r="X22" s="231"/>
      <c r="Y22" s="231"/>
      <c r="Z22" s="238"/>
    </row>
    <row r="23" spans="2:26" ht="21.75" customHeight="1" x14ac:dyDescent="0.15">
      <c r="B23" s="298"/>
      <c r="C23" s="237"/>
      <c r="D23" s="231"/>
      <c r="E23" s="231"/>
      <c r="F23" s="237"/>
      <c r="G23" s="237"/>
      <c r="H23" s="231"/>
      <c r="I23" s="231"/>
      <c r="J23" s="231"/>
      <c r="K23" s="231"/>
      <c r="L23" s="231"/>
      <c r="M23" s="237"/>
      <c r="N23" s="237"/>
      <c r="O23" s="237"/>
      <c r="P23" s="231"/>
      <c r="Q23" s="237"/>
      <c r="R23" s="231"/>
      <c r="S23" s="231"/>
      <c r="T23" s="231"/>
      <c r="U23" s="231"/>
      <c r="V23" s="231"/>
      <c r="W23" s="231"/>
      <c r="X23" s="231"/>
      <c r="Y23" s="231"/>
      <c r="Z23" s="238"/>
    </row>
    <row r="24" spans="2:26" ht="21.75" customHeight="1" x14ac:dyDescent="0.15">
      <c r="B24" s="298"/>
      <c r="C24" s="237"/>
      <c r="D24" s="231"/>
      <c r="E24" s="231"/>
      <c r="F24" s="237"/>
      <c r="G24" s="237"/>
      <c r="H24" s="231"/>
      <c r="I24" s="231"/>
      <c r="J24" s="231"/>
      <c r="K24" s="231"/>
      <c r="L24" s="231"/>
      <c r="M24" s="237"/>
      <c r="N24" s="237"/>
      <c r="O24" s="237"/>
      <c r="P24" s="231"/>
      <c r="Q24" s="237"/>
      <c r="R24" s="231"/>
      <c r="S24" s="231"/>
      <c r="T24" s="231"/>
      <c r="U24" s="231"/>
      <c r="V24" s="231"/>
      <c r="W24" s="231"/>
      <c r="X24" s="231"/>
      <c r="Y24" s="231"/>
      <c r="Z24" s="238"/>
    </row>
    <row r="25" spans="2:26" ht="21.75" customHeight="1" x14ac:dyDescent="0.15">
      <c r="B25" s="298"/>
      <c r="C25" s="237"/>
      <c r="D25" s="231"/>
      <c r="E25" s="231"/>
      <c r="F25" s="237"/>
      <c r="G25" s="237"/>
      <c r="H25" s="231"/>
      <c r="I25" s="231"/>
      <c r="J25" s="231"/>
      <c r="K25" s="231"/>
      <c r="L25" s="231"/>
      <c r="M25" s="237"/>
      <c r="N25" s="237"/>
      <c r="O25" s="237"/>
      <c r="P25" s="231"/>
      <c r="Q25" s="237"/>
      <c r="R25" s="231"/>
      <c r="S25" s="231"/>
      <c r="T25" s="231"/>
      <c r="U25" s="231"/>
      <c r="V25" s="231"/>
      <c r="W25" s="231"/>
      <c r="X25" s="231"/>
      <c r="Y25" s="231"/>
      <c r="Z25" s="238"/>
    </row>
    <row r="26" spans="2:26" ht="21.75" customHeight="1" x14ac:dyDescent="0.15">
      <c r="B26" s="298"/>
      <c r="C26" s="237"/>
      <c r="D26" s="231"/>
      <c r="E26" s="231"/>
      <c r="F26" s="237"/>
      <c r="G26" s="237"/>
      <c r="H26" s="231"/>
      <c r="I26" s="231"/>
      <c r="J26" s="231"/>
      <c r="K26" s="231"/>
      <c r="L26" s="231"/>
      <c r="M26" s="237"/>
      <c r="N26" s="237"/>
      <c r="O26" s="237"/>
      <c r="P26" s="231"/>
      <c r="Q26" s="237"/>
      <c r="R26" s="231"/>
      <c r="S26" s="231"/>
      <c r="T26" s="231"/>
      <c r="U26" s="231"/>
      <c r="V26" s="231"/>
      <c r="W26" s="231"/>
      <c r="X26" s="231"/>
      <c r="Y26" s="231"/>
      <c r="Z26" s="238"/>
    </row>
    <row r="27" spans="2:26" ht="21.75" customHeight="1" x14ac:dyDescent="0.15">
      <c r="B27" s="298"/>
      <c r="C27" s="237"/>
      <c r="D27" s="231"/>
      <c r="E27" s="231"/>
      <c r="F27" s="237"/>
      <c r="G27" s="237"/>
      <c r="H27" s="231"/>
      <c r="I27" s="231"/>
      <c r="J27" s="231"/>
      <c r="K27" s="231"/>
      <c r="L27" s="231"/>
      <c r="M27" s="237"/>
      <c r="N27" s="237"/>
      <c r="O27" s="237"/>
      <c r="P27" s="231"/>
      <c r="Q27" s="237"/>
      <c r="R27" s="231"/>
      <c r="S27" s="231"/>
      <c r="T27" s="231"/>
      <c r="U27" s="231"/>
      <c r="V27" s="231"/>
      <c r="W27" s="231"/>
      <c r="X27" s="231"/>
      <c r="Y27" s="231"/>
      <c r="Z27" s="238"/>
    </row>
    <row r="28" spans="2:26" ht="21.75" customHeight="1" x14ac:dyDescent="0.15">
      <c r="B28" s="298"/>
      <c r="C28" s="237"/>
      <c r="D28" s="231"/>
      <c r="E28" s="231"/>
      <c r="F28" s="239"/>
      <c r="G28" s="240"/>
      <c r="H28" s="240"/>
      <c r="I28" s="240"/>
      <c r="J28" s="240"/>
      <c r="K28" s="240"/>
      <c r="L28" s="231"/>
      <c r="M28" s="237"/>
      <c r="N28" s="237"/>
      <c r="O28" s="237"/>
      <c r="P28" s="231"/>
      <c r="Q28" s="240"/>
      <c r="R28" s="232"/>
      <c r="S28" s="232"/>
      <c r="T28" s="232"/>
      <c r="U28" s="232"/>
      <c r="V28" s="232"/>
      <c r="W28" s="232"/>
      <c r="X28" s="232"/>
      <c r="Y28" s="232"/>
      <c r="Z28" s="241"/>
    </row>
    <row r="29" spans="2:26" ht="47.25" customHeight="1" x14ac:dyDescent="0.15">
      <c r="B29" s="299"/>
      <c r="C29" s="242"/>
      <c r="D29" s="242"/>
      <c r="E29" s="243"/>
      <c r="F29" s="244"/>
      <c r="G29" s="242"/>
      <c r="H29" s="242"/>
      <c r="I29" s="242"/>
      <c r="J29" s="548" t="s">
        <v>424</v>
      </c>
      <c r="K29" s="548"/>
      <c r="L29" s="548"/>
      <c r="M29" s="548"/>
      <c r="N29" s="548"/>
      <c r="O29" s="548"/>
      <c r="P29" s="548"/>
      <c r="Q29" s="548" t="s">
        <v>425</v>
      </c>
      <c r="R29" s="548"/>
      <c r="S29" s="548"/>
      <c r="T29" s="548"/>
      <c r="U29" s="548"/>
      <c r="V29" s="548"/>
      <c r="W29" s="548"/>
      <c r="X29" s="548"/>
      <c r="Y29" s="548"/>
      <c r="Z29" s="245"/>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BEFEE-9E35-433D-B32A-7793A33B8435}">
  <sheetPr>
    <pageSetUpPr fitToPage="1"/>
  </sheetPr>
  <dimension ref="B1:AA37"/>
  <sheetViews>
    <sheetView showGridLines="0" view="pageBreakPreview" zoomScale="115" zoomScaleNormal="70" zoomScaleSheetLayoutView="115" workbookViewId="0">
      <selection activeCell="AG16" sqref="AG16"/>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6" t="s">
        <v>510</v>
      </c>
      <c r="C2" s="214"/>
      <c r="D2" s="214"/>
      <c r="E2" s="214"/>
      <c r="F2" s="214"/>
      <c r="G2" s="214"/>
      <c r="H2" s="214"/>
      <c r="I2" s="214"/>
      <c r="J2" s="214"/>
      <c r="K2" s="214"/>
      <c r="L2" s="214"/>
      <c r="M2" s="216"/>
      <c r="N2" s="392" t="s">
        <v>411</v>
      </c>
      <c r="O2" s="392"/>
      <c r="P2" s="592">
        <v>45593</v>
      </c>
      <c r="Q2" s="593"/>
      <c r="R2" s="594"/>
      <c r="S2" s="392" t="s">
        <v>412</v>
      </c>
      <c r="T2" s="392"/>
      <c r="U2" s="392"/>
      <c r="V2" s="595" t="s">
        <v>585</v>
      </c>
      <c r="W2" s="595"/>
      <c r="X2" s="595"/>
      <c r="Y2" s="595"/>
      <c r="Z2" s="595"/>
    </row>
    <row r="3" spans="2:27" ht="20.100000000000001" customHeight="1" x14ac:dyDescent="0.15">
      <c r="B3" s="217" t="s">
        <v>17</v>
      </c>
      <c r="C3" s="591" t="s">
        <v>564</v>
      </c>
      <c r="D3" s="591"/>
      <c r="E3" s="591"/>
      <c r="F3" s="591"/>
      <c r="G3" s="390" t="s">
        <v>413</v>
      </c>
      <c r="H3" s="596" t="s">
        <v>548</v>
      </c>
      <c r="I3" s="597"/>
      <c r="J3" s="598"/>
      <c r="K3" s="390" t="s">
        <v>414</v>
      </c>
      <c r="L3" s="602" t="s">
        <v>586</v>
      </c>
      <c r="M3" s="602"/>
      <c r="N3" s="602"/>
      <c r="O3" s="602"/>
      <c r="P3" s="602"/>
      <c r="Q3" s="369" t="s">
        <v>415</v>
      </c>
      <c r="R3" s="371"/>
      <c r="S3" s="596" t="s">
        <v>531</v>
      </c>
      <c r="T3" s="597"/>
      <c r="U3" s="598"/>
      <c r="V3" s="604" t="s">
        <v>416</v>
      </c>
      <c r="W3" s="218" t="s">
        <v>417</v>
      </c>
      <c r="X3" s="585" t="s">
        <v>571</v>
      </c>
      <c r="Y3" s="586"/>
      <c r="Z3" s="587"/>
    </row>
    <row r="4" spans="2:27" ht="20.100000000000001" customHeight="1" x14ac:dyDescent="0.15">
      <c r="B4" s="191" t="s">
        <v>7</v>
      </c>
      <c r="C4" s="606" t="s">
        <v>565</v>
      </c>
      <c r="D4" s="606"/>
      <c r="E4" s="606"/>
      <c r="F4" s="606"/>
      <c r="G4" s="396"/>
      <c r="H4" s="599"/>
      <c r="I4" s="600"/>
      <c r="J4" s="601"/>
      <c r="K4" s="396"/>
      <c r="L4" s="603"/>
      <c r="M4" s="603"/>
      <c r="N4" s="603"/>
      <c r="O4" s="603"/>
      <c r="P4" s="603"/>
      <c r="Q4" s="357"/>
      <c r="R4" s="373"/>
      <c r="S4" s="599" t="s">
        <v>532</v>
      </c>
      <c r="T4" s="600"/>
      <c r="U4" s="601"/>
      <c r="V4" s="605"/>
      <c r="W4" s="219" t="s">
        <v>418</v>
      </c>
      <c r="X4" s="585" t="s">
        <v>572</v>
      </c>
      <c r="Y4" s="586"/>
      <c r="Z4" s="587"/>
    </row>
    <row r="5" spans="2:27" ht="20.100000000000001" customHeight="1" x14ac:dyDescent="0.15">
      <c r="B5" s="589" t="s">
        <v>8</v>
      </c>
      <c r="C5" s="187" t="s">
        <v>9</v>
      </c>
      <c r="D5" s="591" t="s">
        <v>549</v>
      </c>
      <c r="E5" s="591"/>
      <c r="F5" s="591"/>
      <c r="G5" s="300" t="s">
        <v>504</v>
      </c>
      <c r="H5" s="307"/>
      <c r="I5" s="308" t="s">
        <v>357</v>
      </c>
      <c r="J5" s="326"/>
      <c r="K5" s="309"/>
      <c r="L5" s="392" t="s">
        <v>26</v>
      </c>
      <c r="M5" s="392"/>
      <c r="N5" s="220" t="s">
        <v>25</v>
      </c>
      <c r="O5" s="221">
        <v>68</v>
      </c>
      <c r="P5" s="188" t="s">
        <v>24</v>
      </c>
      <c r="Q5" s="564" t="s">
        <v>433</v>
      </c>
      <c r="R5" s="583" t="s">
        <v>545</v>
      </c>
      <c r="S5" s="390" t="s">
        <v>13</v>
      </c>
      <c r="T5" s="390"/>
      <c r="U5" s="222" t="s">
        <v>253</v>
      </c>
      <c r="V5" s="369" t="s">
        <v>419</v>
      </c>
      <c r="W5" s="218" t="s">
        <v>417</v>
      </c>
      <c r="X5" s="585" t="s">
        <v>573</v>
      </c>
      <c r="Y5" s="586"/>
      <c r="Z5" s="587"/>
    </row>
    <row r="6" spans="2:27" ht="20.100000000000001" customHeight="1" x14ac:dyDescent="0.15">
      <c r="B6" s="590"/>
      <c r="C6" s="187" t="s">
        <v>10</v>
      </c>
      <c r="D6" s="588" t="s">
        <v>549</v>
      </c>
      <c r="E6" s="588"/>
      <c r="F6" s="588"/>
      <c r="G6" s="392" t="s">
        <v>420</v>
      </c>
      <c r="H6" s="392"/>
      <c r="I6" s="308" t="s">
        <v>558</v>
      </c>
      <c r="J6" s="326"/>
      <c r="K6" s="309"/>
      <c r="L6" s="392" t="s">
        <v>374</v>
      </c>
      <c r="M6" s="392"/>
      <c r="N6" s="220" t="s">
        <v>25</v>
      </c>
      <c r="O6" s="203">
        <v>11.2</v>
      </c>
      <c r="P6" s="188" t="s">
        <v>24</v>
      </c>
      <c r="Q6" s="373"/>
      <c r="R6" s="584"/>
      <c r="S6" s="392" t="s">
        <v>12</v>
      </c>
      <c r="T6" s="392"/>
      <c r="U6" s="223" t="s">
        <v>457</v>
      </c>
      <c r="V6" s="357"/>
      <c r="W6" s="218" t="s">
        <v>418</v>
      </c>
      <c r="X6" s="585" t="s">
        <v>574</v>
      </c>
      <c r="Y6" s="586"/>
      <c r="Z6" s="587"/>
    </row>
    <row r="7" spans="2:27" ht="7.5" customHeight="1" x14ac:dyDescent="0.15">
      <c r="B7" s="561" t="s">
        <v>505</v>
      </c>
      <c r="C7" s="561"/>
      <c r="D7" s="562" t="s">
        <v>559</v>
      </c>
      <c r="E7" s="562"/>
      <c r="F7" s="224"/>
      <c r="G7" s="224"/>
      <c r="H7" s="224"/>
      <c r="I7" s="224"/>
      <c r="J7" s="224"/>
      <c r="K7" s="224"/>
      <c r="L7" s="224"/>
      <c r="M7" s="224"/>
      <c r="N7" s="224"/>
      <c r="O7" s="224"/>
      <c r="P7" s="224"/>
      <c r="Q7" s="224"/>
      <c r="R7" s="224"/>
      <c r="S7" s="224"/>
      <c r="T7" s="224"/>
      <c r="U7" s="224"/>
      <c r="V7" s="224"/>
      <c r="W7" s="224"/>
      <c r="X7" s="225"/>
      <c r="Y7" s="225"/>
      <c r="Z7" s="226"/>
    </row>
    <row r="8" spans="2:27" ht="21.75" customHeight="1" x14ac:dyDescent="0.15">
      <c r="B8" s="561"/>
      <c r="C8" s="561"/>
      <c r="D8" s="562"/>
      <c r="E8" s="562"/>
      <c r="F8" s="227"/>
      <c r="G8" s="563" t="s">
        <v>421</v>
      </c>
      <c r="H8" s="564"/>
      <c r="I8" s="569" t="s">
        <v>422</v>
      </c>
      <c r="J8" s="228" t="s">
        <v>14</v>
      </c>
      <c r="K8" s="229" t="s">
        <v>23</v>
      </c>
      <c r="L8" s="572">
        <v>2</v>
      </c>
      <c r="M8" s="573"/>
      <c r="N8" s="187" t="s">
        <v>22</v>
      </c>
      <c r="O8" s="581">
        <v>0</v>
      </c>
      <c r="P8" s="582"/>
      <c r="Q8" s="187" t="s">
        <v>21</v>
      </c>
      <c r="R8" s="572">
        <v>0</v>
      </c>
      <c r="S8" s="573"/>
      <c r="T8" s="563" t="s">
        <v>506</v>
      </c>
      <c r="U8" s="564"/>
      <c r="V8" s="563" t="s">
        <v>423</v>
      </c>
      <c r="W8" s="564"/>
      <c r="X8" s="549">
        <v>0</v>
      </c>
      <c r="Y8" s="550"/>
      <c r="Z8" s="227"/>
      <c r="AA8" s="122"/>
    </row>
    <row r="9" spans="2:27" ht="10.95" customHeight="1" x14ac:dyDescent="0.15">
      <c r="B9" s="561"/>
      <c r="C9" s="561"/>
      <c r="D9" s="562"/>
      <c r="E9" s="562"/>
      <c r="F9" s="227"/>
      <c r="G9" s="565"/>
      <c r="H9" s="566"/>
      <c r="I9" s="570"/>
      <c r="J9" s="576" t="s">
        <v>15</v>
      </c>
      <c r="K9" s="578" t="s">
        <v>23</v>
      </c>
      <c r="L9" s="549">
        <v>0</v>
      </c>
      <c r="M9" s="550"/>
      <c r="N9" s="576" t="s">
        <v>22</v>
      </c>
      <c r="O9" s="580">
        <v>0</v>
      </c>
      <c r="P9" s="550"/>
      <c r="Q9" s="576" t="s">
        <v>21</v>
      </c>
      <c r="R9" s="549">
        <v>0</v>
      </c>
      <c r="S9" s="550"/>
      <c r="T9" s="565"/>
      <c r="U9" s="566"/>
      <c r="V9" s="567"/>
      <c r="W9" s="568"/>
      <c r="X9" s="574"/>
      <c r="Y9" s="575"/>
      <c r="Z9" s="227"/>
      <c r="AA9" s="122"/>
    </row>
    <row r="10" spans="2:27" ht="10.95" customHeight="1" x14ac:dyDescent="0.15">
      <c r="B10" s="561"/>
      <c r="C10" s="561"/>
      <c r="D10" s="562"/>
      <c r="E10" s="562"/>
      <c r="F10" s="227"/>
      <c r="G10" s="565"/>
      <c r="H10" s="566"/>
      <c r="I10" s="570"/>
      <c r="J10" s="577"/>
      <c r="K10" s="579"/>
      <c r="L10" s="551"/>
      <c r="M10" s="552"/>
      <c r="N10" s="577"/>
      <c r="O10" s="551"/>
      <c r="P10" s="552"/>
      <c r="Q10" s="577"/>
      <c r="R10" s="551"/>
      <c r="S10" s="552"/>
      <c r="T10" s="565"/>
      <c r="U10" s="566"/>
      <c r="V10" s="553" t="s">
        <v>410</v>
      </c>
      <c r="W10" s="554"/>
      <c r="X10" s="549">
        <v>0</v>
      </c>
      <c r="Y10" s="550"/>
      <c r="Z10" s="227"/>
      <c r="AA10" s="122"/>
    </row>
    <row r="11" spans="2:27" ht="21.75" customHeight="1" x14ac:dyDescent="0.15">
      <c r="B11" s="561"/>
      <c r="C11" s="561"/>
      <c r="D11" s="562"/>
      <c r="E11" s="562"/>
      <c r="F11" s="227"/>
      <c r="G11" s="567"/>
      <c r="H11" s="568"/>
      <c r="I11" s="571"/>
      <c r="J11" s="187" t="s">
        <v>16</v>
      </c>
      <c r="K11" s="229" t="s">
        <v>23</v>
      </c>
      <c r="L11" s="557">
        <v>0</v>
      </c>
      <c r="M11" s="558"/>
      <c r="N11" s="187">
        <v>0</v>
      </c>
      <c r="O11" s="559">
        <v>0</v>
      </c>
      <c r="P11" s="559"/>
      <c r="Q11" s="187" t="s">
        <v>21</v>
      </c>
      <c r="R11" s="560">
        <v>0</v>
      </c>
      <c r="S11" s="558"/>
      <c r="T11" s="567"/>
      <c r="U11" s="568"/>
      <c r="V11" s="555"/>
      <c r="W11" s="556"/>
      <c r="X11" s="551"/>
      <c r="Y11" s="552"/>
      <c r="Z11" s="227"/>
      <c r="AA11" s="122"/>
    </row>
    <row r="12" spans="2:27" ht="21.75" customHeight="1" x14ac:dyDescent="0.15">
      <c r="B12" s="313" t="s">
        <v>5</v>
      </c>
      <c r="C12" s="227"/>
      <c r="D12" s="230"/>
      <c r="E12" s="230"/>
      <c r="F12" s="227"/>
      <c r="G12" s="227"/>
      <c r="H12" s="227"/>
      <c r="I12" s="227"/>
      <c r="J12" s="227"/>
      <c r="K12" s="227"/>
      <c r="L12" s="227"/>
      <c r="M12" s="227"/>
      <c r="N12" s="227"/>
      <c r="O12" s="227"/>
      <c r="P12" s="227"/>
      <c r="Q12" s="227"/>
      <c r="R12" s="227"/>
      <c r="S12" s="227"/>
      <c r="T12" s="227"/>
      <c r="U12" s="227"/>
      <c r="V12" s="227"/>
      <c r="W12" s="227"/>
      <c r="X12" s="227"/>
      <c r="Y12" s="227"/>
      <c r="Z12" s="227"/>
      <c r="AA12" s="122"/>
    </row>
    <row r="13" spans="2:27" ht="21.75" customHeight="1" x14ac:dyDescent="0.15">
      <c r="B13" s="298"/>
      <c r="C13" s="227"/>
      <c r="D13" s="230"/>
      <c r="E13" s="230"/>
      <c r="F13" s="227"/>
      <c r="G13" s="227"/>
      <c r="H13" s="227"/>
      <c r="I13" s="227"/>
      <c r="J13" s="227"/>
      <c r="K13" s="227"/>
      <c r="L13" s="227"/>
      <c r="M13" s="227"/>
      <c r="N13" s="227"/>
      <c r="O13" s="227"/>
      <c r="P13" s="227"/>
      <c r="Q13" s="227"/>
      <c r="R13" s="227"/>
      <c r="S13" s="227"/>
      <c r="T13" s="227"/>
      <c r="U13" s="227"/>
      <c r="V13" s="231"/>
      <c r="W13" s="231"/>
      <c r="X13" s="231"/>
      <c r="Y13" s="231"/>
      <c r="Z13" s="227"/>
      <c r="AA13" s="122"/>
    </row>
    <row r="14" spans="2:27" ht="21.75" customHeight="1" x14ac:dyDescent="0.15">
      <c r="B14" s="298"/>
      <c r="C14" s="227"/>
      <c r="D14" s="230"/>
      <c r="E14" s="230"/>
      <c r="F14" s="227"/>
      <c r="G14" s="227"/>
      <c r="H14" s="227"/>
      <c r="I14" s="227"/>
      <c r="J14" s="227"/>
      <c r="K14" s="227"/>
      <c r="L14" s="227"/>
      <c r="M14" s="227"/>
      <c r="N14" s="227"/>
      <c r="O14" s="227"/>
      <c r="P14" s="227"/>
      <c r="Q14" s="227"/>
      <c r="R14" s="227"/>
      <c r="S14" s="227"/>
      <c r="T14" s="231"/>
      <c r="U14" s="231"/>
      <c r="V14" s="232"/>
      <c r="W14" s="232"/>
      <c r="X14" s="232"/>
      <c r="Y14" s="232"/>
      <c r="Z14" s="233"/>
      <c r="AA14" s="122"/>
    </row>
    <row r="15" spans="2:27" ht="21.75" customHeight="1" x14ac:dyDescent="0.15">
      <c r="B15" s="298"/>
      <c r="C15" s="227"/>
      <c r="D15" s="230"/>
      <c r="E15" s="230"/>
      <c r="F15" s="227"/>
      <c r="G15" s="227"/>
      <c r="H15" s="227"/>
      <c r="I15" s="227"/>
      <c r="J15" s="227"/>
      <c r="K15" s="227"/>
      <c r="L15" s="227"/>
      <c r="M15" s="227"/>
      <c r="N15" s="227"/>
      <c r="O15" s="227"/>
      <c r="P15" s="227"/>
      <c r="Q15" s="227"/>
      <c r="R15" s="227"/>
      <c r="S15" s="227"/>
      <c r="T15" s="231"/>
      <c r="U15" s="231"/>
      <c r="V15" s="227"/>
      <c r="W15" s="227"/>
      <c r="X15" s="234"/>
      <c r="Y15" s="234"/>
      <c r="Z15" s="233"/>
    </row>
    <row r="16" spans="2:27" ht="21.75" customHeight="1" x14ac:dyDescent="0.15">
      <c r="B16" s="298"/>
      <c r="C16" s="227"/>
      <c r="D16" s="230"/>
      <c r="E16" s="230"/>
      <c r="F16" s="227"/>
      <c r="G16" s="227"/>
      <c r="H16" s="227"/>
      <c r="I16" s="227"/>
      <c r="J16" s="227"/>
      <c r="K16" s="227"/>
      <c r="L16" s="227"/>
      <c r="M16" s="227"/>
      <c r="N16" s="227"/>
      <c r="O16" s="227"/>
      <c r="P16" s="227"/>
      <c r="Q16" s="227"/>
      <c r="R16" s="227"/>
      <c r="S16" s="227"/>
      <c r="T16" s="235"/>
      <c r="U16" s="235"/>
      <c r="V16" s="235"/>
      <c r="W16" s="235"/>
      <c r="X16" s="235"/>
      <c r="Y16" s="235"/>
      <c r="Z16" s="233"/>
    </row>
    <row r="17" spans="2:26" ht="21.75" customHeight="1" x14ac:dyDescent="0.15">
      <c r="B17" s="298"/>
      <c r="C17" s="227"/>
      <c r="D17" s="230"/>
      <c r="E17" s="230"/>
      <c r="F17" s="227"/>
      <c r="G17" s="227"/>
      <c r="H17" s="227"/>
      <c r="I17" s="227"/>
      <c r="J17" s="227"/>
      <c r="K17" s="227"/>
      <c r="L17" s="227"/>
      <c r="M17" s="227"/>
      <c r="N17" s="227"/>
      <c r="O17" s="227"/>
      <c r="P17" s="227"/>
      <c r="Q17" s="227"/>
      <c r="R17" s="227"/>
      <c r="S17" s="227"/>
      <c r="T17" s="227"/>
      <c r="U17" s="227"/>
      <c r="V17" s="231"/>
      <c r="W17" s="231"/>
      <c r="X17" s="231"/>
      <c r="Y17" s="231"/>
      <c r="Z17" s="233"/>
    </row>
    <row r="18" spans="2:26" ht="21.75" customHeight="1" x14ac:dyDescent="0.15">
      <c r="B18" s="298"/>
      <c r="C18" s="227"/>
      <c r="D18" s="230"/>
      <c r="E18" s="230"/>
      <c r="F18" s="227"/>
      <c r="G18" s="227"/>
      <c r="H18" s="227"/>
      <c r="I18" s="227"/>
      <c r="J18" s="227"/>
      <c r="K18" s="227"/>
      <c r="L18" s="227"/>
      <c r="M18" s="227"/>
      <c r="N18" s="227"/>
      <c r="O18" s="227"/>
      <c r="P18" s="227"/>
      <c r="Q18" s="227"/>
      <c r="R18" s="227"/>
      <c r="S18" s="227"/>
      <c r="T18" s="227"/>
      <c r="U18" s="227"/>
      <c r="V18" s="227"/>
      <c r="W18" s="227"/>
      <c r="X18" s="234"/>
      <c r="Y18" s="234"/>
      <c r="Z18" s="233"/>
    </row>
    <row r="19" spans="2:26" ht="21.75" customHeight="1" x14ac:dyDescent="0.15">
      <c r="B19" s="298"/>
      <c r="C19" s="227"/>
      <c r="D19" s="230"/>
      <c r="E19" s="230"/>
      <c r="F19" s="227"/>
      <c r="G19" s="227"/>
      <c r="H19" s="227"/>
      <c r="I19" s="227"/>
      <c r="J19" s="227"/>
      <c r="K19" s="227"/>
      <c r="L19" s="227"/>
      <c r="M19" s="227"/>
      <c r="N19" s="227"/>
      <c r="O19" s="227"/>
      <c r="P19" s="227"/>
      <c r="Q19" s="227"/>
      <c r="R19" s="227"/>
      <c r="S19" s="227"/>
      <c r="T19" s="227"/>
      <c r="U19" s="227"/>
      <c r="V19" s="227"/>
      <c r="W19" s="227"/>
      <c r="X19" s="234"/>
      <c r="Y19" s="234"/>
      <c r="Z19" s="233"/>
    </row>
    <row r="20" spans="2:26" ht="21.75" customHeight="1" x14ac:dyDescent="0.15">
      <c r="B20" s="298"/>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6"/>
    </row>
    <row r="21" spans="2:26" ht="21.75" customHeight="1" x14ac:dyDescent="0.15">
      <c r="B21" s="298"/>
      <c r="C21" s="231"/>
      <c r="D21" s="231"/>
      <c r="E21" s="231"/>
      <c r="F21" s="231"/>
      <c r="G21" s="231"/>
      <c r="H21" s="237"/>
      <c r="I21" s="231"/>
      <c r="J21" s="231"/>
      <c r="K21" s="231"/>
      <c r="L21" s="231"/>
      <c r="M21" s="237"/>
      <c r="N21" s="237"/>
      <c r="O21" s="237"/>
      <c r="P21" s="231"/>
      <c r="Q21" s="237"/>
      <c r="R21" s="231"/>
      <c r="S21" s="231"/>
      <c r="T21" s="231"/>
      <c r="U21" s="231"/>
      <c r="V21" s="231"/>
      <c r="W21" s="231"/>
      <c r="X21" s="231"/>
      <c r="Y21" s="231"/>
      <c r="Z21" s="238"/>
    </row>
    <row r="22" spans="2:26" ht="21.75" customHeight="1" x14ac:dyDescent="0.15">
      <c r="B22" s="298"/>
      <c r="C22" s="231"/>
      <c r="D22" s="231"/>
      <c r="E22" s="231"/>
      <c r="F22" s="231"/>
      <c r="G22" s="231"/>
      <c r="H22" s="237"/>
      <c r="I22" s="231"/>
      <c r="J22" s="231"/>
      <c r="K22" s="231"/>
      <c r="L22" s="231"/>
      <c r="M22" s="237"/>
      <c r="N22" s="237"/>
      <c r="O22" s="237"/>
      <c r="P22" s="231"/>
      <c r="Q22" s="237"/>
      <c r="R22" s="231"/>
      <c r="S22" s="231"/>
      <c r="T22" s="231"/>
      <c r="U22" s="231"/>
      <c r="V22" s="231"/>
      <c r="W22" s="231"/>
      <c r="X22" s="231"/>
      <c r="Y22" s="231"/>
      <c r="Z22" s="238"/>
    </row>
    <row r="23" spans="2:26" ht="21.75" customHeight="1" x14ac:dyDescent="0.15">
      <c r="B23" s="298"/>
      <c r="C23" s="237"/>
      <c r="D23" s="231"/>
      <c r="E23" s="231"/>
      <c r="F23" s="237"/>
      <c r="G23" s="237"/>
      <c r="H23" s="231"/>
      <c r="I23" s="231"/>
      <c r="J23" s="231"/>
      <c r="K23" s="231"/>
      <c r="L23" s="231"/>
      <c r="M23" s="237"/>
      <c r="N23" s="237"/>
      <c r="O23" s="237"/>
      <c r="P23" s="231"/>
      <c r="Q23" s="237"/>
      <c r="R23" s="231"/>
      <c r="S23" s="231"/>
      <c r="T23" s="231"/>
      <c r="U23" s="231"/>
      <c r="V23" s="231"/>
      <c r="W23" s="231"/>
      <c r="X23" s="231"/>
      <c r="Y23" s="231"/>
      <c r="Z23" s="238"/>
    </row>
    <row r="24" spans="2:26" ht="21.75" customHeight="1" x14ac:dyDescent="0.15">
      <c r="B24" s="298"/>
      <c r="C24" s="237"/>
      <c r="D24" s="231"/>
      <c r="E24" s="231"/>
      <c r="F24" s="237"/>
      <c r="G24" s="237"/>
      <c r="H24" s="231"/>
      <c r="I24" s="231"/>
      <c r="J24" s="231"/>
      <c r="K24" s="231"/>
      <c r="L24" s="231"/>
      <c r="M24" s="237"/>
      <c r="N24" s="237"/>
      <c r="O24" s="237"/>
      <c r="P24" s="231"/>
      <c r="Q24" s="237"/>
      <c r="R24" s="231"/>
      <c r="S24" s="231"/>
      <c r="T24" s="231"/>
      <c r="U24" s="231"/>
      <c r="V24" s="231"/>
      <c r="W24" s="231"/>
      <c r="X24" s="231"/>
      <c r="Y24" s="231"/>
      <c r="Z24" s="238"/>
    </row>
    <row r="25" spans="2:26" ht="21.75" customHeight="1" x14ac:dyDescent="0.15">
      <c r="B25" s="298"/>
      <c r="C25" s="237"/>
      <c r="D25" s="231"/>
      <c r="E25" s="231"/>
      <c r="F25" s="237"/>
      <c r="G25" s="237"/>
      <c r="H25" s="231"/>
      <c r="I25" s="231"/>
      <c r="J25" s="231"/>
      <c r="K25" s="231"/>
      <c r="L25" s="231"/>
      <c r="M25" s="237"/>
      <c r="N25" s="237"/>
      <c r="O25" s="237"/>
      <c r="P25" s="231"/>
      <c r="Q25" s="237"/>
      <c r="R25" s="231"/>
      <c r="S25" s="231"/>
      <c r="T25" s="231"/>
      <c r="U25" s="231"/>
      <c r="V25" s="231"/>
      <c r="W25" s="231"/>
      <c r="X25" s="231"/>
      <c r="Y25" s="231"/>
      <c r="Z25" s="238"/>
    </row>
    <row r="26" spans="2:26" ht="21.75" customHeight="1" x14ac:dyDescent="0.15">
      <c r="B26" s="298"/>
      <c r="C26" s="237"/>
      <c r="D26" s="231"/>
      <c r="E26" s="231"/>
      <c r="F26" s="237"/>
      <c r="G26" s="237"/>
      <c r="H26" s="231"/>
      <c r="I26" s="231"/>
      <c r="J26" s="231"/>
      <c r="K26" s="231"/>
      <c r="L26" s="231"/>
      <c r="M26" s="237"/>
      <c r="N26" s="237"/>
      <c r="O26" s="237"/>
      <c r="P26" s="231"/>
      <c r="Q26" s="237"/>
      <c r="R26" s="231"/>
      <c r="S26" s="231"/>
      <c r="T26" s="231"/>
      <c r="U26" s="231"/>
      <c r="V26" s="231"/>
      <c r="W26" s="231"/>
      <c r="X26" s="231"/>
      <c r="Y26" s="231"/>
      <c r="Z26" s="238"/>
    </row>
    <row r="27" spans="2:26" ht="21.75" customHeight="1" x14ac:dyDescent="0.15">
      <c r="B27" s="298"/>
      <c r="C27" s="237"/>
      <c r="D27" s="231"/>
      <c r="E27" s="231"/>
      <c r="F27" s="237"/>
      <c r="G27" s="237"/>
      <c r="H27" s="231"/>
      <c r="I27" s="231"/>
      <c r="J27" s="231"/>
      <c r="K27" s="231"/>
      <c r="L27" s="231"/>
      <c r="M27" s="237"/>
      <c r="N27" s="237"/>
      <c r="O27" s="237"/>
      <c r="P27" s="231"/>
      <c r="Q27" s="237"/>
      <c r="R27" s="231"/>
      <c r="S27" s="231"/>
      <c r="T27" s="231"/>
      <c r="U27" s="231"/>
      <c r="V27" s="231"/>
      <c r="W27" s="231"/>
      <c r="X27" s="231"/>
      <c r="Y27" s="231"/>
      <c r="Z27" s="238"/>
    </row>
    <row r="28" spans="2:26" ht="21.75" customHeight="1" x14ac:dyDescent="0.15">
      <c r="B28" s="298"/>
      <c r="C28" s="237"/>
      <c r="D28" s="231"/>
      <c r="E28" s="231"/>
      <c r="F28" s="239"/>
      <c r="G28" s="240"/>
      <c r="H28" s="240"/>
      <c r="I28" s="240"/>
      <c r="J28" s="240"/>
      <c r="K28" s="240"/>
      <c r="L28" s="231"/>
      <c r="M28" s="237"/>
      <c r="N28" s="237"/>
      <c r="O28" s="237"/>
      <c r="P28" s="231"/>
      <c r="Q28" s="240"/>
      <c r="R28" s="232"/>
      <c r="S28" s="232"/>
      <c r="T28" s="232"/>
      <c r="U28" s="232"/>
      <c r="V28" s="232"/>
      <c r="W28" s="232"/>
      <c r="X28" s="232"/>
      <c r="Y28" s="232"/>
      <c r="Z28" s="241"/>
    </row>
    <row r="29" spans="2:26" ht="47.25" customHeight="1" x14ac:dyDescent="0.15">
      <c r="B29" s="299"/>
      <c r="C29" s="242"/>
      <c r="D29" s="242"/>
      <c r="E29" s="243"/>
      <c r="F29" s="244"/>
      <c r="G29" s="242"/>
      <c r="H29" s="242"/>
      <c r="I29" s="242"/>
      <c r="J29" s="548" t="s">
        <v>424</v>
      </c>
      <c r="K29" s="548"/>
      <c r="L29" s="548"/>
      <c r="M29" s="548"/>
      <c r="N29" s="548"/>
      <c r="O29" s="548"/>
      <c r="P29" s="548"/>
      <c r="Q29" s="548" t="s">
        <v>425</v>
      </c>
      <c r="R29" s="548"/>
      <c r="S29" s="548"/>
      <c r="T29" s="548"/>
      <c r="U29" s="548"/>
      <c r="V29" s="548"/>
      <c r="W29" s="548"/>
      <c r="X29" s="548"/>
      <c r="Y29" s="548"/>
      <c r="Z29" s="245"/>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9DA2D36-0C2A-43DD-8031-5A640E64B5F6}">
          <x14:formula1>
            <xm:f>'(参考)リスト'!$G$16:$G$19</xm:f>
          </x14:formula1>
          <xm:sqref>D7:E11</xm:sqref>
        </x14:dataValidation>
        <x14:dataValidation type="list" allowBlank="1" showInputMessage="1" showErrorMessage="1" xr:uid="{2DB5C18C-4655-4AAD-BFC5-AA539BE33BB6}">
          <x14:formula1>
            <xm:f>'(参考)リスト'!$E$6:$E$10</xm:f>
          </x14:formula1>
          <xm:sqref>U6</xm:sqref>
        </x14:dataValidation>
        <x14:dataValidation type="list" allowBlank="1" showInputMessage="1" showErrorMessage="1" xr:uid="{AC066DC6-73E3-410F-AC97-B3BEC52555BE}">
          <x14:formula1>
            <xm:f>'(参考)リスト'!$F$6:$F$7</xm:f>
          </x14:formula1>
          <xm:sqref>U5</xm:sqref>
        </x14:dataValidation>
        <x14:dataValidation type="list" allowBlank="1" showInputMessage="1" showErrorMessage="1" xr:uid="{9DFB912D-E0E0-4E9E-89A4-FC541709FDB0}">
          <x14:formula1>
            <xm:f>'(参考)リスト'!$D$6:$D$7</xm:f>
          </x14:formula1>
          <xm:sqref>R5:R6</xm:sqref>
        </x14:dataValidation>
        <x14:dataValidation type="list" allowBlank="1" showInputMessage="1" showErrorMessage="1" xr:uid="{21940FD4-EFAA-4BE3-9B16-9E1B72663D59}">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45"/>
  <sheetViews>
    <sheetView showGridLines="0" view="pageBreakPreview" zoomScaleNormal="55" zoomScaleSheetLayoutView="100" workbookViewId="0">
      <selection activeCell="AG16" sqref="AG16"/>
    </sheetView>
  </sheetViews>
  <sheetFormatPr defaultColWidth="9" defaultRowHeight="16.2"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4" width="15.33203125" style="1" customWidth="1"/>
    <col min="15" max="15" width="17.77734375" style="1" customWidth="1"/>
    <col min="16" max="17" width="9.6640625" style="1" customWidth="1"/>
    <col min="18" max="19" width="7.109375" style="1" customWidth="1"/>
    <col min="20" max="20" width="4" style="1" customWidth="1"/>
    <col min="21" max="21" width="4.109375" style="1" customWidth="1"/>
    <col min="22" max="22" width="6.33203125" style="1" customWidth="1"/>
    <col min="23" max="23" width="5" style="1" customWidth="1"/>
    <col min="24" max="24" width="8.109375" style="1" customWidth="1"/>
    <col min="25" max="25" width="11.21875" style="1" customWidth="1"/>
    <col min="26" max="26" width="3" style="1" customWidth="1"/>
    <col min="27" max="16384" width="9" style="1"/>
  </cols>
  <sheetData>
    <row r="1" spans="2:25" ht="9.75" customHeight="1" x14ac:dyDescent="0.2"/>
    <row r="2" spans="2:25" ht="24.75" customHeight="1" x14ac:dyDescent="0.2">
      <c r="B2" s="637" t="s">
        <v>241</v>
      </c>
      <c r="C2" s="637"/>
      <c r="D2" s="637"/>
      <c r="E2" s="637"/>
      <c r="F2" s="638"/>
      <c r="G2" s="638"/>
      <c r="H2" s="638"/>
      <c r="I2" s="637"/>
      <c r="J2" s="637"/>
      <c r="K2" s="637"/>
      <c r="L2" s="637"/>
      <c r="M2" s="637"/>
      <c r="N2" s="637"/>
      <c r="O2" s="637"/>
      <c r="P2" s="637"/>
      <c r="Q2" s="637"/>
      <c r="R2" s="637"/>
      <c r="S2" s="637"/>
      <c r="T2" s="637"/>
      <c r="U2" s="637"/>
      <c r="V2" s="637"/>
      <c r="W2" s="637"/>
      <c r="X2" s="637"/>
      <c r="Y2" s="231"/>
    </row>
    <row r="3" spans="2:25" ht="20.100000000000001" customHeight="1" x14ac:dyDescent="0.2">
      <c r="B3" s="327" t="s">
        <v>17</v>
      </c>
      <c r="C3" s="331"/>
      <c r="D3" s="331"/>
      <c r="E3" s="331"/>
      <c r="F3" s="639" t="s">
        <v>564</v>
      </c>
      <c r="G3" s="640"/>
      <c r="H3" s="641"/>
      <c r="I3" s="314" t="s">
        <v>18</v>
      </c>
      <c r="J3" s="315"/>
      <c r="K3" s="642" t="s">
        <v>548</v>
      </c>
      <c r="L3" s="403"/>
      <c r="M3" s="403"/>
      <c r="N3" s="643"/>
      <c r="O3" s="390" t="s">
        <v>445</v>
      </c>
      <c r="P3" s="374" t="s">
        <v>531</v>
      </c>
      <c r="Q3" s="621"/>
      <c r="R3" s="621"/>
      <c r="S3" s="622"/>
      <c r="T3" s="563" t="s">
        <v>185</v>
      </c>
      <c r="U3" s="615"/>
      <c r="V3" s="615"/>
      <c r="W3" s="564"/>
      <c r="X3" s="513">
        <v>45593</v>
      </c>
      <c r="Y3" s="515"/>
    </row>
    <row r="4" spans="2:25" ht="20.100000000000001" customHeight="1" x14ac:dyDescent="0.2">
      <c r="B4" s="329" t="s">
        <v>0</v>
      </c>
      <c r="C4" s="360"/>
      <c r="D4" s="360"/>
      <c r="E4" s="360"/>
      <c r="F4" s="649" t="s">
        <v>565</v>
      </c>
      <c r="G4" s="650"/>
      <c r="H4" s="651"/>
      <c r="I4" s="647" t="s">
        <v>1</v>
      </c>
      <c r="J4" s="648"/>
      <c r="K4" s="642" t="s">
        <v>586</v>
      </c>
      <c r="L4" s="403"/>
      <c r="M4" s="403"/>
      <c r="N4" s="643"/>
      <c r="O4" s="396"/>
      <c r="P4" s="623" t="s">
        <v>532</v>
      </c>
      <c r="Q4" s="624"/>
      <c r="R4" s="624"/>
      <c r="S4" s="625"/>
      <c r="T4" s="616"/>
      <c r="U4" s="617"/>
      <c r="V4" s="617"/>
      <c r="W4" s="618"/>
      <c r="X4" s="619"/>
      <c r="Y4" s="620"/>
    </row>
    <row r="5" spans="2:25" ht="15" customHeight="1" x14ac:dyDescent="0.2">
      <c r="B5" s="313" t="s">
        <v>204</v>
      </c>
      <c r="C5" s="645" t="s">
        <v>29</v>
      </c>
      <c r="D5" s="646"/>
      <c r="E5" s="613" t="s">
        <v>173</v>
      </c>
      <c r="F5" s="613" t="s">
        <v>172</v>
      </c>
      <c r="G5" s="654" t="s">
        <v>171</v>
      </c>
      <c r="H5" s="655"/>
      <c r="I5" s="327" t="s">
        <v>170</v>
      </c>
      <c r="J5" s="331"/>
      <c r="K5" s="331"/>
      <c r="L5" s="331"/>
      <c r="M5" s="331"/>
      <c r="N5" s="328"/>
      <c r="O5" s="652" t="s">
        <v>368</v>
      </c>
      <c r="P5" s="589" t="s">
        <v>216</v>
      </c>
      <c r="Q5" s="627"/>
      <c r="R5" s="627"/>
      <c r="S5" s="628"/>
      <c r="T5" s="654" t="s">
        <v>169</v>
      </c>
      <c r="U5" s="658"/>
      <c r="V5" s="658"/>
      <c r="W5" s="658"/>
      <c r="X5" s="655"/>
      <c r="Y5" s="612" t="s">
        <v>168</v>
      </c>
    </row>
    <row r="6" spans="2:25" ht="15" customHeight="1" x14ac:dyDescent="0.2">
      <c r="B6" s="298"/>
      <c r="C6" s="645"/>
      <c r="D6" s="646"/>
      <c r="E6" s="613"/>
      <c r="F6" s="613"/>
      <c r="G6" s="656"/>
      <c r="H6" s="657"/>
      <c r="I6" s="329"/>
      <c r="J6" s="360"/>
      <c r="K6" s="360"/>
      <c r="L6" s="360"/>
      <c r="M6" s="360"/>
      <c r="N6" s="330"/>
      <c r="O6" s="653"/>
      <c r="P6" s="590"/>
      <c r="Q6" s="629"/>
      <c r="R6" s="629"/>
      <c r="S6" s="630"/>
      <c r="T6" s="656"/>
      <c r="U6" s="659"/>
      <c r="V6" s="659"/>
      <c r="W6" s="659"/>
      <c r="X6" s="657"/>
      <c r="Y6" s="613"/>
    </row>
    <row r="7" spans="2:25" ht="16.2" customHeight="1" x14ac:dyDescent="0.2">
      <c r="B7" s="298"/>
      <c r="C7" s="645"/>
      <c r="D7" s="646"/>
      <c r="E7" s="613"/>
      <c r="F7" s="613"/>
      <c r="G7" s="561" t="s">
        <v>167</v>
      </c>
      <c r="H7" s="561" t="s">
        <v>166</v>
      </c>
      <c r="I7" s="633" t="s">
        <v>165</v>
      </c>
      <c r="J7" s="633" t="s">
        <v>31</v>
      </c>
      <c r="K7" s="608"/>
      <c r="L7" s="608"/>
      <c r="M7" s="607" t="s">
        <v>3</v>
      </c>
      <c r="N7" s="609" t="s">
        <v>507</v>
      </c>
      <c r="O7" s="633" t="s">
        <v>408</v>
      </c>
      <c r="P7" s="367" t="s">
        <v>224</v>
      </c>
      <c r="Q7" s="608"/>
      <c r="R7" s="561" t="s">
        <v>222</v>
      </c>
      <c r="S7" s="561" t="s">
        <v>223</v>
      </c>
      <c r="T7" s="626" t="s">
        <v>164</v>
      </c>
      <c r="U7" s="561" t="s">
        <v>217</v>
      </c>
      <c r="V7" s="608"/>
      <c r="W7" s="608"/>
      <c r="X7" s="608"/>
      <c r="Y7" s="613"/>
    </row>
    <row r="8" spans="2:25" ht="16.2" customHeight="1" x14ac:dyDescent="0.2">
      <c r="B8" s="298"/>
      <c r="C8" s="329"/>
      <c r="D8" s="330"/>
      <c r="E8" s="644"/>
      <c r="F8" s="644"/>
      <c r="G8" s="632"/>
      <c r="H8" s="632"/>
      <c r="I8" s="608"/>
      <c r="J8" s="608"/>
      <c r="K8" s="608"/>
      <c r="L8" s="608"/>
      <c r="M8" s="608"/>
      <c r="N8" s="608"/>
      <c r="O8" s="608"/>
      <c r="P8" s="246" t="s">
        <v>218</v>
      </c>
      <c r="Q8" s="246" t="s">
        <v>220</v>
      </c>
      <c r="R8" s="608"/>
      <c r="S8" s="608"/>
      <c r="T8" s="608"/>
      <c r="U8" s="608"/>
      <c r="V8" s="608"/>
      <c r="W8" s="608"/>
      <c r="X8" s="608"/>
      <c r="Y8" s="614"/>
    </row>
    <row r="9" spans="2:25" ht="15.75" customHeight="1" x14ac:dyDescent="0.2">
      <c r="B9" s="298"/>
      <c r="C9" s="610">
        <v>1</v>
      </c>
      <c r="D9" s="611"/>
      <c r="E9" s="208">
        <v>1</v>
      </c>
      <c r="F9" s="285">
        <v>5</v>
      </c>
      <c r="G9" s="198" t="s">
        <v>464</v>
      </c>
      <c r="H9" s="198" t="s">
        <v>340</v>
      </c>
      <c r="I9" s="198" t="s">
        <v>251</v>
      </c>
      <c r="J9" s="324" t="s">
        <v>465</v>
      </c>
      <c r="K9" s="324"/>
      <c r="L9" s="324"/>
      <c r="M9" s="198" t="s">
        <v>575</v>
      </c>
      <c r="N9" s="198" t="s">
        <v>580</v>
      </c>
      <c r="O9" s="198" t="s">
        <v>560</v>
      </c>
      <c r="P9" s="198" t="s">
        <v>533</v>
      </c>
      <c r="Q9" s="198" t="s">
        <v>536</v>
      </c>
      <c r="R9" s="204" t="s">
        <v>270</v>
      </c>
      <c r="S9" s="204" t="s">
        <v>274</v>
      </c>
      <c r="T9" s="204" t="s">
        <v>273</v>
      </c>
      <c r="U9" s="324" t="s">
        <v>561</v>
      </c>
      <c r="V9" s="608"/>
      <c r="W9" s="608"/>
      <c r="X9" s="608"/>
      <c r="Y9" s="198" t="s">
        <v>535</v>
      </c>
    </row>
    <row r="10" spans="2:25" ht="16.2" customHeight="1" x14ac:dyDescent="0.2">
      <c r="B10" s="298"/>
      <c r="C10" s="610">
        <v>2</v>
      </c>
      <c r="D10" s="611"/>
      <c r="E10" s="208">
        <v>2</v>
      </c>
      <c r="F10" s="285">
        <v>18.5</v>
      </c>
      <c r="G10" s="198" t="s">
        <v>464</v>
      </c>
      <c r="H10" s="198" t="s">
        <v>336</v>
      </c>
      <c r="I10" s="198" t="s">
        <v>251</v>
      </c>
      <c r="J10" s="324" t="s">
        <v>466</v>
      </c>
      <c r="K10" s="324"/>
      <c r="L10" s="324"/>
      <c r="M10" s="198" t="s">
        <v>576</v>
      </c>
      <c r="N10" s="198" t="s">
        <v>583</v>
      </c>
      <c r="O10" s="198" t="s">
        <v>536</v>
      </c>
      <c r="P10" s="198" t="s">
        <v>533</v>
      </c>
      <c r="Q10" s="198" t="s">
        <v>536</v>
      </c>
      <c r="R10" s="204" t="s">
        <v>270</v>
      </c>
      <c r="S10" s="204" t="s">
        <v>274</v>
      </c>
      <c r="T10" s="204" t="s">
        <v>273</v>
      </c>
      <c r="U10" s="324" t="s">
        <v>561</v>
      </c>
      <c r="V10" s="631"/>
      <c r="W10" s="631"/>
      <c r="X10" s="631"/>
      <c r="Y10" s="267"/>
    </row>
    <row r="11" spans="2:25" ht="16.2" customHeight="1" x14ac:dyDescent="0.2">
      <c r="B11" s="298"/>
      <c r="C11" s="610"/>
      <c r="D11" s="611"/>
      <c r="E11" s="208"/>
      <c r="F11" s="285"/>
      <c r="G11" s="198"/>
      <c r="H11" s="198"/>
      <c r="I11" s="198"/>
      <c r="J11" s="324"/>
      <c r="K11" s="324"/>
      <c r="L11" s="324"/>
      <c r="M11" s="198"/>
      <c r="N11" s="198"/>
      <c r="O11" s="198"/>
      <c r="P11" s="198"/>
      <c r="Q11" s="198"/>
      <c r="R11" s="204"/>
      <c r="S11" s="204"/>
      <c r="T11" s="204"/>
      <c r="U11" s="324"/>
      <c r="V11" s="608"/>
      <c r="W11" s="608"/>
      <c r="X11" s="608"/>
      <c r="Y11" s="198"/>
    </row>
    <row r="12" spans="2:25" ht="16.2" customHeight="1" x14ac:dyDescent="0.2">
      <c r="B12" s="298"/>
      <c r="C12" s="610"/>
      <c r="D12" s="611"/>
      <c r="E12" s="208"/>
      <c r="F12" s="285"/>
      <c r="G12" s="198"/>
      <c r="H12" s="198"/>
      <c r="I12" s="198"/>
      <c r="J12" s="324"/>
      <c r="K12" s="324"/>
      <c r="L12" s="324"/>
      <c r="M12" s="198"/>
      <c r="N12" s="198"/>
      <c r="O12" s="198"/>
      <c r="P12" s="198"/>
      <c r="Q12" s="198"/>
      <c r="R12" s="204"/>
      <c r="S12" s="204"/>
      <c r="T12" s="204"/>
      <c r="U12" s="324"/>
      <c r="V12" s="608"/>
      <c r="W12" s="608"/>
      <c r="X12" s="608"/>
      <c r="Y12" s="198"/>
    </row>
    <row r="13" spans="2:25" ht="16.2" customHeight="1" x14ac:dyDescent="0.2">
      <c r="B13" s="298"/>
      <c r="C13" s="610"/>
      <c r="D13" s="611"/>
      <c r="E13" s="208"/>
      <c r="F13" s="285"/>
      <c r="G13" s="198"/>
      <c r="H13" s="198"/>
      <c r="I13" s="198"/>
      <c r="J13" s="324"/>
      <c r="K13" s="324"/>
      <c r="L13" s="324"/>
      <c r="M13" s="198"/>
      <c r="N13" s="198"/>
      <c r="O13" s="198"/>
      <c r="P13" s="198"/>
      <c r="Q13" s="198"/>
      <c r="R13" s="204"/>
      <c r="S13" s="204"/>
      <c r="T13" s="204"/>
      <c r="U13" s="324"/>
      <c r="V13" s="608"/>
      <c r="W13" s="608"/>
      <c r="X13" s="608"/>
      <c r="Y13" s="198"/>
    </row>
    <row r="14" spans="2:25" ht="16.2" customHeight="1" x14ac:dyDescent="0.2">
      <c r="B14" s="298"/>
      <c r="C14" s="610"/>
      <c r="D14" s="611"/>
      <c r="E14" s="208"/>
      <c r="F14" s="285"/>
      <c r="G14" s="198"/>
      <c r="H14" s="198"/>
      <c r="I14" s="198"/>
      <c r="J14" s="324"/>
      <c r="K14" s="324"/>
      <c r="L14" s="324"/>
      <c r="M14" s="198"/>
      <c r="N14" s="198"/>
      <c r="O14" s="249"/>
      <c r="P14" s="198"/>
      <c r="Q14" s="198"/>
      <c r="R14" s="204"/>
      <c r="S14" s="204"/>
      <c r="T14" s="204"/>
      <c r="U14" s="324"/>
      <c r="V14" s="608"/>
      <c r="W14" s="608"/>
      <c r="X14" s="608"/>
      <c r="Y14" s="198"/>
    </row>
    <row r="15" spans="2:25" ht="16.2" customHeight="1" x14ac:dyDescent="0.2">
      <c r="B15" s="298"/>
      <c r="C15" s="610"/>
      <c r="D15" s="611"/>
      <c r="E15" s="208"/>
      <c r="F15" s="285"/>
      <c r="G15" s="198"/>
      <c r="H15" s="198"/>
      <c r="I15" s="198"/>
      <c r="J15" s="324"/>
      <c r="K15" s="324"/>
      <c r="L15" s="324"/>
      <c r="M15" s="198"/>
      <c r="N15" s="198"/>
      <c r="O15" s="249"/>
      <c r="P15" s="198"/>
      <c r="Q15" s="198"/>
      <c r="R15" s="204"/>
      <c r="S15" s="204"/>
      <c r="T15" s="204"/>
      <c r="U15" s="324"/>
      <c r="V15" s="608"/>
      <c r="W15" s="608"/>
      <c r="X15" s="608"/>
      <c r="Y15" s="198"/>
    </row>
    <row r="16" spans="2:25" ht="16.2" customHeight="1" x14ac:dyDescent="0.2">
      <c r="B16" s="298"/>
      <c r="C16" s="610"/>
      <c r="D16" s="611"/>
      <c r="E16" s="208"/>
      <c r="F16" s="285"/>
      <c r="G16" s="198"/>
      <c r="H16" s="198"/>
      <c r="I16" s="198"/>
      <c r="J16" s="324"/>
      <c r="K16" s="324"/>
      <c r="L16" s="324"/>
      <c r="M16" s="198"/>
      <c r="N16" s="198"/>
      <c r="O16" s="249"/>
      <c r="P16" s="198"/>
      <c r="Q16" s="198"/>
      <c r="R16" s="204"/>
      <c r="S16" s="204"/>
      <c r="T16" s="204"/>
      <c r="U16" s="324"/>
      <c r="V16" s="608"/>
      <c r="W16" s="608"/>
      <c r="X16" s="608"/>
      <c r="Y16" s="198"/>
    </row>
    <row r="17" spans="2:25" ht="16.2" customHeight="1" x14ac:dyDescent="0.2">
      <c r="B17" s="298"/>
      <c r="C17" s="610"/>
      <c r="D17" s="611"/>
      <c r="E17" s="208"/>
      <c r="F17" s="285"/>
      <c r="G17" s="198"/>
      <c r="H17" s="198"/>
      <c r="I17" s="198"/>
      <c r="J17" s="324"/>
      <c r="K17" s="324"/>
      <c r="L17" s="324"/>
      <c r="M17" s="198"/>
      <c r="N17" s="198"/>
      <c r="O17" s="249"/>
      <c r="P17" s="198"/>
      <c r="Q17" s="198"/>
      <c r="R17" s="204"/>
      <c r="S17" s="204"/>
      <c r="T17" s="204"/>
      <c r="U17" s="634"/>
      <c r="V17" s="635"/>
      <c r="W17" s="635"/>
      <c r="X17" s="636"/>
      <c r="Y17" s="198"/>
    </row>
    <row r="18" spans="2:25" ht="16.2" customHeight="1" x14ac:dyDescent="0.2">
      <c r="B18" s="298"/>
      <c r="C18" s="610"/>
      <c r="D18" s="611"/>
      <c r="E18" s="208"/>
      <c r="F18" s="285"/>
      <c r="G18" s="198"/>
      <c r="H18" s="198"/>
      <c r="I18" s="198"/>
      <c r="J18" s="324"/>
      <c r="K18" s="324"/>
      <c r="L18" s="324"/>
      <c r="M18" s="198"/>
      <c r="N18" s="198"/>
      <c r="O18" s="249"/>
      <c r="P18" s="198"/>
      <c r="Q18" s="198"/>
      <c r="R18" s="204"/>
      <c r="S18" s="204"/>
      <c r="T18" s="204"/>
      <c r="U18" s="634"/>
      <c r="V18" s="635"/>
      <c r="W18" s="635"/>
      <c r="X18" s="636"/>
      <c r="Y18" s="198"/>
    </row>
    <row r="19" spans="2:25" ht="16.2" customHeight="1" x14ac:dyDescent="0.2">
      <c r="B19" s="298"/>
      <c r="C19" s="610"/>
      <c r="D19" s="611"/>
      <c r="E19" s="208"/>
      <c r="F19" s="285"/>
      <c r="G19" s="198"/>
      <c r="H19" s="198"/>
      <c r="I19" s="198"/>
      <c r="J19" s="324"/>
      <c r="K19" s="324"/>
      <c r="L19" s="324"/>
      <c r="M19" s="198"/>
      <c r="N19" s="198"/>
      <c r="O19" s="249"/>
      <c r="P19" s="198"/>
      <c r="Q19" s="198"/>
      <c r="R19" s="204"/>
      <c r="S19" s="204"/>
      <c r="T19" s="204"/>
      <c r="U19" s="634"/>
      <c r="V19" s="635"/>
      <c r="W19" s="635"/>
      <c r="X19" s="636"/>
      <c r="Y19" s="198"/>
    </row>
    <row r="20" spans="2:25" ht="16.2" customHeight="1" x14ac:dyDescent="0.2">
      <c r="B20" s="298"/>
      <c r="C20" s="610"/>
      <c r="D20" s="611"/>
      <c r="E20" s="208"/>
      <c r="F20" s="285"/>
      <c r="G20" s="198"/>
      <c r="H20" s="198"/>
      <c r="I20" s="198"/>
      <c r="J20" s="634"/>
      <c r="K20" s="635"/>
      <c r="L20" s="636"/>
      <c r="M20" s="198"/>
      <c r="N20" s="198"/>
      <c r="O20" s="249"/>
      <c r="P20" s="198"/>
      <c r="Q20" s="198"/>
      <c r="R20" s="204"/>
      <c r="S20" s="204"/>
      <c r="T20" s="204"/>
      <c r="U20" s="324"/>
      <c r="V20" s="608"/>
      <c r="W20" s="608"/>
      <c r="X20" s="608"/>
      <c r="Y20" s="198"/>
    </row>
    <row r="21" spans="2:25" ht="16.2" customHeight="1" x14ac:dyDescent="0.2">
      <c r="B21" s="298"/>
      <c r="C21" s="610"/>
      <c r="D21" s="611"/>
      <c r="E21" s="208"/>
      <c r="F21" s="247"/>
      <c r="G21" s="198"/>
      <c r="H21" s="198"/>
      <c r="I21" s="198"/>
      <c r="J21" s="324"/>
      <c r="K21" s="324"/>
      <c r="L21" s="324"/>
      <c r="M21" s="198"/>
      <c r="N21" s="198"/>
      <c r="O21" s="249"/>
      <c r="P21" s="249"/>
      <c r="Q21" s="249"/>
      <c r="R21" s="204"/>
      <c r="S21" s="204"/>
      <c r="T21" s="204"/>
      <c r="U21" s="324"/>
      <c r="V21" s="608"/>
      <c r="W21" s="608"/>
      <c r="X21" s="608"/>
      <c r="Y21" s="198"/>
    </row>
    <row r="22" spans="2:25" ht="16.2" customHeight="1" x14ac:dyDescent="0.2">
      <c r="B22" s="298"/>
      <c r="C22" s="610"/>
      <c r="D22" s="611"/>
      <c r="E22" s="208"/>
      <c r="F22" s="248"/>
      <c r="G22" s="198"/>
      <c r="H22" s="198"/>
      <c r="I22" s="198"/>
      <c r="J22" s="324"/>
      <c r="K22" s="324"/>
      <c r="L22" s="324"/>
      <c r="M22" s="198"/>
      <c r="N22" s="198"/>
      <c r="O22" s="198"/>
      <c r="P22" s="198"/>
      <c r="Q22" s="198"/>
      <c r="R22" s="204"/>
      <c r="S22" s="204"/>
      <c r="T22" s="204"/>
      <c r="U22" s="324"/>
      <c r="V22" s="608"/>
      <c r="W22" s="608"/>
      <c r="X22" s="608"/>
      <c r="Y22" s="198"/>
    </row>
    <row r="23" spans="2:25" ht="16.2" customHeight="1" x14ac:dyDescent="0.2">
      <c r="B23" s="298"/>
      <c r="C23" s="610"/>
      <c r="D23" s="611"/>
      <c r="E23" s="208"/>
      <c r="F23" s="248"/>
      <c r="G23" s="198"/>
      <c r="H23" s="198"/>
      <c r="I23" s="198"/>
      <c r="J23" s="324"/>
      <c r="K23" s="324"/>
      <c r="L23" s="324"/>
      <c r="M23" s="198"/>
      <c r="N23" s="198"/>
      <c r="O23" s="198"/>
      <c r="P23" s="198"/>
      <c r="Q23" s="198"/>
      <c r="R23" s="204"/>
      <c r="S23" s="204"/>
      <c r="T23" s="204"/>
      <c r="U23" s="324"/>
      <c r="V23" s="608"/>
      <c r="W23" s="608"/>
      <c r="X23" s="608"/>
      <c r="Y23" s="198"/>
    </row>
    <row r="24" spans="2:25" ht="16.2" customHeight="1" x14ac:dyDescent="0.2">
      <c r="B24" s="298"/>
      <c r="C24" s="610"/>
      <c r="D24" s="611"/>
      <c r="E24" s="208"/>
      <c r="F24" s="248"/>
      <c r="G24" s="198"/>
      <c r="H24" s="198"/>
      <c r="I24" s="198"/>
      <c r="J24" s="324"/>
      <c r="K24" s="324"/>
      <c r="L24" s="324"/>
      <c r="M24" s="198"/>
      <c r="N24" s="198"/>
      <c r="O24" s="198"/>
      <c r="P24" s="198"/>
      <c r="Q24" s="198"/>
      <c r="R24" s="204"/>
      <c r="S24" s="204"/>
      <c r="T24" s="204"/>
      <c r="U24" s="324"/>
      <c r="V24" s="608"/>
      <c r="W24" s="608"/>
      <c r="X24" s="608"/>
      <c r="Y24" s="198"/>
    </row>
    <row r="25" spans="2:25" ht="16.2" customHeight="1" x14ac:dyDescent="0.2">
      <c r="B25" s="298"/>
      <c r="C25" s="610"/>
      <c r="D25" s="611"/>
      <c r="E25" s="208"/>
      <c r="F25" s="248"/>
      <c r="G25" s="198"/>
      <c r="H25" s="198"/>
      <c r="I25" s="198"/>
      <c r="J25" s="324"/>
      <c r="K25" s="324"/>
      <c r="L25" s="324"/>
      <c r="M25" s="198"/>
      <c r="N25" s="198"/>
      <c r="O25" s="198"/>
      <c r="P25" s="198"/>
      <c r="Q25" s="198"/>
      <c r="R25" s="204"/>
      <c r="S25" s="204"/>
      <c r="T25" s="204"/>
      <c r="U25" s="324"/>
      <c r="V25" s="608"/>
      <c r="W25" s="608"/>
      <c r="X25" s="608"/>
      <c r="Y25" s="198"/>
    </row>
    <row r="26" spans="2:25" ht="16.2" customHeight="1" x14ac:dyDescent="0.2">
      <c r="B26" s="298"/>
      <c r="C26" s="610"/>
      <c r="D26" s="611"/>
      <c r="E26" s="208"/>
      <c r="F26" s="247"/>
      <c r="G26" s="198"/>
      <c r="H26" s="198"/>
      <c r="I26" s="198"/>
      <c r="J26" s="324"/>
      <c r="K26" s="324"/>
      <c r="L26" s="324"/>
      <c r="M26" s="198"/>
      <c r="N26" s="198"/>
      <c r="O26" s="198"/>
      <c r="P26" s="198"/>
      <c r="Q26" s="198"/>
      <c r="R26" s="204"/>
      <c r="S26" s="204"/>
      <c r="T26" s="204"/>
      <c r="U26" s="324"/>
      <c r="V26" s="608"/>
      <c r="W26" s="608"/>
      <c r="X26" s="608"/>
      <c r="Y26" s="198"/>
    </row>
    <row r="27" spans="2:25" ht="16.2" customHeight="1" x14ac:dyDescent="0.2">
      <c r="B27" s="298"/>
      <c r="C27" s="610"/>
      <c r="D27" s="611"/>
      <c r="E27" s="208"/>
      <c r="F27" s="247"/>
      <c r="G27" s="198"/>
      <c r="H27" s="198"/>
      <c r="I27" s="198"/>
      <c r="J27" s="324"/>
      <c r="K27" s="324"/>
      <c r="L27" s="324"/>
      <c r="M27" s="198"/>
      <c r="N27" s="198"/>
      <c r="O27" s="198"/>
      <c r="P27" s="198"/>
      <c r="Q27" s="198"/>
      <c r="R27" s="204"/>
      <c r="S27" s="204"/>
      <c r="T27" s="204"/>
      <c r="U27" s="324"/>
      <c r="V27" s="608"/>
      <c r="W27" s="608"/>
      <c r="X27" s="608"/>
      <c r="Y27" s="198"/>
    </row>
    <row r="28" spans="2:25" ht="16.2" customHeight="1" x14ac:dyDescent="0.2">
      <c r="B28" s="298"/>
      <c r="C28" s="610"/>
      <c r="D28" s="611"/>
      <c r="E28" s="208"/>
      <c r="F28" s="248"/>
      <c r="G28" s="198"/>
      <c r="H28" s="198"/>
      <c r="I28" s="198"/>
      <c r="J28" s="324"/>
      <c r="K28" s="324"/>
      <c r="L28" s="324"/>
      <c r="M28" s="198"/>
      <c r="N28" s="198"/>
      <c r="O28" s="198"/>
      <c r="P28" s="198"/>
      <c r="Q28" s="198"/>
      <c r="R28" s="204"/>
      <c r="S28" s="204"/>
      <c r="T28" s="204"/>
      <c r="U28" s="324"/>
      <c r="V28" s="608"/>
      <c r="W28" s="608"/>
      <c r="X28" s="608"/>
      <c r="Y28" s="198"/>
    </row>
    <row r="29" spans="2:25" ht="16.2" customHeight="1" x14ac:dyDescent="0.2">
      <c r="B29" s="298"/>
      <c r="C29" s="610"/>
      <c r="D29" s="611"/>
      <c r="E29" s="208"/>
      <c r="F29" s="248"/>
      <c r="G29" s="198"/>
      <c r="H29" s="198"/>
      <c r="I29" s="198"/>
      <c r="J29" s="324"/>
      <c r="K29" s="324"/>
      <c r="L29" s="324"/>
      <c r="M29" s="198"/>
      <c r="N29" s="198"/>
      <c r="O29" s="198"/>
      <c r="P29" s="198"/>
      <c r="Q29" s="198"/>
      <c r="R29" s="204"/>
      <c r="S29" s="204"/>
      <c r="T29" s="204"/>
      <c r="U29" s="324"/>
      <c r="V29" s="608"/>
      <c r="W29" s="608"/>
      <c r="X29" s="608"/>
      <c r="Y29" s="198"/>
    </row>
    <row r="30" spans="2:25" ht="16.2" customHeight="1" x14ac:dyDescent="0.2">
      <c r="B30" s="298"/>
      <c r="C30" s="610"/>
      <c r="D30" s="611"/>
      <c r="E30" s="208"/>
      <c r="F30" s="248"/>
      <c r="G30" s="198"/>
      <c r="H30" s="198"/>
      <c r="I30" s="198"/>
      <c r="J30" s="324"/>
      <c r="K30" s="324"/>
      <c r="L30" s="324"/>
      <c r="M30" s="198"/>
      <c r="N30" s="198"/>
      <c r="O30" s="198"/>
      <c r="P30" s="198"/>
      <c r="Q30" s="198"/>
      <c r="R30" s="204"/>
      <c r="S30" s="204"/>
      <c r="T30" s="204"/>
      <c r="U30" s="324"/>
      <c r="V30" s="608"/>
      <c r="W30" s="608"/>
      <c r="X30" s="608"/>
      <c r="Y30" s="198"/>
    </row>
    <row r="31" spans="2:25" ht="16.2" customHeight="1" x14ac:dyDescent="0.2">
      <c r="B31" s="298"/>
      <c r="C31" s="610"/>
      <c r="D31" s="611"/>
      <c r="E31" s="208"/>
      <c r="F31" s="248"/>
      <c r="G31" s="198"/>
      <c r="H31" s="198"/>
      <c r="I31" s="198"/>
      <c r="J31" s="324"/>
      <c r="K31" s="324"/>
      <c r="L31" s="324"/>
      <c r="M31" s="198"/>
      <c r="N31" s="198"/>
      <c r="O31" s="198"/>
      <c r="P31" s="198"/>
      <c r="Q31" s="198"/>
      <c r="R31" s="204"/>
      <c r="S31" s="204"/>
      <c r="T31" s="204"/>
      <c r="U31" s="324"/>
      <c r="V31" s="608"/>
      <c r="W31" s="608"/>
      <c r="X31" s="608"/>
      <c r="Y31" s="198"/>
    </row>
    <row r="32" spans="2:25" ht="16.2" customHeight="1" x14ac:dyDescent="0.2">
      <c r="B32" s="298"/>
      <c r="C32" s="610"/>
      <c r="D32" s="611"/>
      <c r="E32" s="208"/>
      <c r="F32" s="248"/>
      <c r="G32" s="198"/>
      <c r="H32" s="198"/>
      <c r="I32" s="198"/>
      <c r="J32" s="324"/>
      <c r="K32" s="324"/>
      <c r="L32" s="324"/>
      <c r="M32" s="198"/>
      <c r="N32" s="198"/>
      <c r="O32" s="198"/>
      <c r="P32" s="198"/>
      <c r="Q32" s="198"/>
      <c r="R32" s="204"/>
      <c r="S32" s="204"/>
      <c r="T32" s="204"/>
      <c r="U32" s="324"/>
      <c r="V32" s="608"/>
      <c r="W32" s="608"/>
      <c r="X32" s="608"/>
      <c r="Y32" s="198"/>
    </row>
    <row r="33" spans="2:25" ht="16.2" customHeight="1" x14ac:dyDescent="0.2">
      <c r="B33" s="298"/>
      <c r="C33" s="610"/>
      <c r="D33" s="611"/>
      <c r="E33" s="208"/>
      <c r="F33" s="248"/>
      <c r="G33" s="198"/>
      <c r="H33" s="198"/>
      <c r="I33" s="198"/>
      <c r="J33" s="324"/>
      <c r="K33" s="324"/>
      <c r="L33" s="324"/>
      <c r="M33" s="198"/>
      <c r="N33" s="198"/>
      <c r="O33" s="198"/>
      <c r="P33" s="198"/>
      <c r="Q33" s="198"/>
      <c r="R33" s="204"/>
      <c r="S33" s="204"/>
      <c r="T33" s="204"/>
      <c r="U33" s="324"/>
      <c r="V33" s="608"/>
      <c r="W33" s="608"/>
      <c r="X33" s="608"/>
      <c r="Y33" s="198"/>
    </row>
    <row r="34" spans="2:25" ht="16.2" customHeight="1" x14ac:dyDescent="0.2">
      <c r="B34" s="298"/>
      <c r="C34" s="610"/>
      <c r="D34" s="611"/>
      <c r="E34" s="208"/>
      <c r="F34" s="248"/>
      <c r="G34" s="198"/>
      <c r="H34" s="198"/>
      <c r="I34" s="198"/>
      <c r="J34" s="324"/>
      <c r="K34" s="324"/>
      <c r="L34" s="324"/>
      <c r="M34" s="198"/>
      <c r="N34" s="198"/>
      <c r="O34" s="198"/>
      <c r="P34" s="198"/>
      <c r="Q34" s="198"/>
      <c r="R34" s="204"/>
      <c r="S34" s="204"/>
      <c r="T34" s="204"/>
      <c r="U34" s="324"/>
      <c r="V34" s="608"/>
      <c r="W34" s="608"/>
      <c r="X34" s="608"/>
      <c r="Y34" s="198"/>
    </row>
    <row r="35" spans="2:25" ht="16.2" customHeight="1" x14ac:dyDescent="0.2">
      <c r="B35" s="298"/>
      <c r="C35" s="610"/>
      <c r="D35" s="611"/>
      <c r="E35" s="208"/>
      <c r="F35" s="248"/>
      <c r="G35" s="198"/>
      <c r="H35" s="198"/>
      <c r="I35" s="198"/>
      <c r="J35" s="324"/>
      <c r="K35" s="324"/>
      <c r="L35" s="324"/>
      <c r="M35" s="198"/>
      <c r="N35" s="198"/>
      <c r="O35" s="198"/>
      <c r="P35" s="198"/>
      <c r="Q35" s="198"/>
      <c r="R35" s="204"/>
      <c r="S35" s="204"/>
      <c r="T35" s="204"/>
      <c r="U35" s="324"/>
      <c r="V35" s="608"/>
      <c r="W35" s="608"/>
      <c r="X35" s="608"/>
      <c r="Y35" s="198"/>
    </row>
    <row r="36" spans="2:25" ht="16.2" customHeight="1" x14ac:dyDescent="0.2">
      <c r="B36" s="298"/>
      <c r="C36" s="610"/>
      <c r="D36" s="611"/>
      <c r="E36" s="208"/>
      <c r="F36" s="248"/>
      <c r="G36" s="198"/>
      <c r="H36" s="198"/>
      <c r="I36" s="198"/>
      <c r="J36" s="324"/>
      <c r="K36" s="324"/>
      <c r="L36" s="324"/>
      <c r="M36" s="198"/>
      <c r="N36" s="198"/>
      <c r="O36" s="198"/>
      <c r="P36" s="198"/>
      <c r="Q36" s="198"/>
      <c r="R36" s="204"/>
      <c r="S36" s="204"/>
      <c r="T36" s="204"/>
      <c r="U36" s="324"/>
      <c r="V36" s="608"/>
      <c r="W36" s="608"/>
      <c r="X36" s="608"/>
      <c r="Y36" s="198"/>
    </row>
    <row r="37" spans="2:25" ht="16.2" customHeight="1" x14ac:dyDescent="0.2">
      <c r="B37" s="298"/>
      <c r="C37" s="610"/>
      <c r="D37" s="611"/>
      <c r="E37" s="208"/>
      <c r="F37" s="248"/>
      <c r="G37" s="198"/>
      <c r="H37" s="198"/>
      <c r="I37" s="198"/>
      <c r="J37" s="324"/>
      <c r="K37" s="324"/>
      <c r="L37" s="324"/>
      <c r="M37" s="198"/>
      <c r="N37" s="198"/>
      <c r="O37" s="198"/>
      <c r="P37" s="198"/>
      <c r="Q37" s="198"/>
      <c r="R37" s="204"/>
      <c r="S37" s="204"/>
      <c r="T37" s="204"/>
      <c r="U37" s="324"/>
      <c r="V37" s="608"/>
      <c r="W37" s="608"/>
      <c r="X37" s="608"/>
      <c r="Y37" s="198"/>
    </row>
    <row r="38" spans="2:25" ht="16.2" customHeight="1" x14ac:dyDescent="0.2">
      <c r="B38" s="298"/>
      <c r="C38" s="610"/>
      <c r="D38" s="611"/>
      <c r="E38" s="208"/>
      <c r="F38" s="248"/>
      <c r="G38" s="198"/>
      <c r="H38" s="198"/>
      <c r="I38" s="198"/>
      <c r="J38" s="324"/>
      <c r="K38" s="324"/>
      <c r="L38" s="324"/>
      <c r="M38" s="198"/>
      <c r="N38" s="198"/>
      <c r="O38" s="198"/>
      <c r="P38" s="198"/>
      <c r="Q38" s="198"/>
      <c r="R38" s="204"/>
      <c r="S38" s="204"/>
      <c r="T38" s="204"/>
      <c r="U38" s="324"/>
      <c r="V38" s="608"/>
      <c r="W38" s="608"/>
      <c r="X38" s="608"/>
      <c r="Y38" s="198"/>
    </row>
    <row r="39" spans="2:25" ht="16.2" customHeight="1" x14ac:dyDescent="0.2">
      <c r="B39" s="299"/>
      <c r="C39" s="610"/>
      <c r="D39" s="611"/>
      <c r="E39" s="208"/>
      <c r="F39" s="248"/>
      <c r="G39" s="198"/>
      <c r="H39" s="198"/>
      <c r="I39" s="198"/>
      <c r="J39" s="324"/>
      <c r="K39" s="324"/>
      <c r="L39" s="324"/>
      <c r="M39" s="198"/>
      <c r="N39" s="198"/>
      <c r="O39" s="198"/>
      <c r="P39" s="198"/>
      <c r="Q39" s="198"/>
      <c r="R39" s="204"/>
      <c r="S39" s="204"/>
      <c r="T39" s="204"/>
      <c r="U39" s="324"/>
      <c r="V39" s="608"/>
      <c r="W39" s="608"/>
      <c r="X39" s="608"/>
      <c r="Y39" s="198"/>
    </row>
    <row r="40" spans="2:25" ht="16.2" customHeight="1" x14ac:dyDescent="0.2">
      <c r="B40" s="26"/>
      <c r="C40" s="1" t="s">
        <v>519</v>
      </c>
      <c r="D40" s="7"/>
      <c r="F40" s="7"/>
      <c r="G40" s="24"/>
      <c r="H40" s="24"/>
      <c r="I40" s="24"/>
      <c r="J40" s="24"/>
      <c r="K40" s="24"/>
      <c r="L40" s="24"/>
      <c r="M40" s="24"/>
      <c r="N40" s="24"/>
      <c r="O40" s="24"/>
      <c r="P40" s="25"/>
      <c r="Q40" s="36"/>
      <c r="R40" s="7"/>
      <c r="S40" s="7"/>
      <c r="T40" s="24"/>
      <c r="U40" s="37"/>
      <c r="V40" s="37"/>
      <c r="W40" s="37"/>
      <c r="X40" s="37"/>
      <c r="Y40" s="7"/>
    </row>
    <row r="41" spans="2:25" ht="16.2" customHeight="1" x14ac:dyDescent="0.2">
      <c r="B41" s="26"/>
      <c r="C41" s="30" t="s">
        <v>225</v>
      </c>
      <c r="D41" s="7"/>
      <c r="F41" s="7"/>
      <c r="G41" s="24"/>
      <c r="H41" s="24"/>
      <c r="I41" s="24"/>
      <c r="J41" s="24"/>
      <c r="K41" s="24"/>
      <c r="L41" s="24"/>
      <c r="M41" s="24"/>
      <c r="N41" s="24"/>
      <c r="O41" s="24"/>
      <c r="P41" s="25"/>
      <c r="Q41" s="36"/>
      <c r="R41" s="7"/>
      <c r="S41" s="7"/>
      <c r="T41" s="24"/>
      <c r="U41" s="37"/>
      <c r="V41" s="37"/>
      <c r="W41" s="37"/>
      <c r="X41" s="37"/>
      <c r="Y41" s="7"/>
    </row>
    <row r="42" spans="2:25" ht="16.2" customHeight="1" x14ac:dyDescent="0.2">
      <c r="B42" s="27"/>
      <c r="C42" s="3" t="s">
        <v>208</v>
      </c>
      <c r="D42" s="3"/>
      <c r="E42" s="3"/>
      <c r="F42" s="3"/>
      <c r="G42" s="3"/>
      <c r="H42" s="3"/>
      <c r="I42" s="3"/>
      <c r="J42" s="3"/>
      <c r="K42" s="3"/>
      <c r="L42" s="3"/>
      <c r="M42" s="3"/>
      <c r="N42" s="3"/>
      <c r="O42" s="3"/>
      <c r="P42" s="3"/>
      <c r="Q42" s="3"/>
      <c r="R42" s="3"/>
      <c r="S42" s="3"/>
      <c r="T42" s="3"/>
      <c r="U42" s="3"/>
      <c r="V42" s="3"/>
      <c r="W42" s="3"/>
      <c r="X42" s="3"/>
    </row>
    <row r="43" spans="2:25" ht="16.2" customHeight="1" x14ac:dyDescent="0.2">
      <c r="B43" s="3"/>
      <c r="C43" s="3" t="s">
        <v>209</v>
      </c>
      <c r="D43" s="3"/>
      <c r="E43" s="3"/>
      <c r="F43" s="3"/>
      <c r="G43" s="3"/>
      <c r="H43" s="3"/>
      <c r="I43" s="3"/>
      <c r="J43" s="3"/>
      <c r="K43" s="3"/>
      <c r="L43" s="3"/>
      <c r="M43" s="3"/>
      <c r="N43" s="3"/>
      <c r="O43" s="3"/>
      <c r="P43" s="3"/>
      <c r="Q43" s="3"/>
      <c r="R43" s="3"/>
      <c r="S43" s="3"/>
      <c r="T43" s="3"/>
      <c r="U43" s="3"/>
      <c r="V43" s="3"/>
      <c r="W43" s="3"/>
      <c r="X43" s="3"/>
    </row>
    <row r="44" spans="2:25" ht="16.2" customHeight="1" x14ac:dyDescent="0.2">
      <c r="B44" s="3"/>
      <c r="C44" s="3" t="s">
        <v>315</v>
      </c>
      <c r="D44" s="3"/>
      <c r="E44" s="3"/>
      <c r="F44" s="3"/>
      <c r="G44" s="3"/>
      <c r="H44" s="3"/>
      <c r="I44" s="3"/>
      <c r="J44" s="3"/>
      <c r="K44" s="3"/>
      <c r="L44" s="3"/>
      <c r="M44" s="3"/>
      <c r="N44" s="3"/>
      <c r="O44" s="3"/>
      <c r="P44" s="3"/>
      <c r="Q44" s="3"/>
      <c r="R44" s="3"/>
      <c r="S44" s="3"/>
      <c r="T44" s="3"/>
      <c r="U44" s="3"/>
      <c r="V44" s="3"/>
      <c r="W44" s="3"/>
      <c r="X44" s="3"/>
    </row>
    <row r="45" spans="2:25" ht="16.2" customHeight="1" x14ac:dyDescent="0.2">
      <c r="C45" s="4" t="s">
        <v>371</v>
      </c>
    </row>
  </sheetData>
  <dataConsolidate/>
  <mergeCells count="129">
    <mergeCell ref="U31:X31"/>
    <mergeCell ref="U20:X20"/>
    <mergeCell ref="U21:X21"/>
    <mergeCell ref="U22:X22"/>
    <mergeCell ref="U23:X23"/>
    <mergeCell ref="U24:X24"/>
    <mergeCell ref="U25:X25"/>
    <mergeCell ref="U26:X26"/>
    <mergeCell ref="U29:X29"/>
    <mergeCell ref="U30:X30"/>
    <mergeCell ref="B2:X2"/>
    <mergeCell ref="F3:H3"/>
    <mergeCell ref="B3:E3"/>
    <mergeCell ref="B4:E4"/>
    <mergeCell ref="K3:N3"/>
    <mergeCell ref="E5:E8"/>
    <mergeCell ref="C5:D8"/>
    <mergeCell ref="F5:F8"/>
    <mergeCell ref="K4:N4"/>
    <mergeCell ref="I3:J3"/>
    <mergeCell ref="I4:J4"/>
    <mergeCell ref="B5:B39"/>
    <mergeCell ref="F4:H4"/>
    <mergeCell ref="C29:D29"/>
    <mergeCell ref="C9:D9"/>
    <mergeCell ref="C11:D11"/>
    <mergeCell ref="O5:O6"/>
    <mergeCell ref="U37:X37"/>
    <mergeCell ref="G5:H6"/>
    <mergeCell ref="U18:X18"/>
    <mergeCell ref="J32:L32"/>
    <mergeCell ref="C34:D34"/>
    <mergeCell ref="I5:N6"/>
    <mergeCell ref="T5:X6"/>
    <mergeCell ref="J37:L37"/>
    <mergeCell ref="J36:L36"/>
    <mergeCell ref="J38:L38"/>
    <mergeCell ref="J39:L39"/>
    <mergeCell ref="C36:D36"/>
    <mergeCell ref="C37:D37"/>
    <mergeCell ref="C38:D38"/>
    <mergeCell ref="J26:L26"/>
    <mergeCell ref="C24:D24"/>
    <mergeCell ref="J24:L24"/>
    <mergeCell ref="C32:D32"/>
    <mergeCell ref="J25:L25"/>
    <mergeCell ref="C31:D31"/>
    <mergeCell ref="J28:L28"/>
    <mergeCell ref="J29:L29"/>
    <mergeCell ref="J31:L31"/>
    <mergeCell ref="J30:L30"/>
    <mergeCell ref="J27:L27"/>
    <mergeCell ref="C25:D25"/>
    <mergeCell ref="C26:D26"/>
    <mergeCell ref="C27:D27"/>
    <mergeCell ref="C28:D28"/>
    <mergeCell ref="C30:D30"/>
    <mergeCell ref="U36:X36"/>
    <mergeCell ref="U38:X38"/>
    <mergeCell ref="U39:X39"/>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39:D39"/>
    <mergeCell ref="J16:L16"/>
    <mergeCell ref="C12:D12"/>
    <mergeCell ref="J9:L9"/>
    <mergeCell ref="J11:L11"/>
    <mergeCell ref="G7:G8"/>
    <mergeCell ref="H7:H8"/>
    <mergeCell ref="J7:L8"/>
    <mergeCell ref="I7:I8"/>
    <mergeCell ref="U35:X35"/>
    <mergeCell ref="J34:L34"/>
    <mergeCell ref="C33:D33"/>
    <mergeCell ref="J33:L33"/>
    <mergeCell ref="C35:D35"/>
    <mergeCell ref="J35:L35"/>
    <mergeCell ref="C20:D20"/>
    <mergeCell ref="C22:D22"/>
    <mergeCell ref="J20:L20"/>
    <mergeCell ref="U27:X27"/>
    <mergeCell ref="U28:X28"/>
    <mergeCell ref="U32:X32"/>
    <mergeCell ref="U33:X33"/>
    <mergeCell ref="U34:X34"/>
    <mergeCell ref="U17:X17"/>
    <mergeCell ref="U19:X19"/>
    <mergeCell ref="M7:M8"/>
    <mergeCell ref="N7:N8"/>
    <mergeCell ref="C10:D10"/>
    <mergeCell ref="J10:L10"/>
    <mergeCell ref="U14:X14"/>
    <mergeCell ref="U15:X15"/>
    <mergeCell ref="U16:X16"/>
    <mergeCell ref="Y5:Y8"/>
    <mergeCell ref="T3:W4"/>
    <mergeCell ref="X3:Y4"/>
    <mergeCell ref="P3:S3"/>
    <mergeCell ref="P4:S4"/>
    <mergeCell ref="S7:S8"/>
    <mergeCell ref="T7:T8"/>
    <mergeCell ref="U7:X8"/>
    <mergeCell ref="P5:S6"/>
    <mergeCell ref="U9:X9"/>
    <mergeCell ref="U10:X10"/>
    <mergeCell ref="U11:X11"/>
    <mergeCell ref="U12:X12"/>
    <mergeCell ref="U13:X13"/>
    <mergeCell ref="C16:D16"/>
    <mergeCell ref="J14:L14"/>
    <mergeCell ref="J15:L15"/>
  </mergeCells>
  <phoneticPr fontId="9"/>
  <dataValidations count="1">
    <dataValidation type="list" errorStyle="warning" allowBlank="1" showInputMessage="1" showErrorMessage="1" error="選択出来ません" sqref="H9:H39"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1"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xm:sqref>
        </x14:dataValidation>
        <x14:dataValidation type="list" allowBlank="1" showInputMessage="1" showErrorMessage="1" xr:uid="{00000000-0002-0000-0600-000006000000}">
          <x14:formula1>
            <xm:f>'(参考)リスト'!$J$16:$J$18</xm:f>
          </x14:formula1>
          <xm:sqref>T9:T39</xm:sqref>
        </x14:dataValidation>
        <x14:dataValidation type="list" allowBlank="1" showInputMessage="1" showErrorMessage="1" xr:uid="{00000000-0002-0000-0600-000007000000}">
          <x14:formula1>
            <xm:f>'(参考)リスト'!$H$16:$H$17</xm:f>
          </x14:formula1>
          <xm:sqref>R9:R39</xm:sqref>
        </x14:dataValidation>
        <x14:dataValidation type="list" allowBlank="1" showInputMessage="1" showErrorMessage="1" xr:uid="{00000000-0002-0000-0600-000008000000}">
          <x14:formula1>
            <xm:f>'(参考)リスト'!$I$16:$I$18</xm:f>
          </x14:formula1>
          <xm:sqref>S9:S39</xm:sqref>
        </x14:dataValidation>
        <x14:dataValidation type="list" allowBlank="1" showInputMessage="1" showErrorMessage="1" xr:uid="{00000000-0002-0000-0600-00000C000000}">
          <x14:formula1>
            <xm:f>'(参考)リスト'!$F$16:$F$21</xm:f>
          </x14:formula1>
          <xm:sqref>O9:Q39</xm:sqref>
        </x14:dataValidation>
        <x14:dataValidation type="list" allowBlank="1" showInputMessage="1" showErrorMessage="1" xr:uid="{91402F3D-BA0A-4172-8B61-7890E57CE66D}">
          <x14:formula1>
            <xm:f>'(参考)リスト'!$E$16:$E$27</xm:f>
          </x14:formula1>
          <xm:sqref>J9:L39</xm:sqref>
        </x14:dataValidation>
        <x14:dataValidation type="list" showInputMessage="1" showErrorMessage="1" xr:uid="{029E4745-3D5D-4892-8FDA-530343C9ED98}">
          <x14:formula1>
            <xm:f>'(参考)リスト'!$B$16:$B$21</xm:f>
          </x14:formula1>
          <xm:sqref>G9:G39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X46"/>
  <sheetViews>
    <sheetView showGridLines="0" showZeros="0" view="pageBreakPreview" zoomScaleNormal="70" zoomScaleSheetLayoutView="100" workbookViewId="0">
      <selection activeCell="AG16" sqref="AG16"/>
    </sheetView>
  </sheetViews>
  <sheetFormatPr defaultColWidth="9" defaultRowHeight="16.2"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10.88671875" style="1" customWidth="1"/>
    <col min="11" max="11" width="11.21875" style="1" customWidth="1"/>
    <col min="12" max="13" width="14.88671875" style="1" customWidth="1"/>
    <col min="14" max="15" width="10" style="1" customWidth="1"/>
    <col min="16" max="16" width="5.44140625" style="1" customWidth="1"/>
    <col min="17" max="17" width="5.109375" style="1" customWidth="1"/>
    <col min="18" max="18" width="4.6640625" style="1" customWidth="1"/>
    <col min="19" max="20" width="6.6640625" style="1" customWidth="1"/>
    <col min="21" max="21" width="4.109375" style="1" customWidth="1"/>
    <col min="22" max="22" width="6.33203125" style="1" customWidth="1"/>
    <col min="23" max="23" width="5" style="1" customWidth="1"/>
    <col min="24" max="24" width="11.44140625" style="1" customWidth="1"/>
    <col min="25" max="25" width="3.109375" style="1" customWidth="1"/>
    <col min="26" max="16384" width="9" style="1"/>
  </cols>
  <sheetData>
    <row r="1" spans="2:24" ht="9.75" customHeight="1" x14ac:dyDescent="0.2">
      <c r="W1" s="3"/>
      <c r="X1" s="3"/>
    </row>
    <row r="2" spans="2:24" ht="24.75" customHeight="1" x14ac:dyDescent="0.2">
      <c r="B2" s="504" t="s">
        <v>242</v>
      </c>
      <c r="C2" s="504"/>
      <c r="D2" s="504"/>
      <c r="E2" s="504"/>
      <c r="F2" s="504"/>
      <c r="G2" s="504"/>
      <c r="H2" s="504"/>
      <c r="I2" s="504"/>
      <c r="J2" s="670"/>
      <c r="K2" s="670"/>
      <c r="L2" s="670"/>
      <c r="M2" s="670"/>
      <c r="N2" s="670"/>
      <c r="O2" s="670"/>
      <c r="P2" s="670"/>
      <c r="Q2" s="670"/>
      <c r="R2" s="670"/>
      <c r="S2" s="670"/>
      <c r="T2" s="670"/>
      <c r="U2" s="670"/>
      <c r="V2" s="670"/>
    </row>
    <row r="3" spans="2:24" ht="20.100000000000001" customHeight="1" x14ac:dyDescent="0.2">
      <c r="B3" s="327" t="s">
        <v>180</v>
      </c>
      <c r="C3" s="331"/>
      <c r="D3" s="331"/>
      <c r="E3" s="328"/>
      <c r="F3" s="639" t="s">
        <v>577</v>
      </c>
      <c r="G3" s="640"/>
      <c r="H3" s="640"/>
      <c r="I3" s="641"/>
      <c r="J3" s="194" t="s">
        <v>179</v>
      </c>
      <c r="K3" s="326" t="s">
        <v>562</v>
      </c>
      <c r="L3" s="326"/>
      <c r="M3" s="369" t="s">
        <v>446</v>
      </c>
      <c r="N3" s="371"/>
      <c r="O3" s="374" t="s">
        <v>537</v>
      </c>
      <c r="P3" s="621"/>
      <c r="Q3" s="621"/>
      <c r="R3" s="672"/>
      <c r="S3" s="563" t="s">
        <v>185</v>
      </c>
      <c r="T3" s="615"/>
      <c r="U3" s="615"/>
      <c r="V3" s="564"/>
      <c r="W3" s="384">
        <v>45593</v>
      </c>
      <c r="X3" s="386"/>
    </row>
    <row r="4" spans="2:24" ht="20.100000000000001" customHeight="1" x14ac:dyDescent="0.2">
      <c r="B4" s="329" t="s">
        <v>0</v>
      </c>
      <c r="C4" s="360"/>
      <c r="D4" s="360"/>
      <c r="E4" s="330"/>
      <c r="F4" s="649" t="s">
        <v>578</v>
      </c>
      <c r="G4" s="650"/>
      <c r="H4" s="650"/>
      <c r="I4" s="651"/>
      <c r="J4" s="250" t="s">
        <v>1</v>
      </c>
      <c r="K4" s="326" t="s">
        <v>586</v>
      </c>
      <c r="L4" s="326"/>
      <c r="M4" s="357"/>
      <c r="N4" s="373"/>
      <c r="O4" s="623" t="s">
        <v>538</v>
      </c>
      <c r="P4" s="624"/>
      <c r="Q4" s="624"/>
      <c r="R4" s="671"/>
      <c r="S4" s="616"/>
      <c r="T4" s="617"/>
      <c r="U4" s="617"/>
      <c r="V4" s="618"/>
      <c r="W4" s="668"/>
      <c r="X4" s="669"/>
    </row>
    <row r="5" spans="2:24" ht="30" customHeight="1" x14ac:dyDescent="0.2">
      <c r="B5" s="298" t="s">
        <v>204</v>
      </c>
      <c r="C5" s="645" t="s">
        <v>29</v>
      </c>
      <c r="D5" s="646"/>
      <c r="E5" s="613" t="s">
        <v>178</v>
      </c>
      <c r="F5" s="613" t="s">
        <v>172</v>
      </c>
      <c r="G5" s="645" t="s">
        <v>177</v>
      </c>
      <c r="H5" s="660"/>
      <c r="I5" s="661"/>
      <c r="J5" s="327" t="s">
        <v>176</v>
      </c>
      <c r="K5" s="331"/>
      <c r="L5" s="331"/>
      <c r="M5" s="331"/>
      <c r="N5" s="589" t="s">
        <v>204</v>
      </c>
      <c r="O5" s="628"/>
      <c r="P5" s="654" t="s">
        <v>215</v>
      </c>
      <c r="Q5" s="658"/>
      <c r="R5" s="658"/>
      <c r="S5" s="658"/>
      <c r="T5" s="658"/>
      <c r="U5" s="655"/>
      <c r="V5" s="654" t="s">
        <v>168</v>
      </c>
      <c r="W5" s="658"/>
      <c r="X5" s="655"/>
    </row>
    <row r="6" spans="2:24" ht="16.5" customHeight="1" x14ac:dyDescent="0.2">
      <c r="B6" s="298"/>
      <c r="C6" s="662"/>
      <c r="D6" s="646"/>
      <c r="E6" s="665"/>
      <c r="F6" s="665"/>
      <c r="G6" s="654" t="s">
        <v>189</v>
      </c>
      <c r="H6" s="655"/>
      <c r="I6" s="561" t="s">
        <v>166</v>
      </c>
      <c r="J6" s="633" t="s">
        <v>175</v>
      </c>
      <c r="K6" s="633"/>
      <c r="L6" s="607" t="s">
        <v>174</v>
      </c>
      <c r="M6" s="607"/>
      <c r="N6" s="561" t="s">
        <v>226</v>
      </c>
      <c r="O6" s="632"/>
      <c r="P6" s="626" t="s">
        <v>164</v>
      </c>
      <c r="Q6" s="561" t="s">
        <v>214</v>
      </c>
      <c r="R6" s="561"/>
      <c r="S6" s="561"/>
      <c r="T6" s="561"/>
      <c r="U6" s="561"/>
      <c r="V6" s="645"/>
      <c r="W6" s="660"/>
      <c r="X6" s="661"/>
    </row>
    <row r="7" spans="2:24" ht="16.5" customHeight="1" x14ac:dyDescent="0.2">
      <c r="B7" s="298"/>
      <c r="C7" s="663"/>
      <c r="D7" s="664"/>
      <c r="E7" s="666"/>
      <c r="F7" s="666"/>
      <c r="G7" s="656"/>
      <c r="H7" s="657"/>
      <c r="I7" s="632"/>
      <c r="J7" s="608"/>
      <c r="K7" s="608"/>
      <c r="L7" s="608"/>
      <c r="M7" s="608"/>
      <c r="N7" s="246" t="s">
        <v>218</v>
      </c>
      <c r="O7" s="246" t="s">
        <v>220</v>
      </c>
      <c r="P7" s="673"/>
      <c r="Q7" s="632"/>
      <c r="R7" s="632"/>
      <c r="S7" s="632"/>
      <c r="T7" s="632"/>
      <c r="U7" s="632"/>
      <c r="V7" s="251"/>
      <c r="W7" s="252"/>
      <c r="X7" s="253"/>
    </row>
    <row r="8" spans="2:24" ht="16.2" customHeight="1" x14ac:dyDescent="0.2">
      <c r="B8" s="298"/>
      <c r="C8" s="304"/>
      <c r="D8" s="305"/>
      <c r="E8" s="204"/>
      <c r="F8" s="247"/>
      <c r="G8" s="198"/>
      <c r="H8" s="198"/>
      <c r="I8" s="198"/>
      <c r="J8" s="324"/>
      <c r="K8" s="324"/>
      <c r="L8" s="667"/>
      <c r="M8" s="636"/>
      <c r="N8" s="198"/>
      <c r="O8" s="198"/>
      <c r="P8" s="204"/>
      <c r="Q8" s="324"/>
      <c r="R8" s="324"/>
      <c r="S8" s="324"/>
      <c r="T8" s="324"/>
      <c r="U8" s="324"/>
      <c r="V8" s="304"/>
      <c r="W8" s="306"/>
      <c r="X8" s="305"/>
    </row>
    <row r="9" spans="2:24" ht="16.2" customHeight="1" x14ac:dyDescent="0.2">
      <c r="B9" s="298"/>
      <c r="C9" s="304"/>
      <c r="D9" s="305"/>
      <c r="E9" s="204"/>
      <c r="F9" s="247"/>
      <c r="G9" s="198"/>
      <c r="H9" s="198"/>
      <c r="I9" s="198"/>
      <c r="J9" s="324"/>
      <c r="K9" s="324"/>
      <c r="L9" s="667"/>
      <c r="M9" s="636"/>
      <c r="N9" s="198"/>
      <c r="O9" s="198"/>
      <c r="P9" s="204"/>
      <c r="Q9" s="324"/>
      <c r="R9" s="324"/>
      <c r="S9" s="324"/>
      <c r="T9" s="324"/>
      <c r="U9" s="324"/>
      <c r="V9" s="634"/>
      <c r="W9" s="635"/>
      <c r="X9" s="636"/>
    </row>
    <row r="10" spans="2:24" ht="16.2" customHeight="1" x14ac:dyDescent="0.2">
      <c r="B10" s="298"/>
      <c r="C10" s="304"/>
      <c r="D10" s="305"/>
      <c r="E10" s="204"/>
      <c r="F10" s="247"/>
      <c r="G10" s="198"/>
      <c r="H10" s="198"/>
      <c r="I10" s="198"/>
      <c r="J10" s="324"/>
      <c r="K10" s="324"/>
      <c r="L10" s="667"/>
      <c r="M10" s="636"/>
      <c r="N10" s="198"/>
      <c r="O10" s="198"/>
      <c r="P10" s="204"/>
      <c r="Q10" s="324"/>
      <c r="R10" s="324"/>
      <c r="S10" s="324"/>
      <c r="T10" s="324"/>
      <c r="U10" s="324"/>
      <c r="V10" s="304"/>
      <c r="W10" s="306"/>
      <c r="X10" s="305"/>
    </row>
    <row r="11" spans="2:24" ht="16.2" customHeight="1" x14ac:dyDescent="0.2">
      <c r="B11" s="298"/>
      <c r="C11" s="304"/>
      <c r="D11" s="305"/>
      <c r="E11" s="204"/>
      <c r="F11" s="247"/>
      <c r="G11" s="198"/>
      <c r="H11" s="198"/>
      <c r="I11" s="198"/>
      <c r="J11" s="324"/>
      <c r="K11" s="324"/>
      <c r="L11" s="667"/>
      <c r="M11" s="636"/>
      <c r="N11" s="198"/>
      <c r="O11" s="198"/>
      <c r="P11" s="204"/>
      <c r="Q11" s="324"/>
      <c r="R11" s="324"/>
      <c r="S11" s="324"/>
      <c r="T11" s="324"/>
      <c r="U11" s="324"/>
      <c r="V11" s="304"/>
      <c r="W11" s="306"/>
      <c r="X11" s="305"/>
    </row>
    <row r="12" spans="2:24" ht="16.2" customHeight="1" x14ac:dyDescent="0.2">
      <c r="B12" s="298"/>
      <c r="C12" s="304"/>
      <c r="D12" s="305"/>
      <c r="E12" s="204"/>
      <c r="F12" s="247"/>
      <c r="G12" s="198"/>
      <c r="H12" s="198"/>
      <c r="I12" s="198"/>
      <c r="J12" s="324"/>
      <c r="K12" s="324"/>
      <c r="L12" s="667"/>
      <c r="M12" s="636"/>
      <c r="N12" s="198"/>
      <c r="O12" s="198"/>
      <c r="P12" s="204"/>
      <c r="Q12" s="324"/>
      <c r="R12" s="324"/>
      <c r="S12" s="324"/>
      <c r="T12" s="324"/>
      <c r="U12" s="324"/>
      <c r="V12" s="304"/>
      <c r="W12" s="306"/>
      <c r="X12" s="305"/>
    </row>
    <row r="13" spans="2:24" ht="16.2" customHeight="1" x14ac:dyDescent="0.2">
      <c r="B13" s="298"/>
      <c r="C13" s="304"/>
      <c r="D13" s="305"/>
      <c r="E13" s="204"/>
      <c r="F13" s="247"/>
      <c r="G13" s="198"/>
      <c r="H13" s="198"/>
      <c r="I13" s="198"/>
      <c r="J13" s="324"/>
      <c r="K13" s="324"/>
      <c r="L13" s="324"/>
      <c r="M13" s="324"/>
      <c r="N13" s="198"/>
      <c r="O13" s="198"/>
      <c r="P13" s="204"/>
      <c r="Q13" s="324"/>
      <c r="R13" s="324"/>
      <c r="S13" s="324"/>
      <c r="T13" s="324"/>
      <c r="U13" s="324"/>
      <c r="V13" s="304"/>
      <c r="W13" s="306"/>
      <c r="X13" s="305"/>
    </row>
    <row r="14" spans="2:24" ht="16.2" customHeight="1" x14ac:dyDescent="0.2">
      <c r="B14" s="298"/>
      <c r="C14" s="304"/>
      <c r="D14" s="305"/>
      <c r="E14" s="204"/>
      <c r="F14" s="247"/>
      <c r="G14" s="198"/>
      <c r="H14" s="198"/>
      <c r="I14" s="198"/>
      <c r="J14" s="324"/>
      <c r="K14" s="324"/>
      <c r="L14" s="324"/>
      <c r="M14" s="324"/>
      <c r="N14" s="198"/>
      <c r="O14" s="198"/>
      <c r="P14" s="204"/>
      <c r="Q14" s="324"/>
      <c r="R14" s="324"/>
      <c r="S14" s="324"/>
      <c r="T14" s="324"/>
      <c r="U14" s="324"/>
      <c r="V14" s="304"/>
      <c r="W14" s="306"/>
      <c r="X14" s="305"/>
    </row>
    <row r="15" spans="2:24" ht="16.2" customHeight="1" x14ac:dyDescent="0.2">
      <c r="B15" s="298"/>
      <c r="C15" s="304"/>
      <c r="D15" s="305"/>
      <c r="E15" s="208"/>
      <c r="F15" s="247"/>
      <c r="G15" s="198"/>
      <c r="H15" s="198"/>
      <c r="I15" s="198"/>
      <c r="J15" s="324"/>
      <c r="K15" s="324"/>
      <c r="L15" s="324"/>
      <c r="M15" s="324"/>
      <c r="N15" s="198"/>
      <c r="O15" s="198"/>
      <c r="P15" s="204"/>
      <c r="Q15" s="324"/>
      <c r="R15" s="324"/>
      <c r="S15" s="324"/>
      <c r="T15" s="324"/>
      <c r="U15" s="324"/>
      <c r="V15" s="304"/>
      <c r="W15" s="306"/>
      <c r="X15" s="305"/>
    </row>
    <row r="16" spans="2:24" ht="16.2" customHeight="1" x14ac:dyDescent="0.2">
      <c r="B16" s="298"/>
      <c r="C16" s="304"/>
      <c r="D16" s="305"/>
      <c r="E16" s="208"/>
      <c r="F16" s="247"/>
      <c r="G16" s="198"/>
      <c r="H16" s="198"/>
      <c r="I16" s="198"/>
      <c r="J16" s="324"/>
      <c r="K16" s="324"/>
      <c r="L16" s="324"/>
      <c r="M16" s="324"/>
      <c r="N16" s="198"/>
      <c r="O16" s="198"/>
      <c r="P16" s="204"/>
      <c r="Q16" s="324"/>
      <c r="R16" s="324"/>
      <c r="S16" s="324"/>
      <c r="T16" s="324"/>
      <c r="U16" s="324"/>
      <c r="V16" s="304"/>
      <c r="W16" s="306"/>
      <c r="X16" s="305"/>
    </row>
    <row r="17" spans="2:24" ht="16.2" customHeight="1" x14ac:dyDescent="0.2">
      <c r="B17" s="298"/>
      <c r="C17" s="304"/>
      <c r="D17" s="305"/>
      <c r="E17" s="208"/>
      <c r="F17" s="247"/>
      <c r="G17" s="198"/>
      <c r="H17" s="198"/>
      <c r="I17" s="198"/>
      <c r="J17" s="324"/>
      <c r="K17" s="324"/>
      <c r="L17" s="324"/>
      <c r="M17" s="324"/>
      <c r="N17" s="198"/>
      <c r="O17" s="198"/>
      <c r="P17" s="204"/>
      <c r="Q17" s="324"/>
      <c r="R17" s="324"/>
      <c r="S17" s="324"/>
      <c r="T17" s="324"/>
      <c r="U17" s="324"/>
      <c r="V17" s="304"/>
      <c r="W17" s="306"/>
      <c r="X17" s="305"/>
    </row>
    <row r="18" spans="2:24" ht="16.2" customHeight="1" x14ac:dyDescent="0.2">
      <c r="B18" s="298"/>
      <c r="C18" s="304"/>
      <c r="D18" s="305"/>
      <c r="E18" s="208"/>
      <c r="F18" s="247"/>
      <c r="G18" s="198"/>
      <c r="H18" s="198"/>
      <c r="I18" s="198"/>
      <c r="J18" s="324"/>
      <c r="K18" s="324"/>
      <c r="L18" s="324"/>
      <c r="M18" s="324"/>
      <c r="N18" s="198"/>
      <c r="O18" s="198"/>
      <c r="P18" s="204"/>
      <c r="Q18" s="324"/>
      <c r="R18" s="324"/>
      <c r="S18" s="324"/>
      <c r="T18" s="324"/>
      <c r="U18" s="324"/>
      <c r="V18" s="304"/>
      <c r="W18" s="306"/>
      <c r="X18" s="305"/>
    </row>
    <row r="19" spans="2:24" ht="16.2" customHeight="1" x14ac:dyDescent="0.2">
      <c r="B19" s="298"/>
      <c r="C19" s="304"/>
      <c r="D19" s="305"/>
      <c r="E19" s="208"/>
      <c r="F19" s="247"/>
      <c r="G19" s="198"/>
      <c r="H19" s="198"/>
      <c r="I19" s="198"/>
      <c r="J19" s="324"/>
      <c r="K19" s="324"/>
      <c r="L19" s="324"/>
      <c r="M19" s="324"/>
      <c r="N19" s="198"/>
      <c r="O19" s="198"/>
      <c r="P19" s="204"/>
      <c r="Q19" s="324"/>
      <c r="R19" s="324"/>
      <c r="S19" s="324"/>
      <c r="T19" s="324"/>
      <c r="U19" s="324"/>
      <c r="V19" s="304"/>
      <c r="W19" s="306"/>
      <c r="X19" s="305"/>
    </row>
    <row r="20" spans="2:24" ht="16.2" customHeight="1" x14ac:dyDescent="0.2">
      <c r="B20" s="298"/>
      <c r="C20" s="304"/>
      <c r="D20" s="305"/>
      <c r="E20" s="208"/>
      <c r="F20" s="247"/>
      <c r="G20" s="198"/>
      <c r="H20" s="198"/>
      <c r="I20" s="198"/>
      <c r="J20" s="324"/>
      <c r="K20" s="324"/>
      <c r="L20" s="324"/>
      <c r="M20" s="324"/>
      <c r="N20" s="198"/>
      <c r="O20" s="198"/>
      <c r="P20" s="204"/>
      <c r="Q20" s="324"/>
      <c r="R20" s="324"/>
      <c r="S20" s="324"/>
      <c r="T20" s="324"/>
      <c r="U20" s="324"/>
      <c r="V20" s="304"/>
      <c r="W20" s="306"/>
      <c r="X20" s="305"/>
    </row>
    <row r="21" spans="2:24" ht="16.2" customHeight="1" x14ac:dyDescent="0.2">
      <c r="B21" s="298"/>
      <c r="C21" s="304"/>
      <c r="D21" s="305"/>
      <c r="E21" s="208"/>
      <c r="F21" s="247"/>
      <c r="G21" s="198"/>
      <c r="H21" s="198"/>
      <c r="I21" s="198"/>
      <c r="J21" s="324"/>
      <c r="K21" s="324"/>
      <c r="L21" s="324"/>
      <c r="M21" s="324"/>
      <c r="N21" s="198"/>
      <c r="O21" s="198"/>
      <c r="P21" s="204"/>
      <c r="Q21" s="324"/>
      <c r="R21" s="324"/>
      <c r="S21" s="324"/>
      <c r="T21" s="324"/>
      <c r="U21" s="324"/>
      <c r="V21" s="304"/>
      <c r="W21" s="306"/>
      <c r="X21" s="305"/>
    </row>
    <row r="22" spans="2:24" ht="16.2" customHeight="1" x14ac:dyDescent="0.2">
      <c r="B22" s="298"/>
      <c r="C22" s="304"/>
      <c r="D22" s="305"/>
      <c r="E22" s="208"/>
      <c r="F22" s="247"/>
      <c r="G22" s="198"/>
      <c r="H22" s="198"/>
      <c r="I22" s="198"/>
      <c r="J22" s="324"/>
      <c r="K22" s="324"/>
      <c r="L22" s="324"/>
      <c r="M22" s="324"/>
      <c r="N22" s="198"/>
      <c r="O22" s="198"/>
      <c r="P22" s="204"/>
      <c r="Q22" s="324"/>
      <c r="R22" s="324"/>
      <c r="S22" s="324"/>
      <c r="T22" s="324"/>
      <c r="U22" s="324"/>
      <c r="V22" s="304"/>
      <c r="W22" s="306"/>
      <c r="X22" s="305"/>
    </row>
    <row r="23" spans="2:24" ht="16.2" customHeight="1" x14ac:dyDescent="0.2">
      <c r="B23" s="298"/>
      <c r="C23" s="304"/>
      <c r="D23" s="305"/>
      <c r="E23" s="208"/>
      <c r="F23" s="247"/>
      <c r="G23" s="198"/>
      <c r="H23" s="198"/>
      <c r="I23" s="198"/>
      <c r="J23" s="324"/>
      <c r="K23" s="324"/>
      <c r="L23" s="324"/>
      <c r="M23" s="324"/>
      <c r="N23" s="198"/>
      <c r="O23" s="198"/>
      <c r="P23" s="204"/>
      <c r="Q23" s="324"/>
      <c r="R23" s="324"/>
      <c r="S23" s="324"/>
      <c r="T23" s="324"/>
      <c r="U23" s="324"/>
      <c r="V23" s="304"/>
      <c r="W23" s="306"/>
      <c r="X23" s="305"/>
    </row>
    <row r="24" spans="2:24" ht="16.2" customHeight="1" x14ac:dyDescent="0.2">
      <c r="B24" s="298"/>
      <c r="C24" s="304"/>
      <c r="D24" s="305"/>
      <c r="E24" s="208"/>
      <c r="F24" s="247"/>
      <c r="G24" s="198"/>
      <c r="H24" s="198"/>
      <c r="I24" s="198"/>
      <c r="J24" s="324"/>
      <c r="K24" s="324"/>
      <c r="L24" s="324"/>
      <c r="M24" s="324"/>
      <c r="N24" s="198"/>
      <c r="O24" s="198"/>
      <c r="P24" s="204"/>
      <c r="Q24" s="324"/>
      <c r="R24" s="324"/>
      <c r="S24" s="324"/>
      <c r="T24" s="324"/>
      <c r="U24" s="324"/>
      <c r="V24" s="304"/>
      <c r="W24" s="306"/>
      <c r="X24" s="305"/>
    </row>
    <row r="25" spans="2:24" ht="16.2" customHeight="1" x14ac:dyDescent="0.2">
      <c r="B25" s="298"/>
      <c r="C25" s="304"/>
      <c r="D25" s="305"/>
      <c r="E25" s="208"/>
      <c r="F25" s="247"/>
      <c r="G25" s="198"/>
      <c r="H25" s="198"/>
      <c r="I25" s="198"/>
      <c r="J25" s="324"/>
      <c r="K25" s="324"/>
      <c r="L25" s="324"/>
      <c r="M25" s="324"/>
      <c r="N25" s="198"/>
      <c r="O25" s="198"/>
      <c r="P25" s="204"/>
      <c r="Q25" s="324"/>
      <c r="R25" s="324"/>
      <c r="S25" s="324"/>
      <c r="T25" s="324"/>
      <c r="U25" s="324"/>
      <c r="V25" s="304"/>
      <c r="W25" s="306"/>
      <c r="X25" s="305"/>
    </row>
    <row r="26" spans="2:24" ht="16.2" customHeight="1" x14ac:dyDescent="0.2">
      <c r="B26" s="298"/>
      <c r="C26" s="304"/>
      <c r="D26" s="305"/>
      <c r="E26" s="208"/>
      <c r="F26" s="247"/>
      <c r="G26" s="198"/>
      <c r="H26" s="198"/>
      <c r="I26" s="198"/>
      <c r="J26" s="324"/>
      <c r="K26" s="324"/>
      <c r="L26" s="324"/>
      <c r="M26" s="324"/>
      <c r="N26" s="198"/>
      <c r="O26" s="198"/>
      <c r="P26" s="204"/>
      <c r="Q26" s="324"/>
      <c r="R26" s="324"/>
      <c r="S26" s="324"/>
      <c r="T26" s="324"/>
      <c r="U26" s="324"/>
      <c r="V26" s="304"/>
      <c r="W26" s="306"/>
      <c r="X26" s="305"/>
    </row>
    <row r="27" spans="2:24" ht="16.2" customHeight="1" x14ac:dyDescent="0.2">
      <c r="B27" s="298"/>
      <c r="C27" s="304"/>
      <c r="D27" s="305"/>
      <c r="E27" s="208"/>
      <c r="F27" s="247"/>
      <c r="G27" s="198"/>
      <c r="H27" s="198"/>
      <c r="I27" s="198"/>
      <c r="J27" s="324"/>
      <c r="K27" s="324"/>
      <c r="L27" s="324"/>
      <c r="M27" s="324"/>
      <c r="N27" s="198"/>
      <c r="O27" s="198"/>
      <c r="P27" s="204"/>
      <c r="Q27" s="324"/>
      <c r="R27" s="324"/>
      <c r="S27" s="324"/>
      <c r="T27" s="324"/>
      <c r="U27" s="324"/>
      <c r="V27" s="304"/>
      <c r="W27" s="306"/>
      <c r="X27" s="305"/>
    </row>
    <row r="28" spans="2:24" ht="16.2" customHeight="1" x14ac:dyDescent="0.2">
      <c r="B28" s="298"/>
      <c r="C28" s="304"/>
      <c r="D28" s="305"/>
      <c r="E28" s="208"/>
      <c r="F28" s="247"/>
      <c r="G28" s="198"/>
      <c r="H28" s="198"/>
      <c r="I28" s="198"/>
      <c r="J28" s="324"/>
      <c r="K28" s="324"/>
      <c r="L28" s="324"/>
      <c r="M28" s="324"/>
      <c r="N28" s="198"/>
      <c r="O28" s="198"/>
      <c r="P28" s="204"/>
      <c r="Q28" s="324"/>
      <c r="R28" s="324"/>
      <c r="S28" s="324"/>
      <c r="T28" s="324"/>
      <c r="U28" s="324"/>
      <c r="V28" s="304"/>
      <c r="W28" s="306"/>
      <c r="X28" s="305"/>
    </row>
    <row r="29" spans="2:24" ht="16.2" customHeight="1" x14ac:dyDescent="0.2">
      <c r="B29" s="298"/>
      <c r="C29" s="304"/>
      <c r="D29" s="305"/>
      <c r="E29" s="208"/>
      <c r="F29" s="247"/>
      <c r="G29" s="198"/>
      <c r="H29" s="198"/>
      <c r="I29" s="198"/>
      <c r="J29" s="324"/>
      <c r="K29" s="324"/>
      <c r="L29" s="324"/>
      <c r="M29" s="324"/>
      <c r="N29" s="198"/>
      <c r="O29" s="198"/>
      <c r="P29" s="204"/>
      <c r="Q29" s="324"/>
      <c r="R29" s="324"/>
      <c r="S29" s="324"/>
      <c r="T29" s="324"/>
      <c r="U29" s="324"/>
      <c r="V29" s="304"/>
      <c r="W29" s="306"/>
      <c r="X29" s="305"/>
    </row>
    <row r="30" spans="2:24" ht="16.2" customHeight="1" x14ac:dyDescent="0.2">
      <c r="B30" s="298"/>
      <c r="C30" s="304"/>
      <c r="D30" s="305"/>
      <c r="E30" s="208"/>
      <c r="F30" s="247"/>
      <c r="G30" s="198"/>
      <c r="H30" s="198"/>
      <c r="I30" s="198"/>
      <c r="J30" s="324"/>
      <c r="K30" s="324"/>
      <c r="L30" s="324"/>
      <c r="M30" s="324"/>
      <c r="N30" s="198"/>
      <c r="O30" s="198"/>
      <c r="P30" s="204"/>
      <c r="Q30" s="324"/>
      <c r="R30" s="324"/>
      <c r="S30" s="324"/>
      <c r="T30" s="324"/>
      <c r="U30" s="324"/>
      <c r="V30" s="304"/>
      <c r="W30" s="306"/>
      <c r="X30" s="305"/>
    </row>
    <row r="31" spans="2:24" ht="16.2" customHeight="1" x14ac:dyDescent="0.2">
      <c r="B31" s="298"/>
      <c r="C31" s="304"/>
      <c r="D31" s="305"/>
      <c r="E31" s="208"/>
      <c r="F31" s="247"/>
      <c r="G31" s="198"/>
      <c r="H31" s="198"/>
      <c r="I31" s="198"/>
      <c r="J31" s="324"/>
      <c r="K31" s="324"/>
      <c r="L31" s="324"/>
      <c r="M31" s="324"/>
      <c r="N31" s="198"/>
      <c r="O31" s="198"/>
      <c r="P31" s="204"/>
      <c r="Q31" s="324"/>
      <c r="R31" s="324"/>
      <c r="S31" s="324"/>
      <c r="T31" s="324"/>
      <c r="U31" s="324"/>
      <c r="V31" s="304"/>
      <c r="W31" s="306"/>
      <c r="X31" s="305"/>
    </row>
    <row r="32" spans="2:24" ht="16.2" customHeight="1" x14ac:dyDescent="0.2">
      <c r="B32" s="298"/>
      <c r="C32" s="304"/>
      <c r="D32" s="305"/>
      <c r="E32" s="208"/>
      <c r="F32" s="247"/>
      <c r="G32" s="198"/>
      <c r="H32" s="198"/>
      <c r="I32" s="198"/>
      <c r="J32" s="324"/>
      <c r="K32" s="324"/>
      <c r="L32" s="324"/>
      <c r="M32" s="324"/>
      <c r="N32" s="198"/>
      <c r="O32" s="198"/>
      <c r="P32" s="204"/>
      <c r="Q32" s="324"/>
      <c r="R32" s="324"/>
      <c r="S32" s="324"/>
      <c r="T32" s="324"/>
      <c r="U32" s="324"/>
      <c r="V32" s="304"/>
      <c r="W32" s="306"/>
      <c r="X32" s="305"/>
    </row>
    <row r="33" spans="2:24" ht="16.2" customHeight="1" x14ac:dyDescent="0.2">
      <c r="B33" s="298"/>
      <c r="C33" s="304"/>
      <c r="D33" s="305"/>
      <c r="E33" s="208"/>
      <c r="F33" s="247"/>
      <c r="G33" s="198"/>
      <c r="H33" s="198"/>
      <c r="I33" s="198"/>
      <c r="J33" s="324"/>
      <c r="K33" s="324"/>
      <c r="L33" s="324"/>
      <c r="M33" s="324"/>
      <c r="N33" s="198"/>
      <c r="O33" s="198"/>
      <c r="P33" s="204"/>
      <c r="Q33" s="324"/>
      <c r="R33" s="324"/>
      <c r="S33" s="324"/>
      <c r="T33" s="324"/>
      <c r="U33" s="324"/>
      <c r="V33" s="304"/>
      <c r="W33" s="306"/>
      <c r="X33" s="305"/>
    </row>
    <row r="34" spans="2:24" ht="16.2" customHeight="1" x14ac:dyDescent="0.2">
      <c r="B34" s="298"/>
      <c r="C34" s="304"/>
      <c r="D34" s="305"/>
      <c r="E34" s="208"/>
      <c r="F34" s="247"/>
      <c r="G34" s="198"/>
      <c r="H34" s="198"/>
      <c r="I34" s="198"/>
      <c r="J34" s="324"/>
      <c r="K34" s="324"/>
      <c r="L34" s="324"/>
      <c r="M34" s="324"/>
      <c r="N34" s="198"/>
      <c r="O34" s="198"/>
      <c r="P34" s="204"/>
      <c r="Q34" s="324"/>
      <c r="R34" s="324"/>
      <c r="S34" s="324"/>
      <c r="T34" s="324"/>
      <c r="U34" s="324"/>
      <c r="V34" s="304"/>
      <c r="W34" s="306"/>
      <c r="X34" s="305"/>
    </row>
    <row r="35" spans="2:24" ht="16.2" customHeight="1" x14ac:dyDescent="0.2">
      <c r="B35" s="298"/>
      <c r="C35" s="304"/>
      <c r="D35" s="305"/>
      <c r="E35" s="208"/>
      <c r="F35" s="247"/>
      <c r="G35" s="198"/>
      <c r="H35" s="198"/>
      <c r="I35" s="198"/>
      <c r="J35" s="324"/>
      <c r="K35" s="324"/>
      <c r="L35" s="324"/>
      <c r="M35" s="324"/>
      <c r="N35" s="198"/>
      <c r="O35" s="198"/>
      <c r="P35" s="204"/>
      <c r="Q35" s="324"/>
      <c r="R35" s="324"/>
      <c r="S35" s="324"/>
      <c r="T35" s="324"/>
      <c r="U35" s="324"/>
      <c r="V35" s="304"/>
      <c r="W35" s="306"/>
      <c r="X35" s="305"/>
    </row>
    <row r="36" spans="2:24" ht="16.2" customHeight="1" x14ac:dyDescent="0.2">
      <c r="B36" s="298"/>
      <c r="C36" s="304"/>
      <c r="D36" s="305"/>
      <c r="E36" s="208"/>
      <c r="F36" s="247"/>
      <c r="G36" s="198"/>
      <c r="H36" s="198"/>
      <c r="I36" s="198"/>
      <c r="J36" s="324"/>
      <c r="K36" s="324"/>
      <c r="L36" s="324"/>
      <c r="M36" s="324"/>
      <c r="N36" s="198"/>
      <c r="O36" s="198"/>
      <c r="P36" s="204"/>
      <c r="Q36" s="324"/>
      <c r="R36" s="324"/>
      <c r="S36" s="324"/>
      <c r="T36" s="324"/>
      <c r="U36" s="324"/>
      <c r="V36" s="304"/>
      <c r="W36" s="306"/>
      <c r="X36" s="305"/>
    </row>
    <row r="37" spans="2:24" ht="16.2" customHeight="1" x14ac:dyDescent="0.2">
      <c r="B37" s="298"/>
      <c r="C37" s="304"/>
      <c r="D37" s="305"/>
      <c r="E37" s="208"/>
      <c r="F37" s="247"/>
      <c r="G37" s="198"/>
      <c r="H37" s="198"/>
      <c r="I37" s="198"/>
      <c r="J37" s="324"/>
      <c r="K37" s="324"/>
      <c r="L37" s="324"/>
      <c r="M37" s="324"/>
      <c r="N37" s="198"/>
      <c r="O37" s="198"/>
      <c r="P37" s="204"/>
      <c r="Q37" s="324"/>
      <c r="R37" s="324"/>
      <c r="S37" s="324"/>
      <c r="T37" s="324"/>
      <c r="U37" s="324"/>
      <c r="V37" s="304"/>
      <c r="W37" s="306"/>
      <c r="X37" s="305"/>
    </row>
    <row r="38" spans="2:24" ht="16.2" customHeight="1" x14ac:dyDescent="0.2">
      <c r="B38" s="298"/>
      <c r="C38" s="304"/>
      <c r="D38" s="305"/>
      <c r="E38" s="208"/>
      <c r="F38" s="247"/>
      <c r="G38" s="198"/>
      <c r="H38" s="198"/>
      <c r="I38" s="198"/>
      <c r="J38" s="324"/>
      <c r="K38" s="324"/>
      <c r="L38" s="324"/>
      <c r="M38" s="324"/>
      <c r="N38" s="198"/>
      <c r="O38" s="198"/>
      <c r="P38" s="204"/>
      <c r="Q38" s="324"/>
      <c r="R38" s="324"/>
      <c r="S38" s="324"/>
      <c r="T38" s="324"/>
      <c r="U38" s="324"/>
      <c r="V38" s="304"/>
      <c r="W38" s="306"/>
      <c r="X38" s="305"/>
    </row>
    <row r="39" spans="2:24" ht="16.2" customHeight="1" x14ac:dyDescent="0.2">
      <c r="B39" s="298"/>
      <c r="C39" s="304"/>
      <c r="D39" s="305"/>
      <c r="E39" s="208"/>
      <c r="F39" s="247"/>
      <c r="G39" s="198"/>
      <c r="H39" s="198"/>
      <c r="I39" s="198"/>
      <c r="J39" s="324"/>
      <c r="K39" s="324"/>
      <c r="L39" s="324"/>
      <c r="M39" s="324"/>
      <c r="N39" s="198"/>
      <c r="O39" s="198"/>
      <c r="P39" s="204"/>
      <c r="Q39" s="324"/>
      <c r="R39" s="324"/>
      <c r="S39" s="324"/>
      <c r="T39" s="324"/>
      <c r="U39" s="324"/>
      <c r="V39" s="304"/>
      <c r="W39" s="306"/>
      <c r="X39" s="305"/>
    </row>
    <row r="40" spans="2:24" ht="16.2" customHeight="1" x14ac:dyDescent="0.2">
      <c r="B40" s="298"/>
      <c r="C40" s="610"/>
      <c r="D40" s="611"/>
      <c r="E40" s="208"/>
      <c r="F40" s="247"/>
      <c r="G40" s="198"/>
      <c r="H40" s="198"/>
      <c r="I40" s="198"/>
      <c r="J40" s="324"/>
      <c r="K40" s="324"/>
      <c r="L40" s="324"/>
      <c r="M40" s="324"/>
      <c r="N40" s="198"/>
      <c r="O40" s="198"/>
      <c r="P40" s="204"/>
      <c r="Q40" s="324"/>
      <c r="R40" s="324"/>
      <c r="S40" s="324"/>
      <c r="T40" s="324"/>
      <c r="U40" s="324"/>
      <c r="V40" s="304"/>
      <c r="W40" s="306"/>
      <c r="X40" s="305"/>
    </row>
    <row r="41" spans="2:24" ht="16.2" customHeight="1" x14ac:dyDescent="0.2">
      <c r="B41" s="299"/>
      <c r="C41" s="610"/>
      <c r="D41" s="611"/>
      <c r="E41" s="208"/>
      <c r="F41" s="247"/>
      <c r="G41" s="198"/>
      <c r="H41" s="198"/>
      <c r="I41" s="198"/>
      <c r="J41" s="324"/>
      <c r="K41" s="324"/>
      <c r="L41" s="324"/>
      <c r="M41" s="324"/>
      <c r="N41" s="198"/>
      <c r="O41" s="198"/>
      <c r="P41" s="204"/>
      <c r="Q41" s="324"/>
      <c r="R41" s="324"/>
      <c r="S41" s="324"/>
      <c r="T41" s="324"/>
      <c r="U41" s="324"/>
      <c r="V41" s="304"/>
      <c r="W41" s="306"/>
      <c r="X41" s="305"/>
    </row>
    <row r="42" spans="2:24" ht="16.2" customHeight="1" x14ac:dyDescent="0.2">
      <c r="B42" s="26"/>
      <c r="C42" s="1" t="s">
        <v>231</v>
      </c>
      <c r="D42" s="7"/>
      <c r="F42" s="7"/>
      <c r="G42" s="24"/>
      <c r="H42" s="24"/>
      <c r="I42" s="24"/>
      <c r="J42" s="24"/>
      <c r="K42" s="24"/>
      <c r="L42" s="24"/>
      <c r="M42" s="24"/>
      <c r="N42" s="24"/>
      <c r="O42" s="24"/>
      <c r="P42" s="7"/>
      <c r="Q42" s="24"/>
      <c r="R42" s="24"/>
      <c r="S42" s="24"/>
      <c r="T42" s="24"/>
      <c r="U42" s="24"/>
      <c r="V42" s="7"/>
      <c r="W42" s="7"/>
      <c r="X42" s="7"/>
    </row>
    <row r="43" spans="2:24" ht="16.2" customHeight="1" x14ac:dyDescent="0.2">
      <c r="B43" s="26"/>
      <c r="C43" s="30" t="s">
        <v>232</v>
      </c>
      <c r="D43" s="7"/>
      <c r="F43" s="7"/>
      <c r="G43" s="24"/>
      <c r="H43" s="24"/>
      <c r="I43" s="24"/>
      <c r="J43" s="24"/>
      <c r="K43" s="24"/>
      <c r="L43" s="24"/>
      <c r="M43" s="24"/>
      <c r="N43" s="24"/>
      <c r="O43" s="24"/>
      <c r="P43" s="7"/>
      <c r="Q43" s="24"/>
      <c r="R43" s="24"/>
      <c r="S43" s="24"/>
      <c r="T43" s="24"/>
      <c r="U43" s="24"/>
      <c r="V43" s="7"/>
      <c r="W43" s="7"/>
      <c r="X43" s="7"/>
    </row>
    <row r="44" spans="2:24" ht="16.2" customHeight="1" x14ac:dyDescent="0.2">
      <c r="C44" s="3" t="s">
        <v>210</v>
      </c>
    </row>
    <row r="45" spans="2:24" ht="16.2" customHeight="1" x14ac:dyDescent="0.2">
      <c r="C45" s="3" t="s">
        <v>211</v>
      </c>
    </row>
    <row r="46" spans="2:24" ht="16.2" customHeight="1" x14ac:dyDescent="0.2">
      <c r="C46" s="4" t="s">
        <v>371</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4"/>
  <dataValidations count="3">
    <dataValidation type="list" allowBlank="1" showInputMessage="1" showErrorMessage="1" sqref="E42:E43 E8:E11"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23622047244094488" right="0.23622047244094488" top="0.74803149606299213" bottom="0.74803149606299213" header="0.31496062992125984" footer="0.31496062992125984"/>
  <pageSetup paperSize="9" scale="6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85" zoomScaleSheetLayoutView="100" workbookViewId="0">
      <pane xSplit="4" ySplit="6" topLeftCell="E7" activePane="bottomRight" state="frozen"/>
      <selection activeCell="AG16" sqref="AG16"/>
      <selection pane="topRight" activeCell="AG16" sqref="AG16"/>
      <selection pane="bottomLeft" activeCell="AG16" sqref="AG16"/>
      <selection pane="bottomRight" activeCell="AG16" sqref="AG16"/>
    </sheetView>
  </sheetViews>
  <sheetFormatPr defaultColWidth="5.6640625" defaultRowHeight="16.2"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670" t="s">
        <v>243</v>
      </c>
      <c r="C2" s="670"/>
      <c r="D2" s="670"/>
      <c r="E2" s="504"/>
      <c r="F2" s="504"/>
      <c r="G2" s="504"/>
      <c r="H2" s="670"/>
      <c r="I2" s="670"/>
      <c r="J2" s="670"/>
      <c r="K2" s="670"/>
      <c r="L2" s="670"/>
      <c r="M2" s="670"/>
      <c r="N2" s="670"/>
      <c r="O2" s="670"/>
      <c r="P2" s="670"/>
      <c r="Q2" s="670"/>
      <c r="R2" s="670"/>
      <c r="S2" s="670"/>
      <c r="T2" s="670"/>
      <c r="U2" s="670"/>
      <c r="V2" s="670"/>
      <c r="W2" s="670"/>
      <c r="X2" s="670"/>
      <c r="Y2" s="670"/>
      <c r="Z2" s="670"/>
    </row>
    <row r="3" spans="2:28" ht="20.100000000000001" customHeight="1" x14ac:dyDescent="0.2">
      <c r="B3" s="695" t="s">
        <v>17</v>
      </c>
      <c r="C3" s="695"/>
      <c r="D3" s="505"/>
      <c r="E3" s="398" t="s">
        <v>564</v>
      </c>
      <c r="F3" s="399"/>
      <c r="G3" s="696"/>
      <c r="H3" s="697" t="s">
        <v>18</v>
      </c>
      <c r="I3" s="511"/>
      <c r="J3" s="698" t="s">
        <v>548</v>
      </c>
      <c r="K3" s="698"/>
      <c r="L3" s="698"/>
      <c r="M3" s="369" t="s">
        <v>447</v>
      </c>
      <c r="N3" s="370"/>
      <c r="O3" s="370"/>
      <c r="P3" s="370"/>
      <c r="Q3" s="703" t="s">
        <v>531</v>
      </c>
      <c r="R3" s="375"/>
      <c r="S3" s="375"/>
      <c r="T3" s="376"/>
      <c r="U3" s="542" t="s">
        <v>185</v>
      </c>
      <c r="V3" s="543"/>
      <c r="W3" s="544"/>
      <c r="X3" s="384">
        <v>45593</v>
      </c>
      <c r="Y3" s="385"/>
      <c r="Z3" s="386"/>
    </row>
    <row r="4" spans="2:28" ht="20.100000000000001" customHeight="1" x14ac:dyDescent="0.2">
      <c r="B4" s="702" t="s">
        <v>0</v>
      </c>
      <c r="C4" s="702"/>
      <c r="D4" s="519"/>
      <c r="E4" s="649" t="s">
        <v>565</v>
      </c>
      <c r="F4" s="650"/>
      <c r="G4" s="651"/>
      <c r="H4" s="678" t="s">
        <v>1</v>
      </c>
      <c r="I4" s="525"/>
      <c r="J4" s="698" t="s">
        <v>586</v>
      </c>
      <c r="K4" s="698"/>
      <c r="L4" s="698"/>
      <c r="M4" s="357"/>
      <c r="N4" s="372"/>
      <c r="O4" s="372"/>
      <c r="P4" s="372"/>
      <c r="Q4" s="623" t="s">
        <v>532</v>
      </c>
      <c r="R4" s="624"/>
      <c r="S4" s="624"/>
      <c r="T4" s="671"/>
      <c r="U4" s="699"/>
      <c r="V4" s="700"/>
      <c r="W4" s="625"/>
      <c r="X4" s="668"/>
      <c r="Y4" s="701"/>
      <c r="Z4" s="669"/>
    </row>
    <row r="5" spans="2:28" ht="28.5" customHeight="1" x14ac:dyDescent="0.2">
      <c r="B5" s="704" t="s">
        <v>230</v>
      </c>
      <c r="C5" s="707" t="s">
        <v>187</v>
      </c>
      <c r="D5" s="707"/>
      <c r="E5" s="708" t="s">
        <v>173</v>
      </c>
      <c r="F5" s="712" t="s">
        <v>230</v>
      </c>
      <c r="G5" s="713"/>
      <c r="H5" s="677"/>
      <c r="I5" s="677"/>
      <c r="J5" s="677"/>
      <c r="K5" s="677"/>
      <c r="L5" s="677"/>
      <c r="M5" s="677"/>
      <c r="N5" s="677"/>
      <c r="O5" s="677"/>
      <c r="P5" s="677"/>
      <c r="Q5" s="677"/>
      <c r="R5" s="677"/>
      <c r="S5" s="714"/>
      <c r="T5" s="714"/>
      <c r="U5" s="714"/>
      <c r="V5" s="714"/>
      <c r="W5" s="714"/>
      <c r="X5" s="714"/>
      <c r="Y5" s="714"/>
      <c r="Z5" s="715"/>
      <c r="AA5" s="21"/>
      <c r="AB5" s="5"/>
    </row>
    <row r="6" spans="2:28" ht="24.75" customHeight="1" x14ac:dyDescent="0.2">
      <c r="B6" s="704"/>
      <c r="C6" s="525"/>
      <c r="D6" s="525"/>
      <c r="E6" s="709"/>
      <c r="F6" s="511" t="s">
        <v>236</v>
      </c>
      <c r="G6" s="511"/>
      <c r="H6" s="676" t="s">
        <v>228</v>
      </c>
      <c r="I6" s="714"/>
      <c r="J6" s="714"/>
      <c r="K6" s="714"/>
      <c r="L6" s="714"/>
      <c r="M6" s="714"/>
      <c r="N6" s="715"/>
      <c r="O6" s="676" t="s">
        <v>227</v>
      </c>
      <c r="P6" s="677"/>
      <c r="Q6" s="677"/>
      <c r="R6" s="677"/>
      <c r="S6" s="677"/>
      <c r="T6" s="677"/>
      <c r="U6" s="677"/>
      <c r="V6" s="677"/>
      <c r="W6" s="677"/>
      <c r="X6" s="678"/>
      <c r="Y6" s="676" t="s">
        <v>186</v>
      </c>
      <c r="Z6" s="678"/>
      <c r="AA6" s="5"/>
      <c r="AB6" s="5"/>
    </row>
    <row r="7" spans="2:28" ht="27.75" customHeight="1" x14ac:dyDescent="0.2">
      <c r="B7" s="705"/>
      <c r="C7" s="311"/>
      <c r="D7" s="334"/>
      <c r="E7" s="115"/>
      <c r="F7" s="689"/>
      <c r="G7" s="689"/>
      <c r="H7" s="684"/>
      <c r="I7" s="686"/>
      <c r="J7" s="686"/>
      <c r="K7" s="686"/>
      <c r="L7" s="686"/>
      <c r="M7" s="686"/>
      <c r="N7" s="687"/>
      <c r="O7" s="679"/>
      <c r="P7" s="680"/>
      <c r="Q7" s="680"/>
      <c r="R7" s="680"/>
      <c r="S7" s="680"/>
      <c r="T7" s="680"/>
      <c r="U7" s="680"/>
      <c r="V7" s="680"/>
      <c r="W7" s="680"/>
      <c r="X7" s="681"/>
      <c r="Y7" s="683"/>
      <c r="Z7" s="683"/>
    </row>
    <row r="8" spans="2:28" ht="27.75" customHeight="1" x14ac:dyDescent="0.2">
      <c r="B8" s="705"/>
      <c r="C8" s="311"/>
      <c r="D8" s="334"/>
      <c r="E8" s="115"/>
      <c r="F8" s="689"/>
      <c r="G8" s="689"/>
      <c r="H8" s="684"/>
      <c r="I8" s="685"/>
      <c r="J8" s="685"/>
      <c r="K8" s="685"/>
      <c r="L8" s="686"/>
      <c r="M8" s="686"/>
      <c r="N8" s="687"/>
      <c r="O8" s="679"/>
      <c r="P8" s="680"/>
      <c r="Q8" s="680"/>
      <c r="R8" s="680"/>
      <c r="S8" s="680"/>
      <c r="T8" s="680"/>
      <c r="U8" s="680"/>
      <c r="V8" s="680"/>
      <c r="W8" s="680"/>
      <c r="X8" s="681"/>
      <c r="Y8" s="683"/>
      <c r="Z8" s="683"/>
    </row>
    <row r="9" spans="2:28" ht="27.75" customHeight="1" x14ac:dyDescent="0.2">
      <c r="B9" s="705"/>
      <c r="C9" s="710"/>
      <c r="D9" s="711"/>
      <c r="E9" s="115"/>
      <c r="F9" s="689"/>
      <c r="G9" s="689"/>
      <c r="H9" s="684"/>
      <c r="I9" s="685"/>
      <c r="J9" s="685"/>
      <c r="K9" s="685"/>
      <c r="L9" s="686"/>
      <c r="M9" s="686"/>
      <c r="N9" s="687"/>
      <c r="O9" s="679"/>
      <c r="P9" s="680"/>
      <c r="Q9" s="680"/>
      <c r="R9" s="680"/>
      <c r="S9" s="680"/>
      <c r="T9" s="680"/>
      <c r="U9" s="680"/>
      <c r="V9" s="680"/>
      <c r="W9" s="680"/>
      <c r="X9" s="681"/>
      <c r="Y9" s="674"/>
      <c r="Z9" s="675"/>
    </row>
    <row r="10" spans="2:28" ht="27.75" customHeight="1" x14ac:dyDescent="0.2">
      <c r="B10" s="705"/>
      <c r="C10" s="710"/>
      <c r="D10" s="711"/>
      <c r="E10" s="115"/>
      <c r="F10" s="690"/>
      <c r="G10" s="691"/>
      <c r="H10" s="684"/>
      <c r="I10" s="685"/>
      <c r="J10" s="685"/>
      <c r="K10" s="685"/>
      <c r="L10" s="685"/>
      <c r="M10" s="685"/>
      <c r="N10" s="694"/>
      <c r="O10" s="679"/>
      <c r="P10" s="680"/>
      <c r="Q10" s="680"/>
      <c r="R10" s="680"/>
      <c r="S10" s="680"/>
      <c r="T10" s="680"/>
      <c r="U10" s="680"/>
      <c r="V10" s="680"/>
      <c r="W10" s="680"/>
      <c r="X10" s="681"/>
      <c r="Y10" s="674"/>
      <c r="Z10" s="675"/>
    </row>
    <row r="11" spans="2:28" ht="27.75" customHeight="1" x14ac:dyDescent="0.2">
      <c r="B11" s="705"/>
      <c r="C11" s="674"/>
      <c r="D11" s="675"/>
      <c r="E11" s="20"/>
      <c r="F11" s="692"/>
      <c r="G11" s="693"/>
      <c r="H11" s="684"/>
      <c r="I11" s="685"/>
      <c r="J11" s="685"/>
      <c r="K11" s="685"/>
      <c r="L11" s="685"/>
      <c r="M11" s="685"/>
      <c r="N11" s="694"/>
      <c r="O11" s="674"/>
      <c r="P11" s="682"/>
      <c r="Q11" s="682"/>
      <c r="R11" s="682"/>
      <c r="S11" s="682"/>
      <c r="T11" s="682"/>
      <c r="U11" s="682"/>
      <c r="V11" s="682"/>
      <c r="W11" s="682"/>
      <c r="X11" s="675"/>
      <c r="Y11" s="674"/>
      <c r="Z11" s="675"/>
    </row>
    <row r="12" spans="2:28" ht="27.75" customHeight="1" x14ac:dyDescent="0.2">
      <c r="B12" s="705"/>
      <c r="C12" s="674"/>
      <c r="D12" s="675"/>
      <c r="E12" s="20"/>
      <c r="F12" s="688"/>
      <c r="G12" s="688"/>
      <c r="H12" s="684"/>
      <c r="I12" s="685"/>
      <c r="J12" s="685"/>
      <c r="K12" s="685"/>
      <c r="L12" s="686"/>
      <c r="M12" s="686"/>
      <c r="N12" s="687"/>
      <c r="O12" s="674"/>
      <c r="P12" s="682"/>
      <c r="Q12" s="682"/>
      <c r="R12" s="682"/>
      <c r="S12" s="682"/>
      <c r="T12" s="682"/>
      <c r="U12" s="682"/>
      <c r="V12" s="682"/>
      <c r="W12" s="682"/>
      <c r="X12" s="675"/>
      <c r="Y12" s="674"/>
      <c r="Z12" s="675"/>
    </row>
    <row r="13" spans="2:28" ht="27.75" customHeight="1" x14ac:dyDescent="0.2">
      <c r="B13" s="705"/>
      <c r="C13" s="674"/>
      <c r="D13" s="675"/>
      <c r="E13" s="20"/>
      <c r="F13" s="688"/>
      <c r="G13" s="688"/>
      <c r="H13" s="684"/>
      <c r="I13" s="685"/>
      <c r="J13" s="685"/>
      <c r="K13" s="685"/>
      <c r="L13" s="686"/>
      <c r="M13" s="686"/>
      <c r="N13" s="687"/>
      <c r="O13" s="674"/>
      <c r="P13" s="682"/>
      <c r="Q13" s="682"/>
      <c r="R13" s="682"/>
      <c r="S13" s="682"/>
      <c r="T13" s="682"/>
      <c r="U13" s="682"/>
      <c r="V13" s="682"/>
      <c r="W13" s="682"/>
      <c r="X13" s="675"/>
      <c r="Y13" s="674"/>
      <c r="Z13" s="675"/>
    </row>
    <row r="14" spans="2:28" ht="27.75" customHeight="1" x14ac:dyDescent="0.2">
      <c r="B14" s="705"/>
      <c r="C14" s="674"/>
      <c r="D14" s="675"/>
      <c r="E14" s="20"/>
      <c r="F14" s="689"/>
      <c r="G14" s="689"/>
      <c r="H14" s="684"/>
      <c r="I14" s="685"/>
      <c r="J14" s="685"/>
      <c r="K14" s="685"/>
      <c r="L14" s="686"/>
      <c r="M14" s="686"/>
      <c r="N14" s="687"/>
      <c r="O14" s="674"/>
      <c r="P14" s="682"/>
      <c r="Q14" s="682"/>
      <c r="R14" s="682"/>
      <c r="S14" s="682"/>
      <c r="T14" s="682"/>
      <c r="U14" s="682"/>
      <c r="V14" s="682"/>
      <c r="W14" s="682"/>
      <c r="X14" s="675"/>
      <c r="Y14" s="674"/>
      <c r="Z14" s="675"/>
    </row>
    <row r="15" spans="2:28" ht="27.75" customHeight="1" x14ac:dyDescent="0.2">
      <c r="B15" s="705"/>
      <c r="C15" s="674"/>
      <c r="D15" s="675"/>
      <c r="E15" s="20"/>
      <c r="F15" s="688"/>
      <c r="G15" s="688"/>
      <c r="H15" s="684"/>
      <c r="I15" s="685"/>
      <c r="J15" s="685"/>
      <c r="K15" s="685"/>
      <c r="L15" s="686"/>
      <c r="M15" s="686"/>
      <c r="N15" s="687"/>
      <c r="O15" s="674"/>
      <c r="P15" s="682"/>
      <c r="Q15" s="682"/>
      <c r="R15" s="682"/>
      <c r="S15" s="682"/>
      <c r="T15" s="682"/>
      <c r="U15" s="682"/>
      <c r="V15" s="682"/>
      <c r="W15" s="682"/>
      <c r="X15" s="675"/>
      <c r="Y15" s="674"/>
      <c r="Z15" s="675"/>
    </row>
    <row r="16" spans="2:28" ht="27.75" customHeight="1" x14ac:dyDescent="0.2">
      <c r="B16" s="705"/>
      <c r="C16" s="674"/>
      <c r="D16" s="675"/>
      <c r="E16" s="20"/>
      <c r="F16" s="688"/>
      <c r="G16" s="688"/>
      <c r="H16" s="684"/>
      <c r="I16" s="685"/>
      <c r="J16" s="685"/>
      <c r="K16" s="685"/>
      <c r="L16" s="686"/>
      <c r="M16" s="686"/>
      <c r="N16" s="687"/>
      <c r="O16" s="674"/>
      <c r="P16" s="682"/>
      <c r="Q16" s="682"/>
      <c r="R16" s="682"/>
      <c r="S16" s="682"/>
      <c r="T16" s="682"/>
      <c r="U16" s="682"/>
      <c r="V16" s="682"/>
      <c r="W16" s="682"/>
      <c r="X16" s="675"/>
      <c r="Y16" s="674"/>
      <c r="Z16" s="675"/>
    </row>
    <row r="17" spans="2:26" ht="27.75" customHeight="1" x14ac:dyDescent="0.2">
      <c r="B17" s="705"/>
      <c r="C17" s="674"/>
      <c r="D17" s="675"/>
      <c r="E17" s="20"/>
      <c r="F17" s="688"/>
      <c r="G17" s="688"/>
      <c r="H17" s="684"/>
      <c r="I17" s="685"/>
      <c r="J17" s="685"/>
      <c r="K17" s="685"/>
      <c r="L17" s="686"/>
      <c r="M17" s="686"/>
      <c r="N17" s="687"/>
      <c r="O17" s="674"/>
      <c r="P17" s="682"/>
      <c r="Q17" s="682"/>
      <c r="R17" s="682"/>
      <c r="S17" s="682"/>
      <c r="T17" s="682"/>
      <c r="U17" s="682"/>
      <c r="V17" s="682"/>
      <c r="W17" s="682"/>
      <c r="X17" s="675"/>
      <c r="Y17" s="674"/>
      <c r="Z17" s="675"/>
    </row>
    <row r="18" spans="2:26" ht="27.75" customHeight="1" x14ac:dyDescent="0.2">
      <c r="B18" s="705"/>
      <c r="C18" s="674"/>
      <c r="D18" s="675"/>
      <c r="E18" s="20"/>
      <c r="F18" s="688"/>
      <c r="G18" s="688"/>
      <c r="H18" s="684"/>
      <c r="I18" s="685"/>
      <c r="J18" s="685"/>
      <c r="K18" s="685"/>
      <c r="L18" s="686"/>
      <c r="M18" s="686"/>
      <c r="N18" s="687"/>
      <c r="O18" s="674"/>
      <c r="P18" s="682"/>
      <c r="Q18" s="682"/>
      <c r="R18" s="682"/>
      <c r="S18" s="682"/>
      <c r="T18" s="682"/>
      <c r="U18" s="682"/>
      <c r="V18" s="682"/>
      <c r="W18" s="682"/>
      <c r="X18" s="675"/>
      <c r="Y18" s="674"/>
      <c r="Z18" s="675"/>
    </row>
    <row r="19" spans="2:26" ht="27.75" customHeight="1" x14ac:dyDescent="0.2">
      <c r="B19" s="705"/>
      <c r="C19" s="674"/>
      <c r="D19" s="675"/>
      <c r="E19" s="20"/>
      <c r="F19" s="688"/>
      <c r="G19" s="688"/>
      <c r="H19" s="684"/>
      <c r="I19" s="685"/>
      <c r="J19" s="685"/>
      <c r="K19" s="685"/>
      <c r="L19" s="686"/>
      <c r="M19" s="686"/>
      <c r="N19" s="687"/>
      <c r="O19" s="674"/>
      <c r="P19" s="682"/>
      <c r="Q19" s="682"/>
      <c r="R19" s="682"/>
      <c r="S19" s="682"/>
      <c r="T19" s="682"/>
      <c r="U19" s="682"/>
      <c r="V19" s="682"/>
      <c r="W19" s="682"/>
      <c r="X19" s="675"/>
      <c r="Y19" s="674"/>
      <c r="Z19" s="675"/>
    </row>
    <row r="20" spans="2:26" ht="27.75" customHeight="1" x14ac:dyDescent="0.2">
      <c r="B20" s="705"/>
      <c r="C20" s="674"/>
      <c r="D20" s="675"/>
      <c r="E20" s="20"/>
      <c r="F20" s="688"/>
      <c r="G20" s="688"/>
      <c r="H20" s="684"/>
      <c r="I20" s="685"/>
      <c r="J20" s="685"/>
      <c r="K20" s="685"/>
      <c r="L20" s="686"/>
      <c r="M20" s="686"/>
      <c r="N20" s="687"/>
      <c r="O20" s="674"/>
      <c r="P20" s="682"/>
      <c r="Q20" s="682"/>
      <c r="R20" s="682"/>
      <c r="S20" s="682"/>
      <c r="T20" s="682"/>
      <c r="U20" s="682"/>
      <c r="V20" s="682"/>
      <c r="W20" s="682"/>
      <c r="X20" s="675"/>
      <c r="Y20" s="674"/>
      <c r="Z20" s="675"/>
    </row>
    <row r="21" spans="2:26" ht="27.75" customHeight="1" x14ac:dyDescent="0.2">
      <c r="B21" s="706"/>
      <c r="C21" s="674"/>
      <c r="D21" s="675"/>
      <c r="E21" s="20"/>
      <c r="F21" s="688"/>
      <c r="G21" s="688"/>
      <c r="H21" s="684"/>
      <c r="I21" s="685"/>
      <c r="J21" s="685"/>
      <c r="K21" s="685"/>
      <c r="L21" s="686"/>
      <c r="M21" s="686"/>
      <c r="N21" s="687"/>
      <c r="O21" s="674"/>
      <c r="P21" s="682"/>
      <c r="Q21" s="682"/>
      <c r="R21" s="682"/>
      <c r="S21" s="682"/>
      <c r="T21" s="682"/>
      <c r="U21" s="682"/>
      <c r="V21" s="682"/>
      <c r="W21" s="682"/>
      <c r="X21" s="675"/>
      <c r="Y21" s="674"/>
      <c r="Z21" s="675"/>
    </row>
    <row r="22" spans="2:26" ht="16.2" customHeight="1" x14ac:dyDescent="0.2">
      <c r="B22" s="1" t="s">
        <v>229</v>
      </c>
    </row>
    <row r="23" spans="2:26" ht="16.2" customHeight="1" x14ac:dyDescent="0.2">
      <c r="B23" s="4" t="s">
        <v>371</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9"/>
  <printOptions horizontalCentered="1" verticalCentered="1"/>
  <pageMargins left="0.23622047244094488" right="0.23622047244094488" top="0.74803149606299213" bottom="0.74803149606299213" header="0.31496062992125984" footer="0.31496062992125984"/>
  <pageSetup paperSize="9" scale="93"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2"/>
  <dimension ref="B1:X31"/>
  <sheetViews>
    <sheetView showGridLines="0" showZeros="0" view="pageBreakPreview" zoomScale="90" zoomScaleNormal="70" zoomScaleSheetLayoutView="90" workbookViewId="0">
      <selection activeCell="AG16" sqref="AG16"/>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26"/>
    </row>
    <row r="2" spans="2:23" ht="25.2" customHeight="1" x14ac:dyDescent="0.2">
      <c r="B2" s="254" t="s">
        <v>508</v>
      </c>
      <c r="C2" s="255"/>
      <c r="D2" s="255"/>
      <c r="E2" s="255"/>
      <c r="F2" s="255"/>
      <c r="G2" s="255"/>
      <c r="H2" s="255"/>
      <c r="I2" s="255"/>
      <c r="J2" s="255"/>
      <c r="K2" s="255"/>
      <c r="L2" s="255"/>
      <c r="M2" s="255"/>
      <c r="N2" s="255"/>
      <c r="O2" s="255"/>
      <c r="P2" s="255"/>
      <c r="Q2" s="255"/>
      <c r="R2" s="392" t="s">
        <v>412</v>
      </c>
      <c r="S2" s="392"/>
      <c r="T2" s="595" t="s">
        <v>585</v>
      </c>
      <c r="U2" s="595"/>
      <c r="V2" s="595"/>
      <c r="W2" s="595"/>
    </row>
    <row r="3" spans="2:23" ht="25.2" customHeight="1" x14ac:dyDescent="0.15">
      <c r="B3" s="771" t="s">
        <v>34</v>
      </c>
      <c r="C3" s="772"/>
      <c r="D3" s="772"/>
      <c r="E3" s="773" t="s">
        <v>564</v>
      </c>
      <c r="F3" s="774"/>
      <c r="G3" s="775"/>
      <c r="H3" s="765" t="s">
        <v>27</v>
      </c>
      <c r="I3" s="766"/>
      <c r="J3" s="776" t="s">
        <v>548</v>
      </c>
      <c r="K3" s="777"/>
      <c r="L3" s="778"/>
      <c r="M3" s="780" t="s">
        <v>448</v>
      </c>
      <c r="N3" s="788"/>
      <c r="O3" s="781"/>
      <c r="P3" s="779" t="s">
        <v>531</v>
      </c>
      <c r="Q3" s="779"/>
      <c r="R3" s="779"/>
      <c r="S3" s="780" t="s">
        <v>185</v>
      </c>
      <c r="T3" s="781"/>
      <c r="U3" s="784">
        <v>45593</v>
      </c>
      <c r="V3" s="785"/>
      <c r="W3" s="786"/>
    </row>
    <row r="4" spans="2:23" ht="25.2" customHeight="1" x14ac:dyDescent="0.2">
      <c r="B4" s="760" t="s">
        <v>28</v>
      </c>
      <c r="C4" s="761"/>
      <c r="D4" s="761"/>
      <c r="E4" s="762" t="s">
        <v>565</v>
      </c>
      <c r="F4" s="763"/>
      <c r="G4" s="764"/>
      <c r="H4" s="765" t="s">
        <v>33</v>
      </c>
      <c r="I4" s="766"/>
      <c r="J4" s="767" t="s">
        <v>586</v>
      </c>
      <c r="K4" s="768"/>
      <c r="L4" s="769"/>
      <c r="M4" s="789"/>
      <c r="N4" s="790"/>
      <c r="O4" s="791"/>
      <c r="P4" s="770" t="s">
        <v>532</v>
      </c>
      <c r="Q4" s="770"/>
      <c r="R4" s="770"/>
      <c r="S4" s="782"/>
      <c r="T4" s="783"/>
      <c r="U4" s="782"/>
      <c r="V4" s="787"/>
      <c r="W4" s="783"/>
    </row>
    <row r="5" spans="2:23" s="31" customFormat="1" ht="25.5" customHeight="1" x14ac:dyDescent="0.2">
      <c r="B5" s="751" t="s">
        <v>32</v>
      </c>
      <c r="C5" s="755" t="s">
        <v>190</v>
      </c>
      <c r="D5" s="756"/>
      <c r="E5" s="256">
        <v>1</v>
      </c>
      <c r="F5" s="724"/>
      <c r="G5" s="725"/>
      <c r="H5" s="725"/>
      <c r="I5" s="725"/>
      <c r="J5" s="725"/>
      <c r="K5" s="725"/>
      <c r="L5" s="726"/>
      <c r="M5" s="751" t="s">
        <v>32</v>
      </c>
      <c r="N5" s="755" t="s">
        <v>190</v>
      </c>
      <c r="O5" s="756"/>
      <c r="P5" s="256">
        <v>2</v>
      </c>
      <c r="Q5" s="727"/>
      <c r="R5" s="728"/>
      <c r="S5" s="728"/>
      <c r="T5" s="728"/>
      <c r="U5" s="728"/>
      <c r="V5" s="728"/>
      <c r="W5" s="729"/>
    </row>
    <row r="6" spans="2:23" s="31" customFormat="1" ht="25.5" customHeight="1" x14ac:dyDescent="0.2">
      <c r="B6" s="753"/>
      <c r="C6" s="755" t="s">
        <v>322</v>
      </c>
      <c r="D6" s="756"/>
      <c r="E6" s="257">
        <v>1</v>
      </c>
      <c r="F6" s="727"/>
      <c r="G6" s="728"/>
      <c r="H6" s="728"/>
      <c r="I6" s="728"/>
      <c r="J6" s="728"/>
      <c r="K6" s="728"/>
      <c r="L6" s="729"/>
      <c r="M6" s="753"/>
      <c r="N6" s="755" t="s">
        <v>322</v>
      </c>
      <c r="O6" s="756"/>
      <c r="P6" s="257">
        <v>2</v>
      </c>
      <c r="Q6" s="727"/>
      <c r="R6" s="728"/>
      <c r="S6" s="728"/>
      <c r="T6" s="728"/>
      <c r="U6" s="728"/>
      <c r="V6" s="728"/>
      <c r="W6" s="729"/>
    </row>
    <row r="7" spans="2:23" s="31" customFormat="1" ht="25.5" customHeight="1" x14ac:dyDescent="0.2">
      <c r="B7" s="751" t="s">
        <v>30</v>
      </c>
      <c r="C7" s="755" t="s">
        <v>167</v>
      </c>
      <c r="D7" s="756"/>
      <c r="E7" s="258" t="s">
        <v>464</v>
      </c>
      <c r="F7" s="727"/>
      <c r="G7" s="728"/>
      <c r="H7" s="728"/>
      <c r="I7" s="728"/>
      <c r="J7" s="728"/>
      <c r="K7" s="728"/>
      <c r="L7" s="729"/>
      <c r="M7" s="751" t="s">
        <v>30</v>
      </c>
      <c r="N7" s="755" t="s">
        <v>167</v>
      </c>
      <c r="O7" s="756"/>
      <c r="P7" s="258" t="s">
        <v>464</v>
      </c>
      <c r="Q7" s="727"/>
      <c r="R7" s="728"/>
      <c r="S7" s="728"/>
      <c r="T7" s="728"/>
      <c r="U7" s="728"/>
      <c r="V7" s="728"/>
      <c r="W7" s="729"/>
    </row>
    <row r="8" spans="2:23" s="31" customFormat="1" ht="25.5" customHeight="1" x14ac:dyDescent="0.2">
      <c r="B8" s="752"/>
      <c r="C8" s="755" t="s">
        <v>166</v>
      </c>
      <c r="D8" s="756"/>
      <c r="E8" s="256" t="s">
        <v>340</v>
      </c>
      <c r="F8" s="727"/>
      <c r="G8" s="728"/>
      <c r="H8" s="728"/>
      <c r="I8" s="728"/>
      <c r="J8" s="728"/>
      <c r="K8" s="728"/>
      <c r="L8" s="729"/>
      <c r="M8" s="752"/>
      <c r="N8" s="755" t="s">
        <v>166</v>
      </c>
      <c r="O8" s="756"/>
      <c r="P8" s="256" t="s">
        <v>336</v>
      </c>
      <c r="Q8" s="727"/>
      <c r="R8" s="728"/>
      <c r="S8" s="728"/>
      <c r="T8" s="728"/>
      <c r="U8" s="728"/>
      <c r="V8" s="728"/>
      <c r="W8" s="729"/>
    </row>
    <row r="9" spans="2:23" s="31" customFormat="1" ht="25.5" customHeight="1" x14ac:dyDescent="0.2">
      <c r="B9" s="757" t="s">
        <v>31</v>
      </c>
      <c r="C9" s="759"/>
      <c r="D9" s="758"/>
      <c r="E9" s="259" t="s">
        <v>465</v>
      </c>
      <c r="F9" s="727"/>
      <c r="G9" s="728"/>
      <c r="H9" s="728"/>
      <c r="I9" s="728"/>
      <c r="J9" s="728"/>
      <c r="K9" s="728"/>
      <c r="L9" s="729"/>
      <c r="M9" s="757" t="s">
        <v>31</v>
      </c>
      <c r="N9" s="759"/>
      <c r="O9" s="758"/>
      <c r="P9" s="259" t="s">
        <v>466</v>
      </c>
      <c r="Q9" s="727"/>
      <c r="R9" s="728"/>
      <c r="S9" s="728"/>
      <c r="T9" s="728"/>
      <c r="U9" s="728"/>
      <c r="V9" s="728"/>
      <c r="W9" s="729"/>
    </row>
    <row r="10" spans="2:23" s="31" customFormat="1" ht="25.5" customHeight="1" x14ac:dyDescent="0.2">
      <c r="B10" s="751" t="s">
        <v>219</v>
      </c>
      <c r="C10" s="757" t="s">
        <v>397</v>
      </c>
      <c r="D10" s="758"/>
      <c r="E10" s="257" t="s">
        <v>251</v>
      </c>
      <c r="F10" s="727"/>
      <c r="G10" s="728"/>
      <c r="H10" s="728"/>
      <c r="I10" s="728"/>
      <c r="J10" s="728"/>
      <c r="K10" s="728"/>
      <c r="L10" s="729"/>
      <c r="M10" s="751" t="s">
        <v>219</v>
      </c>
      <c r="N10" s="757" t="s">
        <v>397</v>
      </c>
      <c r="O10" s="758"/>
      <c r="P10" s="257" t="s">
        <v>251</v>
      </c>
      <c r="Q10" s="727"/>
      <c r="R10" s="728"/>
      <c r="S10" s="728"/>
      <c r="T10" s="728"/>
      <c r="U10" s="728"/>
      <c r="V10" s="728"/>
      <c r="W10" s="729"/>
    </row>
    <row r="11" spans="2:23" s="31" customFormat="1" ht="25.5" customHeight="1" x14ac:dyDescent="0.2">
      <c r="B11" s="752"/>
      <c r="C11" s="757" t="s">
        <v>218</v>
      </c>
      <c r="D11" s="758"/>
      <c r="E11" s="198" t="s">
        <v>533</v>
      </c>
      <c r="F11" s="727"/>
      <c r="G11" s="728"/>
      <c r="H11" s="728"/>
      <c r="I11" s="728"/>
      <c r="J11" s="728"/>
      <c r="K11" s="728"/>
      <c r="L11" s="729"/>
      <c r="M11" s="752"/>
      <c r="N11" s="757" t="s">
        <v>218</v>
      </c>
      <c r="O11" s="758"/>
      <c r="P11" s="198" t="s">
        <v>533</v>
      </c>
      <c r="Q11" s="727"/>
      <c r="R11" s="728"/>
      <c r="S11" s="728"/>
      <c r="T11" s="728"/>
      <c r="U11" s="728"/>
      <c r="V11" s="728"/>
      <c r="W11" s="729"/>
    </row>
    <row r="12" spans="2:23" s="31" customFormat="1" ht="25.5" customHeight="1" x14ac:dyDescent="0.2">
      <c r="B12" s="753"/>
      <c r="C12" s="716" t="s">
        <v>220</v>
      </c>
      <c r="D12" s="716"/>
      <c r="E12" s="198" t="s">
        <v>536</v>
      </c>
      <c r="F12" s="730"/>
      <c r="G12" s="731"/>
      <c r="H12" s="731"/>
      <c r="I12" s="731"/>
      <c r="J12" s="731"/>
      <c r="K12" s="731"/>
      <c r="L12" s="732"/>
      <c r="M12" s="753"/>
      <c r="N12" s="716" t="s">
        <v>220</v>
      </c>
      <c r="O12" s="716"/>
      <c r="P12" s="198" t="s">
        <v>536</v>
      </c>
      <c r="Q12" s="727"/>
      <c r="R12" s="728"/>
      <c r="S12" s="728"/>
      <c r="T12" s="728"/>
      <c r="U12" s="728"/>
      <c r="V12" s="728"/>
      <c r="W12" s="729"/>
    </row>
    <row r="13" spans="2:23" s="31" customFormat="1" ht="25.5" customHeight="1" x14ac:dyDescent="0.2">
      <c r="B13" s="733" t="s">
        <v>398</v>
      </c>
      <c r="C13" s="733"/>
      <c r="D13" s="733"/>
      <c r="E13" s="748" t="s">
        <v>579</v>
      </c>
      <c r="F13" s="749"/>
      <c r="G13" s="750"/>
      <c r="H13" s="733" t="s">
        <v>434</v>
      </c>
      <c r="I13" s="733"/>
      <c r="J13" s="734" t="s">
        <v>580</v>
      </c>
      <c r="K13" s="734"/>
      <c r="L13" s="734"/>
      <c r="M13" s="733" t="s">
        <v>398</v>
      </c>
      <c r="N13" s="733"/>
      <c r="O13" s="733"/>
      <c r="P13" s="745" t="s">
        <v>582</v>
      </c>
      <c r="Q13" s="746"/>
      <c r="R13" s="747"/>
      <c r="S13" s="733" t="s">
        <v>434</v>
      </c>
      <c r="T13" s="733"/>
      <c r="U13" s="754" t="s">
        <v>583</v>
      </c>
      <c r="V13" s="734"/>
      <c r="W13" s="734"/>
    </row>
    <row r="14" spans="2:23" s="31" customFormat="1" ht="25.5" customHeight="1" x14ac:dyDescent="0.2">
      <c r="B14" s="735" t="s">
        <v>234</v>
      </c>
      <c r="C14" s="735"/>
      <c r="D14" s="735"/>
      <c r="E14" s="736" t="s">
        <v>541</v>
      </c>
      <c r="F14" s="736"/>
      <c r="G14" s="736"/>
      <c r="H14" s="737" t="s">
        <v>4</v>
      </c>
      <c r="I14" s="738"/>
      <c r="J14" s="739" t="s">
        <v>541</v>
      </c>
      <c r="K14" s="740"/>
      <c r="L14" s="741"/>
      <c r="M14" s="737" t="s">
        <v>234</v>
      </c>
      <c r="N14" s="738"/>
      <c r="O14" s="742"/>
      <c r="P14" s="736" t="s">
        <v>541</v>
      </c>
      <c r="Q14" s="736"/>
      <c r="R14" s="736"/>
      <c r="S14" s="743" t="s">
        <v>4</v>
      </c>
      <c r="T14" s="744"/>
      <c r="U14" s="739" t="s">
        <v>541</v>
      </c>
      <c r="V14" s="740"/>
      <c r="W14" s="741"/>
    </row>
    <row r="15" spans="2:23" s="31" customFormat="1" ht="39.75" customHeight="1" x14ac:dyDescent="0.2">
      <c r="B15" s="716" t="s">
        <v>399</v>
      </c>
      <c r="C15" s="716"/>
      <c r="D15" s="716"/>
      <c r="E15" s="717" t="s">
        <v>581</v>
      </c>
      <c r="F15" s="718"/>
      <c r="G15" s="718"/>
      <c r="H15" s="718"/>
      <c r="I15" s="718"/>
      <c r="J15" s="718"/>
      <c r="K15" s="718"/>
      <c r="L15" s="719"/>
      <c r="M15" s="716" t="s">
        <v>399</v>
      </c>
      <c r="N15" s="716"/>
      <c r="O15" s="716"/>
      <c r="P15" s="717" t="s">
        <v>563</v>
      </c>
      <c r="Q15" s="718"/>
      <c r="R15" s="718"/>
      <c r="S15" s="718"/>
      <c r="T15" s="718"/>
      <c r="U15" s="718"/>
      <c r="V15" s="718"/>
      <c r="W15" s="719"/>
    </row>
    <row r="16" spans="2:23" s="31" customFormat="1" ht="25.5" customHeight="1" x14ac:dyDescent="0.2">
      <c r="B16" s="723" t="s">
        <v>32</v>
      </c>
      <c r="C16" s="723" t="s">
        <v>190</v>
      </c>
      <c r="D16" s="723"/>
      <c r="E16" s="256"/>
      <c r="F16" s="724"/>
      <c r="G16" s="725"/>
      <c r="H16" s="725"/>
      <c r="I16" s="725"/>
      <c r="J16" s="725"/>
      <c r="K16" s="725"/>
      <c r="L16" s="726"/>
      <c r="M16" s="723" t="s">
        <v>32</v>
      </c>
      <c r="N16" s="723" t="s">
        <v>190</v>
      </c>
      <c r="O16" s="723"/>
      <c r="P16" s="256"/>
      <c r="Q16" s="727"/>
      <c r="R16" s="728"/>
      <c r="S16" s="728"/>
      <c r="T16" s="728"/>
      <c r="U16" s="728"/>
      <c r="V16" s="728"/>
      <c r="W16" s="729"/>
    </row>
    <row r="17" spans="2:24" s="31" customFormat="1" ht="25.5" customHeight="1" x14ac:dyDescent="0.2">
      <c r="B17" s="723"/>
      <c r="C17" s="723" t="s">
        <v>322</v>
      </c>
      <c r="D17" s="723"/>
      <c r="E17" s="257"/>
      <c r="F17" s="727"/>
      <c r="G17" s="728"/>
      <c r="H17" s="728"/>
      <c r="I17" s="728"/>
      <c r="J17" s="728"/>
      <c r="K17" s="728"/>
      <c r="L17" s="729"/>
      <c r="M17" s="723"/>
      <c r="N17" s="723" t="s">
        <v>322</v>
      </c>
      <c r="O17" s="723"/>
      <c r="P17" s="257"/>
      <c r="Q17" s="727"/>
      <c r="R17" s="728"/>
      <c r="S17" s="728"/>
      <c r="T17" s="728"/>
      <c r="U17" s="728"/>
      <c r="V17" s="728"/>
      <c r="W17" s="729"/>
    </row>
    <row r="18" spans="2:24" s="31" customFormat="1" ht="25.5" customHeight="1" x14ac:dyDescent="0.2">
      <c r="B18" s="723" t="s">
        <v>30</v>
      </c>
      <c r="C18" s="723" t="s">
        <v>167</v>
      </c>
      <c r="D18" s="723"/>
      <c r="E18" s="258"/>
      <c r="F18" s="727"/>
      <c r="G18" s="728"/>
      <c r="H18" s="728"/>
      <c r="I18" s="728"/>
      <c r="J18" s="728"/>
      <c r="K18" s="728"/>
      <c r="L18" s="729"/>
      <c r="M18" s="723" t="s">
        <v>30</v>
      </c>
      <c r="N18" s="723" t="s">
        <v>167</v>
      </c>
      <c r="O18" s="723"/>
      <c r="P18" s="258"/>
      <c r="Q18" s="727"/>
      <c r="R18" s="728"/>
      <c r="S18" s="728"/>
      <c r="T18" s="728"/>
      <c r="U18" s="728"/>
      <c r="V18" s="728"/>
      <c r="W18" s="729"/>
    </row>
    <row r="19" spans="2:24" s="31" customFormat="1" ht="25.5" customHeight="1" x14ac:dyDescent="0.2">
      <c r="B19" s="723"/>
      <c r="C19" s="723" t="s">
        <v>166</v>
      </c>
      <c r="D19" s="723"/>
      <c r="E19" s="256"/>
      <c r="F19" s="727"/>
      <c r="G19" s="728"/>
      <c r="H19" s="728"/>
      <c r="I19" s="728"/>
      <c r="J19" s="728"/>
      <c r="K19" s="728"/>
      <c r="L19" s="729"/>
      <c r="M19" s="723"/>
      <c r="N19" s="723" t="s">
        <v>166</v>
      </c>
      <c r="O19" s="723"/>
      <c r="P19" s="256"/>
      <c r="Q19" s="727"/>
      <c r="R19" s="728"/>
      <c r="S19" s="728"/>
      <c r="T19" s="728"/>
      <c r="U19" s="728"/>
      <c r="V19" s="728"/>
      <c r="W19" s="729"/>
    </row>
    <row r="20" spans="2:24" s="31" customFormat="1" ht="25.5" customHeight="1" x14ac:dyDescent="0.2">
      <c r="B20" s="716" t="s">
        <v>31</v>
      </c>
      <c r="C20" s="716"/>
      <c r="D20" s="716"/>
      <c r="E20" s="259"/>
      <c r="F20" s="727"/>
      <c r="G20" s="728"/>
      <c r="H20" s="728"/>
      <c r="I20" s="728"/>
      <c r="J20" s="728"/>
      <c r="K20" s="728"/>
      <c r="L20" s="729"/>
      <c r="M20" s="716" t="s">
        <v>31</v>
      </c>
      <c r="N20" s="716"/>
      <c r="O20" s="716"/>
      <c r="P20" s="259"/>
      <c r="Q20" s="727"/>
      <c r="R20" s="728"/>
      <c r="S20" s="728"/>
      <c r="T20" s="728"/>
      <c r="U20" s="728"/>
      <c r="V20" s="728"/>
      <c r="W20" s="729"/>
    </row>
    <row r="21" spans="2:24" s="31" customFormat="1" ht="25.5" customHeight="1" x14ac:dyDescent="0.2">
      <c r="B21" s="751" t="s">
        <v>219</v>
      </c>
      <c r="C21" s="716" t="s">
        <v>397</v>
      </c>
      <c r="D21" s="716"/>
      <c r="E21" s="257"/>
      <c r="F21" s="727"/>
      <c r="G21" s="728"/>
      <c r="H21" s="728"/>
      <c r="I21" s="728"/>
      <c r="J21" s="728"/>
      <c r="K21" s="728"/>
      <c r="L21" s="729"/>
      <c r="M21" s="751" t="s">
        <v>219</v>
      </c>
      <c r="N21" s="716" t="s">
        <v>397</v>
      </c>
      <c r="O21" s="716"/>
      <c r="P21" s="257"/>
      <c r="Q21" s="727"/>
      <c r="R21" s="728"/>
      <c r="S21" s="728"/>
      <c r="T21" s="728"/>
      <c r="U21" s="728"/>
      <c r="V21" s="728"/>
      <c r="W21" s="729"/>
    </row>
    <row r="22" spans="2:24" s="31" customFormat="1" ht="25.5" customHeight="1" x14ac:dyDescent="0.2">
      <c r="B22" s="752"/>
      <c r="C22" s="716" t="s">
        <v>218</v>
      </c>
      <c r="D22" s="716"/>
      <c r="E22" s="198"/>
      <c r="F22" s="727"/>
      <c r="G22" s="728"/>
      <c r="H22" s="728"/>
      <c r="I22" s="728"/>
      <c r="J22" s="728"/>
      <c r="K22" s="728"/>
      <c r="L22" s="729"/>
      <c r="M22" s="752"/>
      <c r="N22" s="716" t="s">
        <v>218</v>
      </c>
      <c r="O22" s="716"/>
      <c r="P22" s="198"/>
      <c r="Q22" s="727"/>
      <c r="R22" s="728"/>
      <c r="S22" s="728"/>
      <c r="T22" s="728"/>
      <c r="U22" s="728"/>
      <c r="V22" s="728"/>
      <c r="W22" s="729"/>
    </row>
    <row r="23" spans="2:24" s="31" customFormat="1" ht="25.5" customHeight="1" x14ac:dyDescent="0.2">
      <c r="B23" s="753"/>
      <c r="C23" s="716" t="s">
        <v>220</v>
      </c>
      <c r="D23" s="716"/>
      <c r="E23" s="198"/>
      <c r="F23" s="730"/>
      <c r="G23" s="731"/>
      <c r="H23" s="731"/>
      <c r="I23" s="731"/>
      <c r="J23" s="731"/>
      <c r="K23" s="731"/>
      <c r="L23" s="732"/>
      <c r="M23" s="753"/>
      <c r="N23" s="716" t="s">
        <v>220</v>
      </c>
      <c r="O23" s="716"/>
      <c r="P23" s="198"/>
      <c r="Q23" s="727"/>
      <c r="R23" s="728"/>
      <c r="S23" s="728"/>
      <c r="T23" s="728"/>
      <c r="U23" s="728"/>
      <c r="V23" s="728"/>
      <c r="W23" s="729"/>
    </row>
    <row r="24" spans="2:24" s="31" customFormat="1" ht="25.5" customHeight="1" x14ac:dyDescent="0.2">
      <c r="B24" s="733" t="s">
        <v>398</v>
      </c>
      <c r="C24" s="733"/>
      <c r="D24" s="733"/>
      <c r="E24" s="745"/>
      <c r="F24" s="746"/>
      <c r="G24" s="747"/>
      <c r="H24" s="733" t="s">
        <v>434</v>
      </c>
      <c r="I24" s="733"/>
      <c r="J24" s="748"/>
      <c r="K24" s="749"/>
      <c r="L24" s="750"/>
      <c r="M24" s="733" t="s">
        <v>398</v>
      </c>
      <c r="N24" s="733"/>
      <c r="O24" s="733"/>
      <c r="P24" s="745"/>
      <c r="Q24" s="746"/>
      <c r="R24" s="747"/>
      <c r="S24" s="733" t="s">
        <v>434</v>
      </c>
      <c r="T24" s="733"/>
      <c r="U24" s="734"/>
      <c r="V24" s="734"/>
      <c r="W24" s="734"/>
    </row>
    <row r="25" spans="2:24" s="31" customFormat="1" ht="25.5" customHeight="1" x14ac:dyDescent="0.2">
      <c r="B25" s="735" t="s">
        <v>234</v>
      </c>
      <c r="C25" s="735"/>
      <c r="D25" s="735"/>
      <c r="E25" s="736"/>
      <c r="F25" s="736"/>
      <c r="G25" s="736"/>
      <c r="H25" s="737" t="s">
        <v>4</v>
      </c>
      <c r="I25" s="738"/>
      <c r="J25" s="739"/>
      <c r="K25" s="740"/>
      <c r="L25" s="741"/>
      <c r="M25" s="737" t="s">
        <v>234</v>
      </c>
      <c r="N25" s="738"/>
      <c r="O25" s="742"/>
      <c r="P25" s="736"/>
      <c r="Q25" s="736"/>
      <c r="R25" s="736"/>
      <c r="S25" s="743" t="s">
        <v>4</v>
      </c>
      <c r="T25" s="744"/>
      <c r="U25" s="739"/>
      <c r="V25" s="740"/>
      <c r="W25" s="741"/>
    </row>
    <row r="26" spans="2:24" s="31" customFormat="1" ht="39.75" customHeight="1" x14ac:dyDescent="0.2">
      <c r="B26" s="716" t="s">
        <v>399</v>
      </c>
      <c r="C26" s="716"/>
      <c r="D26" s="716"/>
      <c r="E26" s="717"/>
      <c r="F26" s="718"/>
      <c r="G26" s="718"/>
      <c r="H26" s="718"/>
      <c r="I26" s="718"/>
      <c r="J26" s="718"/>
      <c r="K26" s="718"/>
      <c r="L26" s="719"/>
      <c r="M26" s="716" t="s">
        <v>399</v>
      </c>
      <c r="N26" s="716"/>
      <c r="O26" s="716"/>
      <c r="P26" s="717"/>
      <c r="Q26" s="718"/>
      <c r="R26" s="718"/>
      <c r="S26" s="718"/>
      <c r="T26" s="718"/>
      <c r="U26" s="718"/>
      <c r="V26" s="718"/>
      <c r="W26" s="719"/>
    </row>
    <row r="27" spans="2:24" s="31" customFormat="1" ht="15" customHeight="1" x14ac:dyDescent="0.2">
      <c r="B27" s="260"/>
      <c r="C27" s="720" t="s">
        <v>521</v>
      </c>
      <c r="D27" s="721"/>
      <c r="E27" s="721"/>
      <c r="F27" s="721"/>
      <c r="G27" s="721"/>
      <c r="H27" s="721"/>
      <c r="I27" s="721"/>
      <c r="J27" s="721"/>
      <c r="K27" s="721"/>
      <c r="L27" s="721"/>
      <c r="M27" s="261"/>
      <c r="N27" s="261" t="s">
        <v>429</v>
      </c>
      <c r="O27" s="261"/>
      <c r="P27" s="261"/>
      <c r="Q27" s="261"/>
      <c r="R27" s="261"/>
      <c r="S27" s="261"/>
      <c r="T27" s="261"/>
      <c r="U27" s="261"/>
      <c r="V27" s="261"/>
      <c r="W27" s="261"/>
    </row>
    <row r="28" spans="2:24" s="31" customFormat="1" ht="15" customHeight="1" x14ac:dyDescent="0.2">
      <c r="B28" s="260"/>
      <c r="C28" s="722"/>
      <c r="D28" s="722"/>
      <c r="E28" s="722"/>
      <c r="F28" s="722"/>
      <c r="G28" s="722"/>
      <c r="H28" s="722"/>
      <c r="I28" s="722"/>
      <c r="J28" s="722"/>
      <c r="K28" s="722"/>
      <c r="L28" s="722"/>
      <c r="M28" s="261"/>
      <c r="N28" s="261" t="s">
        <v>522</v>
      </c>
      <c r="O28" s="261"/>
      <c r="P28" s="261"/>
      <c r="Q28" s="261"/>
      <c r="R28" s="261"/>
      <c r="S28" s="261"/>
      <c r="T28" s="261"/>
      <c r="U28" s="261"/>
      <c r="V28" s="261"/>
      <c r="W28" s="261"/>
    </row>
    <row r="29" spans="2:24" ht="15" customHeight="1" x14ac:dyDescent="0.2">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9"/>
  <dataValidations count="1">
    <dataValidation type="list" allowBlank="1" showInputMessage="1" showErrorMessage="1" sqref="E8 E19 P8 P19" xr:uid="{1E652353-E9C9-4160-A807-B00C339765B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election activeCell="AG16" sqref="AG16"/>
    </sheetView>
  </sheetViews>
  <sheetFormatPr defaultColWidth="7.6640625" defaultRowHeight="28.2" customHeight="1" x14ac:dyDescent="0.2"/>
  <cols>
    <col min="1" max="1" width="7" style="28" customWidth="1"/>
    <col min="2" max="2" width="7.33203125" style="28" customWidth="1"/>
    <col min="3" max="3" width="5.88671875" style="28" customWidth="1"/>
    <col min="4" max="6" width="6.88671875" style="28" customWidth="1"/>
    <col min="7" max="8" width="5.88671875" style="28" customWidth="1"/>
    <col min="9" max="9" width="8.88671875" style="28" customWidth="1"/>
    <col min="10" max="10" width="7.33203125" style="28" customWidth="1"/>
    <col min="11" max="11" width="5.88671875" style="28" customWidth="1"/>
    <col min="12" max="14" width="6.77734375" style="28" customWidth="1"/>
    <col min="15" max="16" width="5.88671875" style="28" customWidth="1"/>
    <col min="17" max="17" width="8.88671875" style="28" customWidth="1"/>
    <col min="18" max="18" width="7.33203125" style="28" customWidth="1"/>
    <col min="19" max="19" width="5.88671875" style="28" customWidth="1"/>
    <col min="20" max="22" width="6.77734375" style="28" customWidth="1"/>
    <col min="23" max="24" width="5.88671875" style="28" customWidth="1"/>
    <col min="25" max="25" width="8.88671875" style="28" customWidth="1"/>
    <col min="26" max="16384" width="7.6640625" style="28"/>
  </cols>
  <sheetData>
    <row r="1" spans="2:25" ht="9" customHeight="1" x14ac:dyDescent="0.2"/>
    <row r="2" spans="2:25" ht="18" customHeight="1" x14ac:dyDescent="0.2">
      <c r="B2" s="254" t="s">
        <v>244</v>
      </c>
      <c r="C2" s="255"/>
      <c r="D2" s="255"/>
      <c r="E2" s="255"/>
      <c r="F2" s="255"/>
      <c r="G2" s="255"/>
      <c r="H2" s="255"/>
      <c r="I2" s="255"/>
      <c r="J2" s="255"/>
      <c r="K2" s="255"/>
      <c r="L2" s="255"/>
      <c r="M2" s="255"/>
      <c r="N2" s="255"/>
      <c r="O2" s="255"/>
      <c r="P2" s="255"/>
      <c r="Q2" s="255"/>
    </row>
    <row r="3" spans="2:25" ht="25.2" customHeight="1" x14ac:dyDescent="0.15">
      <c r="B3" s="829" t="s">
        <v>34</v>
      </c>
      <c r="C3" s="829"/>
      <c r="D3" s="829"/>
      <c r="E3" s="830" t="s">
        <v>564</v>
      </c>
      <c r="F3" s="830"/>
      <c r="G3" s="830"/>
      <c r="H3" s="830"/>
      <c r="I3" s="797" t="s">
        <v>27</v>
      </c>
      <c r="J3" s="798"/>
      <c r="K3" s="799"/>
      <c r="L3" s="776" t="s">
        <v>548</v>
      </c>
      <c r="M3" s="777"/>
      <c r="N3" s="778"/>
      <c r="O3" s="800" t="s">
        <v>448</v>
      </c>
      <c r="P3" s="801"/>
      <c r="Q3" s="802"/>
      <c r="R3" s="831" t="s">
        <v>531</v>
      </c>
      <c r="S3" s="832"/>
      <c r="T3" s="833"/>
      <c r="U3" s="810" t="s">
        <v>213</v>
      </c>
      <c r="V3" s="811"/>
      <c r="W3" s="812">
        <v>45593</v>
      </c>
      <c r="X3" s="813"/>
      <c r="Y3" s="814"/>
    </row>
    <row r="4" spans="2:25" ht="25.2" customHeight="1" x14ac:dyDescent="0.2">
      <c r="B4" s="824" t="s">
        <v>28</v>
      </c>
      <c r="C4" s="824"/>
      <c r="D4" s="824"/>
      <c r="E4" s="825" t="s">
        <v>565</v>
      </c>
      <c r="F4" s="825"/>
      <c r="G4" s="825"/>
      <c r="H4" s="825"/>
      <c r="I4" s="797" t="s">
        <v>33</v>
      </c>
      <c r="J4" s="798"/>
      <c r="K4" s="799"/>
      <c r="L4" s="745" t="s">
        <v>586</v>
      </c>
      <c r="M4" s="746"/>
      <c r="N4" s="747"/>
      <c r="O4" s="803"/>
      <c r="P4" s="804"/>
      <c r="Q4" s="805"/>
      <c r="R4" s="826" t="s">
        <v>532</v>
      </c>
      <c r="S4" s="827"/>
      <c r="T4" s="828"/>
      <c r="U4" s="668"/>
      <c r="V4" s="669"/>
      <c r="W4" s="815"/>
      <c r="X4" s="816"/>
      <c r="Y4" s="817"/>
    </row>
    <row r="5" spans="2:25" ht="15" customHeight="1" x14ac:dyDescent="0.2">
      <c r="B5" s="797" t="s">
        <v>198</v>
      </c>
      <c r="C5" s="798"/>
      <c r="D5" s="799"/>
      <c r="E5" s="262"/>
      <c r="F5" s="797" t="s">
        <v>197</v>
      </c>
      <c r="G5" s="798"/>
      <c r="H5" s="799"/>
      <c r="I5" s="263"/>
      <c r="J5" s="797" t="s">
        <v>198</v>
      </c>
      <c r="K5" s="798"/>
      <c r="L5" s="799"/>
      <c r="M5" s="262"/>
      <c r="N5" s="797" t="s">
        <v>197</v>
      </c>
      <c r="O5" s="798"/>
      <c r="P5" s="799"/>
      <c r="Q5" s="263"/>
      <c r="R5" s="792" t="s">
        <v>198</v>
      </c>
      <c r="S5" s="796"/>
      <c r="T5" s="793"/>
      <c r="U5" s="124"/>
      <c r="V5" s="792" t="s">
        <v>197</v>
      </c>
      <c r="W5" s="796"/>
      <c r="X5" s="793"/>
      <c r="Y5" s="140"/>
    </row>
    <row r="6" spans="2:25" ht="15" customHeight="1" x14ac:dyDescent="0.2">
      <c r="B6" s="797" t="s">
        <v>196</v>
      </c>
      <c r="C6" s="798"/>
      <c r="D6" s="198"/>
      <c r="E6" s="821"/>
      <c r="F6" s="822"/>
      <c r="G6" s="822"/>
      <c r="H6" s="822"/>
      <c r="I6" s="823"/>
      <c r="J6" s="797" t="s">
        <v>196</v>
      </c>
      <c r="K6" s="798"/>
      <c r="L6" s="198"/>
      <c r="M6" s="821"/>
      <c r="N6" s="822"/>
      <c r="O6" s="822"/>
      <c r="P6" s="822"/>
      <c r="Q6" s="823"/>
      <c r="R6" s="792" t="s">
        <v>196</v>
      </c>
      <c r="S6" s="796"/>
      <c r="T6" s="168"/>
      <c r="U6" s="806"/>
      <c r="V6" s="807"/>
      <c r="W6" s="807"/>
      <c r="X6" s="807"/>
      <c r="Y6" s="808"/>
    </row>
    <row r="7" spans="2:25" ht="15" customHeight="1" x14ac:dyDescent="0.2">
      <c r="B7" s="797" t="s">
        <v>195</v>
      </c>
      <c r="C7" s="799"/>
      <c r="D7" s="776"/>
      <c r="E7" s="778"/>
      <c r="F7" s="797" t="s">
        <v>194</v>
      </c>
      <c r="G7" s="799"/>
      <c r="H7" s="324"/>
      <c r="I7" s="324"/>
      <c r="J7" s="797" t="s">
        <v>195</v>
      </c>
      <c r="K7" s="799"/>
      <c r="L7" s="776"/>
      <c r="M7" s="778"/>
      <c r="N7" s="797" t="s">
        <v>194</v>
      </c>
      <c r="O7" s="799"/>
      <c r="P7" s="324"/>
      <c r="Q7" s="324"/>
      <c r="R7" s="792" t="s">
        <v>195</v>
      </c>
      <c r="S7" s="793"/>
      <c r="T7" s="794"/>
      <c r="U7" s="795"/>
      <c r="V7" s="792" t="s">
        <v>194</v>
      </c>
      <c r="W7" s="793"/>
      <c r="X7" s="320"/>
      <c r="Y7" s="320"/>
    </row>
    <row r="8" spans="2:25" ht="15" customHeight="1" x14ac:dyDescent="0.2">
      <c r="B8" s="818" t="s">
        <v>205</v>
      </c>
      <c r="C8" s="818"/>
      <c r="D8" s="198"/>
      <c r="E8" s="264" t="s">
        <v>193</v>
      </c>
      <c r="F8" s="819"/>
      <c r="G8" s="819"/>
      <c r="H8" s="819"/>
      <c r="I8" s="819"/>
      <c r="J8" s="818" t="s">
        <v>205</v>
      </c>
      <c r="K8" s="818"/>
      <c r="L8" s="198"/>
      <c r="M8" s="264" t="s">
        <v>193</v>
      </c>
      <c r="N8" s="819"/>
      <c r="O8" s="819"/>
      <c r="P8" s="819"/>
      <c r="Q8" s="819"/>
      <c r="R8" s="820" t="s">
        <v>205</v>
      </c>
      <c r="S8" s="820"/>
      <c r="T8" s="168"/>
      <c r="U8" s="143" t="s">
        <v>193</v>
      </c>
      <c r="V8" s="809"/>
      <c r="W8" s="809"/>
      <c r="X8" s="809"/>
      <c r="Y8" s="809"/>
    </row>
    <row r="9" spans="2:25" s="31" customFormat="1" ht="14.1" customHeight="1" x14ac:dyDescent="0.2">
      <c r="B9" s="834"/>
      <c r="C9" s="834"/>
      <c r="D9" s="834"/>
      <c r="E9" s="834"/>
      <c r="F9" s="834"/>
      <c r="G9" s="834"/>
      <c r="H9" s="834"/>
      <c r="I9" s="834"/>
      <c r="J9" s="734"/>
      <c r="K9" s="734"/>
      <c r="L9" s="734"/>
      <c r="M9" s="734"/>
      <c r="N9" s="734"/>
      <c r="O9" s="734"/>
      <c r="P9" s="734"/>
      <c r="Q9" s="734"/>
      <c r="R9" s="835"/>
      <c r="S9" s="835"/>
      <c r="T9" s="835"/>
      <c r="U9" s="835"/>
      <c r="V9" s="835"/>
      <c r="W9" s="835"/>
      <c r="X9" s="835"/>
      <c r="Y9" s="836"/>
    </row>
    <row r="10" spans="2:25" s="31" customFormat="1" ht="14.1" customHeight="1" x14ac:dyDescent="0.2">
      <c r="B10" s="754"/>
      <c r="C10" s="754"/>
      <c r="D10" s="754"/>
      <c r="E10" s="754"/>
      <c r="F10" s="754"/>
      <c r="G10" s="754"/>
      <c r="H10" s="754"/>
      <c r="I10" s="754"/>
      <c r="J10" s="734"/>
      <c r="K10" s="734"/>
      <c r="L10" s="734"/>
      <c r="M10" s="734"/>
      <c r="N10" s="734"/>
      <c r="O10" s="734"/>
      <c r="P10" s="734"/>
      <c r="Q10" s="734"/>
      <c r="R10" s="835"/>
      <c r="S10" s="835"/>
      <c r="T10" s="835"/>
      <c r="U10" s="835"/>
      <c r="V10" s="835"/>
      <c r="W10" s="835"/>
      <c r="X10" s="835"/>
      <c r="Y10" s="836"/>
    </row>
    <row r="11" spans="2:25" s="31" customFormat="1" ht="14.1" customHeight="1" x14ac:dyDescent="0.2">
      <c r="B11" s="754"/>
      <c r="C11" s="754"/>
      <c r="D11" s="754"/>
      <c r="E11" s="754"/>
      <c r="F11" s="754"/>
      <c r="G11" s="754"/>
      <c r="H11" s="754"/>
      <c r="I11" s="754"/>
      <c r="J11" s="734"/>
      <c r="K11" s="734"/>
      <c r="L11" s="734"/>
      <c r="M11" s="734"/>
      <c r="N11" s="734"/>
      <c r="O11" s="734"/>
      <c r="P11" s="734"/>
      <c r="Q11" s="734"/>
      <c r="R11" s="835"/>
      <c r="S11" s="835"/>
      <c r="T11" s="835"/>
      <c r="U11" s="835"/>
      <c r="V11" s="835"/>
      <c r="W11" s="835"/>
      <c r="X11" s="835"/>
      <c r="Y11" s="836"/>
    </row>
    <row r="12" spans="2:25" s="31" customFormat="1" ht="14.1" customHeight="1" x14ac:dyDescent="0.2">
      <c r="B12" s="754"/>
      <c r="C12" s="754"/>
      <c r="D12" s="754"/>
      <c r="E12" s="754"/>
      <c r="F12" s="754"/>
      <c r="G12" s="754"/>
      <c r="H12" s="754"/>
      <c r="I12" s="754"/>
      <c r="J12" s="734"/>
      <c r="K12" s="734"/>
      <c r="L12" s="734"/>
      <c r="M12" s="734"/>
      <c r="N12" s="734"/>
      <c r="O12" s="734"/>
      <c r="P12" s="734"/>
      <c r="Q12" s="734"/>
      <c r="R12" s="835"/>
      <c r="S12" s="835"/>
      <c r="T12" s="835"/>
      <c r="U12" s="835"/>
      <c r="V12" s="835"/>
      <c r="W12" s="835"/>
      <c r="X12" s="835"/>
      <c r="Y12" s="836"/>
    </row>
    <row r="13" spans="2:25" s="31" customFormat="1" ht="14.1" customHeight="1" x14ac:dyDescent="0.2">
      <c r="B13" s="754"/>
      <c r="C13" s="754"/>
      <c r="D13" s="754"/>
      <c r="E13" s="754"/>
      <c r="F13" s="754"/>
      <c r="G13" s="754"/>
      <c r="H13" s="754"/>
      <c r="I13" s="754"/>
      <c r="J13" s="734"/>
      <c r="K13" s="734"/>
      <c r="L13" s="734"/>
      <c r="M13" s="734"/>
      <c r="N13" s="734"/>
      <c r="O13" s="734"/>
      <c r="P13" s="734"/>
      <c r="Q13" s="734"/>
      <c r="R13" s="835"/>
      <c r="S13" s="835"/>
      <c r="T13" s="835"/>
      <c r="U13" s="835"/>
      <c r="V13" s="835"/>
      <c r="W13" s="835"/>
      <c r="X13" s="835"/>
      <c r="Y13" s="836"/>
    </row>
    <row r="14" spans="2:25" s="31" customFormat="1" ht="14.1" customHeight="1" x14ac:dyDescent="0.2">
      <c r="B14" s="754"/>
      <c r="C14" s="754"/>
      <c r="D14" s="754"/>
      <c r="E14" s="754"/>
      <c r="F14" s="754"/>
      <c r="G14" s="754"/>
      <c r="H14" s="754"/>
      <c r="I14" s="754"/>
      <c r="J14" s="734"/>
      <c r="K14" s="734"/>
      <c r="L14" s="734"/>
      <c r="M14" s="734"/>
      <c r="N14" s="734"/>
      <c r="O14" s="734"/>
      <c r="P14" s="734"/>
      <c r="Q14" s="734"/>
      <c r="R14" s="835"/>
      <c r="S14" s="835"/>
      <c r="T14" s="835"/>
      <c r="U14" s="835"/>
      <c r="V14" s="835"/>
      <c r="W14" s="835"/>
      <c r="X14" s="835"/>
      <c r="Y14" s="836"/>
    </row>
    <row r="15" spans="2:25" s="31" customFormat="1" ht="14.1" customHeight="1" x14ac:dyDescent="0.2">
      <c r="B15" s="754"/>
      <c r="C15" s="754"/>
      <c r="D15" s="754"/>
      <c r="E15" s="754"/>
      <c r="F15" s="754"/>
      <c r="G15" s="754"/>
      <c r="H15" s="754"/>
      <c r="I15" s="754"/>
      <c r="J15" s="734"/>
      <c r="K15" s="734"/>
      <c r="L15" s="734"/>
      <c r="M15" s="734"/>
      <c r="N15" s="734"/>
      <c r="O15" s="734"/>
      <c r="P15" s="734"/>
      <c r="Q15" s="734"/>
      <c r="R15" s="835"/>
      <c r="S15" s="835"/>
      <c r="T15" s="835"/>
      <c r="U15" s="835"/>
      <c r="V15" s="835"/>
      <c r="W15" s="835"/>
      <c r="X15" s="835"/>
      <c r="Y15" s="836"/>
    </row>
    <row r="16" spans="2:25" s="31" customFormat="1" ht="14.1" customHeight="1" x14ac:dyDescent="0.2">
      <c r="B16" s="754"/>
      <c r="C16" s="754"/>
      <c r="D16" s="754"/>
      <c r="E16" s="754"/>
      <c r="F16" s="754"/>
      <c r="G16" s="754"/>
      <c r="H16" s="754"/>
      <c r="I16" s="754"/>
      <c r="J16" s="734"/>
      <c r="K16" s="734"/>
      <c r="L16" s="734"/>
      <c r="M16" s="734"/>
      <c r="N16" s="734"/>
      <c r="O16" s="734"/>
      <c r="P16" s="734"/>
      <c r="Q16" s="734"/>
      <c r="R16" s="835"/>
      <c r="S16" s="835"/>
      <c r="T16" s="835"/>
      <c r="U16" s="835"/>
      <c r="V16" s="835"/>
      <c r="W16" s="835"/>
      <c r="X16" s="835"/>
      <c r="Y16" s="836"/>
    </row>
    <row r="17" spans="2:25" s="31" customFormat="1" ht="14.1" customHeight="1" x14ac:dyDescent="0.2">
      <c r="B17" s="754"/>
      <c r="C17" s="754"/>
      <c r="D17" s="754"/>
      <c r="E17" s="754"/>
      <c r="F17" s="754"/>
      <c r="G17" s="754"/>
      <c r="H17" s="754"/>
      <c r="I17" s="754"/>
      <c r="J17" s="734"/>
      <c r="K17" s="734"/>
      <c r="L17" s="734"/>
      <c r="M17" s="734"/>
      <c r="N17" s="734"/>
      <c r="O17" s="734"/>
      <c r="P17" s="734"/>
      <c r="Q17" s="734"/>
      <c r="R17" s="835"/>
      <c r="S17" s="835"/>
      <c r="T17" s="835"/>
      <c r="U17" s="835"/>
      <c r="V17" s="835"/>
      <c r="W17" s="835"/>
      <c r="X17" s="835"/>
      <c r="Y17" s="836"/>
    </row>
    <row r="18" spans="2:25" s="31" customFormat="1" ht="14.1" customHeight="1" x14ac:dyDescent="0.2">
      <c r="B18" s="754"/>
      <c r="C18" s="754"/>
      <c r="D18" s="754"/>
      <c r="E18" s="754"/>
      <c r="F18" s="754"/>
      <c r="G18" s="754"/>
      <c r="H18" s="754"/>
      <c r="I18" s="754"/>
      <c r="J18" s="734"/>
      <c r="K18" s="734"/>
      <c r="L18" s="734"/>
      <c r="M18" s="734"/>
      <c r="N18" s="734"/>
      <c r="O18" s="734"/>
      <c r="P18" s="734"/>
      <c r="Q18" s="734"/>
      <c r="R18" s="835"/>
      <c r="S18" s="835"/>
      <c r="T18" s="835"/>
      <c r="U18" s="835"/>
      <c r="V18" s="835"/>
      <c r="W18" s="835"/>
      <c r="X18" s="835"/>
      <c r="Y18" s="836"/>
    </row>
    <row r="19" spans="2:25" s="31" customFormat="1" ht="14.1" customHeight="1" x14ac:dyDescent="0.2">
      <c r="B19" s="754"/>
      <c r="C19" s="754"/>
      <c r="D19" s="754"/>
      <c r="E19" s="754"/>
      <c r="F19" s="754"/>
      <c r="G19" s="754"/>
      <c r="H19" s="754"/>
      <c r="I19" s="754"/>
      <c r="J19" s="734"/>
      <c r="K19" s="734"/>
      <c r="L19" s="734"/>
      <c r="M19" s="734"/>
      <c r="N19" s="734"/>
      <c r="O19" s="734"/>
      <c r="P19" s="734"/>
      <c r="Q19" s="734"/>
      <c r="R19" s="835"/>
      <c r="S19" s="835"/>
      <c r="T19" s="835"/>
      <c r="U19" s="835"/>
      <c r="V19" s="835"/>
      <c r="W19" s="835"/>
      <c r="X19" s="835"/>
      <c r="Y19" s="836"/>
    </row>
    <row r="20" spans="2:25" s="31" customFormat="1" ht="14.1" customHeight="1" x14ac:dyDescent="0.2">
      <c r="B20" s="754"/>
      <c r="C20" s="754"/>
      <c r="D20" s="754"/>
      <c r="E20" s="754"/>
      <c r="F20" s="754"/>
      <c r="G20" s="754"/>
      <c r="H20" s="754"/>
      <c r="I20" s="754"/>
      <c r="J20" s="734"/>
      <c r="K20" s="734"/>
      <c r="L20" s="734"/>
      <c r="M20" s="734"/>
      <c r="N20" s="734"/>
      <c r="O20" s="734"/>
      <c r="P20" s="734"/>
      <c r="Q20" s="734"/>
      <c r="R20" s="835"/>
      <c r="S20" s="835"/>
      <c r="T20" s="835"/>
      <c r="U20" s="835"/>
      <c r="V20" s="835"/>
      <c r="W20" s="835"/>
      <c r="X20" s="835"/>
      <c r="Y20" s="836"/>
    </row>
    <row r="21" spans="2:25" s="31" customFormat="1" ht="14.1" customHeight="1" x14ac:dyDescent="0.2">
      <c r="B21" s="754"/>
      <c r="C21" s="754"/>
      <c r="D21" s="754"/>
      <c r="E21" s="754"/>
      <c r="F21" s="754"/>
      <c r="G21" s="754"/>
      <c r="H21" s="754"/>
      <c r="I21" s="754"/>
      <c r="J21" s="734"/>
      <c r="K21" s="734"/>
      <c r="L21" s="734"/>
      <c r="M21" s="734"/>
      <c r="N21" s="734"/>
      <c r="O21" s="734"/>
      <c r="P21" s="734"/>
      <c r="Q21" s="734"/>
      <c r="R21" s="835"/>
      <c r="S21" s="835"/>
      <c r="T21" s="835"/>
      <c r="U21" s="835"/>
      <c r="V21" s="835"/>
      <c r="W21" s="835"/>
      <c r="X21" s="835"/>
      <c r="Y21" s="836"/>
    </row>
    <row r="22" spans="2:25" ht="15" customHeight="1" x14ac:dyDescent="0.2">
      <c r="B22" s="797" t="s">
        <v>198</v>
      </c>
      <c r="C22" s="798"/>
      <c r="D22" s="799"/>
      <c r="E22" s="262"/>
      <c r="F22" s="797" t="s">
        <v>197</v>
      </c>
      <c r="G22" s="798"/>
      <c r="H22" s="799"/>
      <c r="I22" s="263"/>
      <c r="J22" s="797" t="s">
        <v>198</v>
      </c>
      <c r="K22" s="798"/>
      <c r="L22" s="799"/>
      <c r="M22" s="262"/>
      <c r="N22" s="797" t="s">
        <v>197</v>
      </c>
      <c r="O22" s="798"/>
      <c r="P22" s="799"/>
      <c r="Q22" s="263"/>
      <c r="R22" s="792" t="s">
        <v>198</v>
      </c>
      <c r="S22" s="796"/>
      <c r="T22" s="793"/>
      <c r="U22" s="124"/>
      <c r="V22" s="792" t="s">
        <v>197</v>
      </c>
      <c r="W22" s="796"/>
      <c r="X22" s="793"/>
      <c r="Y22" s="140"/>
    </row>
    <row r="23" spans="2:25" ht="15" customHeight="1" x14ac:dyDescent="0.2">
      <c r="B23" s="797" t="s">
        <v>196</v>
      </c>
      <c r="C23" s="798"/>
      <c r="D23" s="198"/>
      <c r="E23" s="821"/>
      <c r="F23" s="822"/>
      <c r="G23" s="822"/>
      <c r="H23" s="822"/>
      <c r="I23" s="823"/>
      <c r="J23" s="797" t="s">
        <v>196</v>
      </c>
      <c r="K23" s="798"/>
      <c r="L23" s="198"/>
      <c r="M23" s="821"/>
      <c r="N23" s="822"/>
      <c r="O23" s="822"/>
      <c r="P23" s="822"/>
      <c r="Q23" s="823"/>
      <c r="R23" s="792" t="s">
        <v>196</v>
      </c>
      <c r="S23" s="796"/>
      <c r="T23" s="168"/>
      <c r="U23" s="806"/>
      <c r="V23" s="807"/>
      <c r="W23" s="807"/>
      <c r="X23" s="807"/>
      <c r="Y23" s="808"/>
    </row>
    <row r="24" spans="2:25" ht="15" customHeight="1" x14ac:dyDescent="0.2">
      <c r="B24" s="797" t="s">
        <v>195</v>
      </c>
      <c r="C24" s="799"/>
      <c r="D24" s="776"/>
      <c r="E24" s="778"/>
      <c r="F24" s="797" t="s">
        <v>194</v>
      </c>
      <c r="G24" s="799"/>
      <c r="H24" s="324"/>
      <c r="I24" s="324"/>
      <c r="J24" s="797" t="s">
        <v>195</v>
      </c>
      <c r="K24" s="799"/>
      <c r="L24" s="776"/>
      <c r="M24" s="778"/>
      <c r="N24" s="797" t="s">
        <v>194</v>
      </c>
      <c r="O24" s="799"/>
      <c r="P24" s="324"/>
      <c r="Q24" s="324"/>
      <c r="R24" s="792" t="s">
        <v>195</v>
      </c>
      <c r="S24" s="793"/>
      <c r="T24" s="794"/>
      <c r="U24" s="795"/>
      <c r="V24" s="792" t="s">
        <v>194</v>
      </c>
      <c r="W24" s="793"/>
      <c r="X24" s="320"/>
      <c r="Y24" s="320"/>
    </row>
    <row r="25" spans="2:25" ht="15" customHeight="1" x14ac:dyDescent="0.2">
      <c r="B25" s="818" t="s">
        <v>205</v>
      </c>
      <c r="C25" s="818"/>
      <c r="D25" s="198"/>
      <c r="E25" s="264" t="s">
        <v>193</v>
      </c>
      <c r="F25" s="819"/>
      <c r="G25" s="819"/>
      <c r="H25" s="819"/>
      <c r="I25" s="819"/>
      <c r="J25" s="818" t="s">
        <v>205</v>
      </c>
      <c r="K25" s="818"/>
      <c r="L25" s="198"/>
      <c r="M25" s="264" t="s">
        <v>193</v>
      </c>
      <c r="N25" s="819"/>
      <c r="O25" s="819"/>
      <c r="P25" s="819"/>
      <c r="Q25" s="819"/>
      <c r="R25" s="820" t="s">
        <v>205</v>
      </c>
      <c r="S25" s="820"/>
      <c r="T25" s="168"/>
      <c r="U25" s="143" t="s">
        <v>193</v>
      </c>
      <c r="V25" s="809"/>
      <c r="W25" s="809"/>
      <c r="X25" s="809"/>
      <c r="Y25" s="809"/>
    </row>
    <row r="26" spans="2:25" s="31" customFormat="1" ht="14.1" customHeight="1" x14ac:dyDescent="0.2">
      <c r="B26" s="834"/>
      <c r="C26" s="834"/>
      <c r="D26" s="834"/>
      <c r="E26" s="834"/>
      <c r="F26" s="834"/>
      <c r="G26" s="834"/>
      <c r="H26" s="834"/>
      <c r="I26" s="834"/>
      <c r="J26" s="734"/>
      <c r="K26" s="734"/>
      <c r="L26" s="734"/>
      <c r="M26" s="734"/>
      <c r="N26" s="734"/>
      <c r="O26" s="734"/>
      <c r="P26" s="734"/>
      <c r="Q26" s="734"/>
      <c r="R26" s="837"/>
      <c r="S26" s="838"/>
      <c r="T26" s="838"/>
      <c r="U26" s="838"/>
      <c r="V26" s="838"/>
      <c r="W26" s="838"/>
      <c r="X26" s="838"/>
      <c r="Y26" s="839"/>
    </row>
    <row r="27" spans="2:25" s="31" customFormat="1" ht="14.1" customHeight="1" x14ac:dyDescent="0.2">
      <c r="B27" s="754"/>
      <c r="C27" s="754"/>
      <c r="D27" s="754"/>
      <c r="E27" s="754"/>
      <c r="F27" s="754"/>
      <c r="G27" s="754"/>
      <c r="H27" s="754"/>
      <c r="I27" s="754"/>
      <c r="J27" s="734"/>
      <c r="K27" s="734"/>
      <c r="L27" s="734"/>
      <c r="M27" s="734"/>
      <c r="N27" s="734"/>
      <c r="O27" s="734"/>
      <c r="P27" s="734"/>
      <c r="Q27" s="734"/>
      <c r="R27" s="840"/>
      <c r="S27" s="835"/>
      <c r="T27" s="835"/>
      <c r="U27" s="835"/>
      <c r="V27" s="835"/>
      <c r="W27" s="835"/>
      <c r="X27" s="835"/>
      <c r="Y27" s="836"/>
    </row>
    <row r="28" spans="2:25" s="31" customFormat="1" ht="14.1" customHeight="1" x14ac:dyDescent="0.2">
      <c r="B28" s="754"/>
      <c r="C28" s="754"/>
      <c r="D28" s="754"/>
      <c r="E28" s="754"/>
      <c r="F28" s="754"/>
      <c r="G28" s="754"/>
      <c r="H28" s="754"/>
      <c r="I28" s="754"/>
      <c r="J28" s="734"/>
      <c r="K28" s="734"/>
      <c r="L28" s="734"/>
      <c r="M28" s="734"/>
      <c r="N28" s="734"/>
      <c r="O28" s="734"/>
      <c r="P28" s="734"/>
      <c r="Q28" s="734"/>
      <c r="R28" s="840"/>
      <c r="S28" s="835"/>
      <c r="T28" s="835"/>
      <c r="U28" s="835"/>
      <c r="V28" s="835"/>
      <c r="W28" s="835"/>
      <c r="X28" s="835"/>
      <c r="Y28" s="836"/>
    </row>
    <row r="29" spans="2:25" s="31" customFormat="1" ht="14.1" customHeight="1" x14ac:dyDescent="0.2">
      <c r="B29" s="754"/>
      <c r="C29" s="754"/>
      <c r="D29" s="754"/>
      <c r="E29" s="754"/>
      <c r="F29" s="754"/>
      <c r="G29" s="754"/>
      <c r="H29" s="754"/>
      <c r="I29" s="754"/>
      <c r="J29" s="734"/>
      <c r="K29" s="734"/>
      <c r="L29" s="734"/>
      <c r="M29" s="734"/>
      <c r="N29" s="734"/>
      <c r="O29" s="734"/>
      <c r="P29" s="734"/>
      <c r="Q29" s="734"/>
      <c r="R29" s="840"/>
      <c r="S29" s="835"/>
      <c r="T29" s="835"/>
      <c r="U29" s="835"/>
      <c r="V29" s="835"/>
      <c r="W29" s="835"/>
      <c r="X29" s="835"/>
      <c r="Y29" s="836"/>
    </row>
    <row r="30" spans="2:25" s="31" customFormat="1" ht="14.1" customHeight="1" x14ac:dyDescent="0.2">
      <c r="B30" s="754"/>
      <c r="C30" s="754"/>
      <c r="D30" s="754"/>
      <c r="E30" s="754"/>
      <c r="F30" s="754"/>
      <c r="G30" s="754"/>
      <c r="H30" s="754"/>
      <c r="I30" s="754"/>
      <c r="J30" s="734"/>
      <c r="K30" s="734"/>
      <c r="L30" s="734"/>
      <c r="M30" s="734"/>
      <c r="N30" s="734"/>
      <c r="O30" s="734"/>
      <c r="P30" s="734"/>
      <c r="Q30" s="734"/>
      <c r="R30" s="840"/>
      <c r="S30" s="835"/>
      <c r="T30" s="835"/>
      <c r="U30" s="835"/>
      <c r="V30" s="835"/>
      <c r="W30" s="835"/>
      <c r="X30" s="835"/>
      <c r="Y30" s="836"/>
    </row>
    <row r="31" spans="2:25" s="31" customFormat="1" ht="14.1" customHeight="1" x14ac:dyDescent="0.2">
      <c r="B31" s="754"/>
      <c r="C31" s="754"/>
      <c r="D31" s="754"/>
      <c r="E31" s="754"/>
      <c r="F31" s="754"/>
      <c r="G31" s="754"/>
      <c r="H31" s="754"/>
      <c r="I31" s="754"/>
      <c r="J31" s="734"/>
      <c r="K31" s="734"/>
      <c r="L31" s="734"/>
      <c r="M31" s="734"/>
      <c r="N31" s="734"/>
      <c r="O31" s="734"/>
      <c r="P31" s="734"/>
      <c r="Q31" s="734"/>
      <c r="R31" s="840"/>
      <c r="S31" s="835"/>
      <c r="T31" s="835"/>
      <c r="U31" s="835"/>
      <c r="V31" s="835"/>
      <c r="W31" s="835"/>
      <c r="X31" s="835"/>
      <c r="Y31" s="836"/>
    </row>
    <row r="32" spans="2:25" s="31" customFormat="1" ht="14.1" customHeight="1" x14ac:dyDescent="0.2">
      <c r="B32" s="754"/>
      <c r="C32" s="754"/>
      <c r="D32" s="754"/>
      <c r="E32" s="754"/>
      <c r="F32" s="754"/>
      <c r="G32" s="754"/>
      <c r="H32" s="754"/>
      <c r="I32" s="754"/>
      <c r="J32" s="734"/>
      <c r="K32" s="734"/>
      <c r="L32" s="734"/>
      <c r="M32" s="734"/>
      <c r="N32" s="734"/>
      <c r="O32" s="734"/>
      <c r="P32" s="734"/>
      <c r="Q32" s="734"/>
      <c r="R32" s="840"/>
      <c r="S32" s="835"/>
      <c r="T32" s="835"/>
      <c r="U32" s="835"/>
      <c r="V32" s="835"/>
      <c r="W32" s="835"/>
      <c r="X32" s="835"/>
      <c r="Y32" s="836"/>
    </row>
    <row r="33" spans="2:25" s="31" customFormat="1" ht="14.1" customHeight="1" x14ac:dyDescent="0.2">
      <c r="B33" s="754"/>
      <c r="C33" s="754"/>
      <c r="D33" s="754"/>
      <c r="E33" s="754"/>
      <c r="F33" s="754"/>
      <c r="G33" s="754"/>
      <c r="H33" s="754"/>
      <c r="I33" s="754"/>
      <c r="J33" s="734"/>
      <c r="K33" s="734"/>
      <c r="L33" s="734"/>
      <c r="M33" s="734"/>
      <c r="N33" s="734"/>
      <c r="O33" s="734"/>
      <c r="P33" s="734"/>
      <c r="Q33" s="734"/>
      <c r="R33" s="840"/>
      <c r="S33" s="835"/>
      <c r="T33" s="835"/>
      <c r="U33" s="835"/>
      <c r="V33" s="835"/>
      <c r="W33" s="835"/>
      <c r="X33" s="835"/>
      <c r="Y33" s="836"/>
    </row>
    <row r="34" spans="2:25" s="31" customFormat="1" ht="14.1" customHeight="1" x14ac:dyDescent="0.2">
      <c r="B34" s="754"/>
      <c r="C34" s="754"/>
      <c r="D34" s="754"/>
      <c r="E34" s="754"/>
      <c r="F34" s="754"/>
      <c r="G34" s="754"/>
      <c r="H34" s="754"/>
      <c r="I34" s="754"/>
      <c r="J34" s="734"/>
      <c r="K34" s="734"/>
      <c r="L34" s="734"/>
      <c r="M34" s="734"/>
      <c r="N34" s="734"/>
      <c r="O34" s="734"/>
      <c r="P34" s="734"/>
      <c r="Q34" s="734"/>
      <c r="R34" s="840"/>
      <c r="S34" s="835"/>
      <c r="T34" s="835"/>
      <c r="U34" s="835"/>
      <c r="V34" s="835"/>
      <c r="W34" s="835"/>
      <c r="X34" s="835"/>
      <c r="Y34" s="836"/>
    </row>
    <row r="35" spans="2:25" s="31" customFormat="1" ht="14.1" customHeight="1" x14ac:dyDescent="0.2">
      <c r="B35" s="754"/>
      <c r="C35" s="754"/>
      <c r="D35" s="754"/>
      <c r="E35" s="754"/>
      <c r="F35" s="754"/>
      <c r="G35" s="754"/>
      <c r="H35" s="754"/>
      <c r="I35" s="754"/>
      <c r="J35" s="734"/>
      <c r="K35" s="734"/>
      <c r="L35" s="734"/>
      <c r="M35" s="734"/>
      <c r="N35" s="734"/>
      <c r="O35" s="734"/>
      <c r="P35" s="734"/>
      <c r="Q35" s="734"/>
      <c r="R35" s="840"/>
      <c r="S35" s="835"/>
      <c r="T35" s="835"/>
      <c r="U35" s="835"/>
      <c r="V35" s="835"/>
      <c r="W35" s="835"/>
      <c r="X35" s="835"/>
      <c r="Y35" s="836"/>
    </row>
    <row r="36" spans="2:25" s="31" customFormat="1" ht="14.1" customHeight="1" x14ac:dyDescent="0.2">
      <c r="B36" s="754"/>
      <c r="C36" s="754"/>
      <c r="D36" s="754"/>
      <c r="E36" s="754"/>
      <c r="F36" s="754"/>
      <c r="G36" s="754"/>
      <c r="H36" s="754"/>
      <c r="I36" s="754"/>
      <c r="J36" s="734"/>
      <c r="K36" s="734"/>
      <c r="L36" s="734"/>
      <c r="M36" s="734"/>
      <c r="N36" s="734"/>
      <c r="O36" s="734"/>
      <c r="P36" s="734"/>
      <c r="Q36" s="734"/>
      <c r="R36" s="840"/>
      <c r="S36" s="835"/>
      <c r="T36" s="835"/>
      <c r="U36" s="835"/>
      <c r="V36" s="835"/>
      <c r="W36" s="835"/>
      <c r="X36" s="835"/>
      <c r="Y36" s="836"/>
    </row>
    <row r="37" spans="2:25" s="31" customFormat="1" ht="14.1" customHeight="1" x14ac:dyDescent="0.2">
      <c r="B37" s="754"/>
      <c r="C37" s="754"/>
      <c r="D37" s="754"/>
      <c r="E37" s="754"/>
      <c r="F37" s="754"/>
      <c r="G37" s="754"/>
      <c r="H37" s="754"/>
      <c r="I37" s="754"/>
      <c r="J37" s="734"/>
      <c r="K37" s="734"/>
      <c r="L37" s="734"/>
      <c r="M37" s="734"/>
      <c r="N37" s="734"/>
      <c r="O37" s="734"/>
      <c r="P37" s="734"/>
      <c r="Q37" s="734"/>
      <c r="R37" s="840"/>
      <c r="S37" s="835"/>
      <c r="T37" s="835"/>
      <c r="U37" s="835"/>
      <c r="V37" s="835"/>
      <c r="W37" s="835"/>
      <c r="X37" s="835"/>
      <c r="Y37" s="836"/>
    </row>
    <row r="38" spans="2:25" s="31" customFormat="1" ht="14.1" customHeight="1" x14ac:dyDescent="0.2">
      <c r="B38" s="754"/>
      <c r="C38" s="754"/>
      <c r="D38" s="754"/>
      <c r="E38" s="754"/>
      <c r="F38" s="754"/>
      <c r="G38" s="754"/>
      <c r="H38" s="754"/>
      <c r="I38" s="754"/>
      <c r="J38" s="734"/>
      <c r="K38" s="734"/>
      <c r="L38" s="734"/>
      <c r="M38" s="734"/>
      <c r="N38" s="734"/>
      <c r="O38" s="734"/>
      <c r="P38" s="734"/>
      <c r="Q38" s="734"/>
      <c r="R38" s="841"/>
      <c r="S38" s="842"/>
      <c r="T38" s="842"/>
      <c r="U38" s="842"/>
      <c r="V38" s="842"/>
      <c r="W38" s="842"/>
      <c r="X38" s="842"/>
      <c r="Y38" s="843"/>
    </row>
    <row r="39" spans="2:25" ht="15" customHeight="1" x14ac:dyDescent="0.2">
      <c r="B39" s="32"/>
      <c r="C39" s="35" t="s">
        <v>221</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2">
      <c r="B40" s="29"/>
      <c r="C40" s="34" t="s">
        <v>212</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2">
      <c r="C41" s="34" t="s">
        <v>407</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2">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2">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2">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2">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2">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2">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2">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2">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2">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2">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2">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2">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2">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2">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2">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2">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2">
      <c r="Z58" s="31"/>
    </row>
    <row r="59" spans="2:26" ht="28.2" customHeight="1" x14ac:dyDescent="0.2">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9"/>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4"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2:AI33"/>
  <sheetViews>
    <sheetView showGridLines="0" showZeros="0" view="pageBreakPreview" zoomScaleNormal="85" zoomScaleSheetLayoutView="100" workbookViewId="0">
      <selection activeCell="AI25" sqref="AI25"/>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10" t="s">
        <v>245</v>
      </c>
      <c r="C3" s="410"/>
      <c r="D3" s="410"/>
      <c r="E3" s="852"/>
      <c r="F3" s="852"/>
      <c r="G3" s="852"/>
      <c r="H3" s="852"/>
      <c r="I3" s="852"/>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row>
    <row r="4" spans="2:35" ht="20.100000000000001" customHeight="1" x14ac:dyDescent="0.15">
      <c r="B4" s="853" t="s">
        <v>17</v>
      </c>
      <c r="C4" s="854"/>
      <c r="D4" s="855"/>
      <c r="E4" s="856" t="s">
        <v>564</v>
      </c>
      <c r="F4" s="857"/>
      <c r="G4" s="857"/>
      <c r="H4" s="857"/>
      <c r="I4" s="858"/>
      <c r="J4" s="859" t="s">
        <v>18</v>
      </c>
      <c r="K4" s="860"/>
      <c r="L4" s="861"/>
      <c r="M4" s="862" t="s">
        <v>548</v>
      </c>
      <c r="N4" s="863"/>
      <c r="O4" s="863"/>
      <c r="P4" s="863"/>
      <c r="Q4" s="863"/>
      <c r="R4" s="864"/>
      <c r="S4" s="780" t="s">
        <v>447</v>
      </c>
      <c r="T4" s="788"/>
      <c r="U4" s="788"/>
      <c r="V4" s="781"/>
      <c r="W4" s="865" t="s">
        <v>531</v>
      </c>
      <c r="X4" s="866"/>
      <c r="Y4" s="866"/>
      <c r="Z4" s="866"/>
      <c r="AA4" s="866"/>
      <c r="AB4" s="867"/>
      <c r="AC4" s="459" t="s">
        <v>185</v>
      </c>
      <c r="AD4" s="460"/>
      <c r="AE4" s="461"/>
      <c r="AF4" s="868">
        <v>45593</v>
      </c>
      <c r="AG4" s="869"/>
      <c r="AH4" s="869"/>
      <c r="AI4" s="870"/>
    </row>
    <row r="5" spans="2:35" ht="20.100000000000001" customHeight="1" x14ac:dyDescent="0.15">
      <c r="B5" s="874" t="s">
        <v>0</v>
      </c>
      <c r="C5" s="875"/>
      <c r="D5" s="876"/>
      <c r="E5" s="877" t="s">
        <v>565</v>
      </c>
      <c r="F5" s="878"/>
      <c r="G5" s="878"/>
      <c r="H5" s="878"/>
      <c r="I5" s="879"/>
      <c r="J5" s="880" t="s">
        <v>1</v>
      </c>
      <c r="K5" s="881"/>
      <c r="L5" s="882"/>
      <c r="M5" s="862" t="s">
        <v>586</v>
      </c>
      <c r="N5" s="863"/>
      <c r="O5" s="863"/>
      <c r="P5" s="863"/>
      <c r="Q5" s="863"/>
      <c r="R5" s="864"/>
      <c r="S5" s="789"/>
      <c r="T5" s="790"/>
      <c r="U5" s="790"/>
      <c r="V5" s="791"/>
      <c r="W5" s="883" t="s">
        <v>532</v>
      </c>
      <c r="X5" s="884"/>
      <c r="Y5" s="884"/>
      <c r="Z5" s="884"/>
      <c r="AA5" s="884"/>
      <c r="AB5" s="885"/>
      <c r="AC5" s="462"/>
      <c r="AD5" s="463"/>
      <c r="AE5" s="464"/>
      <c r="AF5" s="871"/>
      <c r="AG5" s="872"/>
      <c r="AH5" s="872"/>
      <c r="AI5" s="873"/>
    </row>
    <row r="6" spans="2:35" ht="26.25" customHeight="1" x14ac:dyDescent="0.2">
      <c r="B6" s="844" t="s">
        <v>20</v>
      </c>
      <c r="C6" s="847" t="s">
        <v>19</v>
      </c>
      <c r="D6" s="848"/>
      <c r="E6" s="848"/>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9"/>
    </row>
    <row r="7" spans="2:35" ht="35.700000000000003" customHeight="1" x14ac:dyDescent="0.15">
      <c r="B7" s="845"/>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5"/>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5"/>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5"/>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5"/>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5"/>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5"/>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5"/>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5"/>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5"/>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5"/>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46"/>
      <c r="C18" s="98"/>
      <c r="D18" s="99"/>
      <c r="E18" s="100"/>
      <c r="F18" s="101"/>
      <c r="G18" s="101"/>
      <c r="H18" s="99"/>
      <c r="I18" s="99"/>
      <c r="J18" s="99"/>
      <c r="K18" s="99"/>
      <c r="L18" s="99"/>
      <c r="M18" s="99"/>
      <c r="N18" s="99"/>
      <c r="O18" s="99"/>
      <c r="P18" s="99"/>
      <c r="Q18" s="99"/>
      <c r="R18" s="99"/>
      <c r="S18" s="102"/>
      <c r="T18" s="102"/>
      <c r="U18" s="102"/>
      <c r="V18" s="850" t="s">
        <v>405</v>
      </c>
      <c r="W18" s="850"/>
      <c r="X18" s="850"/>
      <c r="Y18" s="850"/>
      <c r="Z18" s="850"/>
      <c r="AA18" s="850"/>
      <c r="AB18" s="850"/>
      <c r="AC18" s="850"/>
      <c r="AD18" s="850"/>
      <c r="AE18" s="850"/>
      <c r="AF18" s="850"/>
      <c r="AG18" s="850"/>
      <c r="AH18" s="850"/>
      <c r="AI18" s="851"/>
    </row>
    <row r="19" spans="2:35" ht="15" customHeight="1" x14ac:dyDescent="0.15"/>
    <row r="20" spans="2:35" ht="26.25" customHeight="1" x14ac:dyDescent="0.2">
      <c r="B20" s="1132"/>
      <c r="C20" s="1133"/>
      <c r="D20" s="1133"/>
      <c r="E20" s="1133"/>
      <c r="F20" s="1133"/>
      <c r="G20" s="1133"/>
      <c r="H20" s="1133"/>
      <c r="I20" s="1133"/>
      <c r="J20" s="1133"/>
      <c r="K20" s="1133"/>
      <c r="L20" s="1133"/>
      <c r="M20" s="1133"/>
      <c r="N20" s="1133"/>
      <c r="O20" s="1133"/>
      <c r="P20" s="1133"/>
      <c r="Q20" s="1133"/>
      <c r="R20" s="1133"/>
      <c r="S20" s="1133"/>
      <c r="T20" s="1133"/>
      <c r="U20" s="1133"/>
      <c r="V20" s="1133"/>
      <c r="W20" s="1133"/>
      <c r="X20" s="1133"/>
      <c r="Y20" s="1133"/>
      <c r="Z20" s="1133"/>
      <c r="AA20" s="1133"/>
      <c r="AB20" s="1133"/>
      <c r="AC20" s="1133"/>
      <c r="AD20" s="1133"/>
      <c r="AE20" s="1133"/>
      <c r="AF20" s="1133"/>
      <c r="AG20" s="1133"/>
      <c r="AH20" s="1133"/>
      <c r="AI20" s="1133"/>
    </row>
    <row r="21" spans="2:35" ht="35.700000000000003" customHeight="1" x14ac:dyDescent="0.15">
      <c r="B21" s="1132"/>
      <c r="C21" s="1134"/>
      <c r="D21" s="1134"/>
      <c r="E21" s="1134"/>
      <c r="F21" s="1134"/>
      <c r="G21" s="1134"/>
      <c r="H21" s="1134"/>
      <c r="I21" s="1135"/>
      <c r="J21" s="1134"/>
      <c r="K21" s="1134"/>
      <c r="L21" s="1134"/>
      <c r="M21" s="1134"/>
      <c r="N21" s="1134"/>
      <c r="O21" s="1134"/>
      <c r="P21" s="1134"/>
      <c r="Q21" s="1136"/>
      <c r="R21" s="1135"/>
      <c r="S21" s="1134"/>
      <c r="T21" s="1134"/>
      <c r="U21" s="1134"/>
      <c r="V21" s="1134"/>
      <c r="W21" s="1135"/>
      <c r="X21" s="1135"/>
      <c r="Y21" s="1135"/>
      <c r="Z21" s="1135"/>
      <c r="AA21" s="1135"/>
      <c r="AB21" s="1134"/>
      <c r="AC21" s="1134"/>
      <c r="AD21" s="1134"/>
      <c r="AE21" s="1134"/>
      <c r="AF21" s="1134"/>
      <c r="AG21" s="1134"/>
      <c r="AH21" s="1134"/>
      <c r="AI21" s="1134"/>
    </row>
    <row r="22" spans="2:35" ht="35.700000000000003" customHeight="1" x14ac:dyDescent="0.15">
      <c r="B22" s="1132"/>
      <c r="C22" s="1134"/>
      <c r="D22" s="1134"/>
      <c r="E22" s="1134"/>
      <c r="F22" s="1134"/>
      <c r="G22" s="1134"/>
      <c r="H22" s="1134"/>
      <c r="I22" s="1135"/>
      <c r="J22" s="1134"/>
      <c r="K22" s="1134"/>
      <c r="L22" s="1134"/>
      <c r="M22" s="1134"/>
      <c r="N22" s="1134"/>
      <c r="O22" s="1134"/>
      <c r="P22" s="1134"/>
      <c r="Q22" s="1136"/>
      <c r="R22" s="1135"/>
      <c r="S22" s="1134"/>
      <c r="T22" s="1134"/>
      <c r="U22" s="1134"/>
      <c r="V22" s="1134"/>
      <c r="W22" s="1135"/>
      <c r="X22" s="1135"/>
      <c r="Y22" s="1135"/>
      <c r="Z22" s="1135"/>
      <c r="AA22" s="1135"/>
      <c r="AB22" s="1134"/>
      <c r="AC22" s="1134"/>
      <c r="AD22" s="1134"/>
      <c r="AE22" s="1134"/>
      <c r="AF22" s="1134"/>
      <c r="AG22" s="1134"/>
      <c r="AH22" s="1134"/>
      <c r="AI22" s="1134"/>
    </row>
    <row r="23" spans="2:35" ht="35.700000000000003" customHeight="1" x14ac:dyDescent="0.15">
      <c r="B23" s="1132"/>
      <c r="C23" s="1134"/>
      <c r="D23" s="1134"/>
      <c r="E23" s="1134"/>
      <c r="F23" s="1134"/>
      <c r="G23" s="1134"/>
      <c r="H23" s="1134"/>
      <c r="I23" s="1135"/>
      <c r="J23" s="1134"/>
      <c r="K23" s="1134"/>
      <c r="L23" s="1134"/>
      <c r="M23" s="1134"/>
      <c r="N23" s="1134"/>
      <c r="O23" s="1134"/>
      <c r="P23" s="1134"/>
      <c r="Q23" s="1136"/>
      <c r="R23" s="1135"/>
      <c r="S23" s="1134"/>
      <c r="T23" s="1134"/>
      <c r="U23" s="1134"/>
      <c r="V23" s="1134"/>
      <c r="W23" s="1135"/>
      <c r="X23" s="1135"/>
      <c r="Y23" s="1135"/>
      <c r="Z23" s="1135"/>
      <c r="AA23" s="1135"/>
      <c r="AB23" s="1134"/>
      <c r="AC23" s="1134"/>
      <c r="AD23" s="1134"/>
      <c r="AE23" s="1134"/>
      <c r="AF23" s="1134"/>
      <c r="AG23" s="1134"/>
      <c r="AH23" s="1134"/>
      <c r="AI23" s="1134"/>
    </row>
    <row r="24" spans="2:35" ht="35.700000000000003" customHeight="1" x14ac:dyDescent="0.15">
      <c r="B24" s="1132"/>
      <c r="C24" s="1134"/>
      <c r="D24" s="1134"/>
      <c r="E24" s="1134"/>
      <c r="F24" s="1134"/>
      <c r="G24" s="1134"/>
      <c r="H24" s="1134"/>
      <c r="I24" s="1135"/>
      <c r="J24" s="1134"/>
      <c r="K24" s="1134"/>
      <c r="L24" s="1134"/>
      <c r="M24" s="1134"/>
      <c r="N24" s="1134"/>
      <c r="O24" s="1134"/>
      <c r="P24" s="1134"/>
      <c r="Q24" s="1136"/>
      <c r="R24" s="1135"/>
      <c r="S24" s="1134"/>
      <c r="T24" s="1134"/>
      <c r="U24" s="1134"/>
      <c r="V24" s="1134"/>
      <c r="W24" s="1135"/>
      <c r="X24" s="1135"/>
      <c r="Y24" s="1135"/>
      <c r="Z24" s="1135"/>
      <c r="AA24" s="1135"/>
      <c r="AB24" s="1134"/>
      <c r="AC24" s="1134"/>
      <c r="AD24" s="1134"/>
      <c r="AE24" s="1134"/>
      <c r="AF24" s="1134"/>
      <c r="AG24" s="1134"/>
      <c r="AH24" s="1134"/>
      <c r="AI24" s="1134"/>
    </row>
    <row r="25" spans="2:35" ht="35.700000000000003" customHeight="1" x14ac:dyDescent="0.15">
      <c r="B25" s="1132"/>
      <c r="C25" s="1134"/>
      <c r="D25" s="1134"/>
      <c r="E25" s="1134"/>
      <c r="F25" s="1134"/>
      <c r="G25" s="1134"/>
      <c r="H25" s="1134"/>
      <c r="I25" s="1135"/>
      <c r="J25" s="1134"/>
      <c r="K25" s="1134"/>
      <c r="L25" s="1134"/>
      <c r="M25" s="1134"/>
      <c r="N25" s="1134"/>
      <c r="O25" s="1134"/>
      <c r="P25" s="1134"/>
      <c r="Q25" s="1135"/>
      <c r="R25" s="1135"/>
      <c r="S25" s="1134"/>
      <c r="T25" s="1134"/>
      <c r="U25" s="1134"/>
      <c r="V25" s="1134"/>
      <c r="W25" s="1135"/>
      <c r="X25" s="1135"/>
      <c r="Y25" s="1135"/>
      <c r="Z25" s="1135"/>
      <c r="AA25" s="1135"/>
      <c r="AB25" s="1134"/>
      <c r="AC25" s="1134"/>
      <c r="AD25" s="1134"/>
      <c r="AE25" s="1134"/>
      <c r="AF25" s="1134"/>
      <c r="AG25" s="1134"/>
      <c r="AH25" s="1134"/>
      <c r="AI25" s="1134"/>
    </row>
    <row r="26" spans="2:35" ht="35.700000000000003" customHeight="1" x14ac:dyDescent="0.15">
      <c r="B26" s="1132"/>
      <c r="C26" s="1134"/>
      <c r="D26" s="1134"/>
      <c r="E26" s="1134"/>
      <c r="F26" s="1135"/>
      <c r="G26" s="1135"/>
      <c r="H26" s="1134"/>
      <c r="I26" s="1134"/>
      <c r="J26" s="1134"/>
      <c r="K26" s="1134"/>
      <c r="L26" s="1134"/>
      <c r="M26" s="1134"/>
      <c r="N26" s="1134"/>
      <c r="O26" s="1134"/>
      <c r="P26" s="1134"/>
      <c r="Q26" s="1135"/>
      <c r="R26" s="1134"/>
      <c r="S26" s="1134"/>
      <c r="T26" s="1134"/>
      <c r="U26" s="1134"/>
      <c r="V26" s="1134"/>
      <c r="W26" s="1135"/>
      <c r="X26" s="1135"/>
      <c r="Y26" s="1135"/>
      <c r="Z26" s="1135"/>
      <c r="AA26" s="1135"/>
      <c r="AB26" s="1134"/>
      <c r="AC26" s="1134"/>
      <c r="AD26" s="1134"/>
      <c r="AE26" s="1134"/>
      <c r="AF26" s="1134"/>
      <c r="AG26" s="1134"/>
      <c r="AH26" s="1134"/>
      <c r="AI26" s="1134"/>
    </row>
    <row r="27" spans="2:35" ht="35.700000000000003" customHeight="1" x14ac:dyDescent="0.15">
      <c r="B27" s="1132"/>
      <c r="C27" s="1134"/>
      <c r="D27" s="1134"/>
      <c r="E27" s="1134"/>
      <c r="F27" s="1135"/>
      <c r="G27" s="1135"/>
      <c r="H27" s="1135"/>
      <c r="I27" s="1134"/>
      <c r="J27" s="1134"/>
      <c r="K27" s="1134"/>
      <c r="L27" s="1134"/>
      <c r="M27" s="1134"/>
      <c r="N27" s="1134"/>
      <c r="O27" s="1134"/>
      <c r="P27" s="1134"/>
      <c r="Q27" s="1135"/>
      <c r="R27" s="1134"/>
      <c r="S27" s="1134"/>
      <c r="T27" s="1134"/>
      <c r="U27" s="1134"/>
      <c r="V27" s="1134"/>
      <c r="W27" s="1135"/>
      <c r="X27" s="1135"/>
      <c r="Y27" s="1135"/>
      <c r="Z27" s="1135"/>
      <c r="AA27" s="1135"/>
      <c r="AB27" s="1134"/>
      <c r="AC27" s="1134"/>
      <c r="AD27" s="1134"/>
      <c r="AE27" s="1134"/>
      <c r="AF27" s="1134"/>
      <c r="AG27" s="1134"/>
      <c r="AH27" s="1134"/>
      <c r="AI27" s="1134"/>
    </row>
    <row r="28" spans="2:35" ht="35.700000000000003" customHeight="1" x14ac:dyDescent="0.15">
      <c r="B28" s="1132"/>
      <c r="C28" s="1135"/>
      <c r="D28" s="1134"/>
      <c r="E28" s="1134"/>
      <c r="F28" s="1135"/>
      <c r="G28" s="1135"/>
      <c r="H28" s="1135"/>
      <c r="I28" s="1134"/>
      <c r="J28" s="1134"/>
      <c r="K28" s="1134"/>
      <c r="L28" s="1134"/>
      <c r="M28" s="1134"/>
      <c r="N28" s="1134"/>
      <c r="O28" s="1134"/>
      <c r="P28" s="1134"/>
      <c r="Q28" s="1135"/>
      <c r="R28" s="1135"/>
      <c r="S28" s="1134"/>
      <c r="T28" s="1134"/>
      <c r="U28" s="1134"/>
      <c r="V28" s="1134"/>
      <c r="W28" s="1135"/>
      <c r="X28" s="1135"/>
      <c r="Y28" s="1135"/>
      <c r="Z28" s="1135"/>
      <c r="AA28" s="1135"/>
      <c r="AB28" s="1134"/>
      <c r="AC28" s="1134"/>
      <c r="AD28" s="1134"/>
      <c r="AE28" s="1134"/>
      <c r="AF28" s="1134"/>
      <c r="AG28" s="1134"/>
      <c r="AH28" s="1134"/>
      <c r="AI28" s="1134"/>
    </row>
    <row r="29" spans="2:35" ht="35.700000000000003" customHeight="1" x14ac:dyDescent="0.15">
      <c r="B29" s="1132"/>
      <c r="C29" s="1135"/>
      <c r="D29" s="1134"/>
      <c r="E29" s="1134"/>
      <c r="F29" s="1135"/>
      <c r="G29" s="1135"/>
      <c r="H29" s="1135"/>
      <c r="I29" s="1134"/>
      <c r="J29" s="1134"/>
      <c r="K29" s="1134"/>
      <c r="L29" s="1134"/>
      <c r="M29" s="1134"/>
      <c r="N29" s="1134"/>
      <c r="O29" s="1134"/>
      <c r="P29" s="1134"/>
      <c r="Q29" s="1135"/>
      <c r="R29" s="1135"/>
      <c r="S29" s="1134"/>
      <c r="T29" s="1134"/>
      <c r="U29" s="1134"/>
      <c r="V29" s="1134"/>
      <c r="W29" s="1135"/>
      <c r="X29" s="1135"/>
      <c r="Y29" s="1135"/>
      <c r="Z29" s="1135"/>
      <c r="AA29" s="1135"/>
      <c r="AB29" s="1134"/>
      <c r="AC29" s="1134"/>
      <c r="AD29" s="1134"/>
      <c r="AE29" s="1134"/>
      <c r="AF29" s="1134"/>
      <c r="AG29" s="1134"/>
      <c r="AH29" s="1134"/>
      <c r="AI29" s="1134"/>
    </row>
    <row r="30" spans="2:35" ht="35.700000000000003" customHeight="1" x14ac:dyDescent="0.15">
      <c r="B30" s="1132"/>
      <c r="C30" s="1135"/>
      <c r="D30" s="1134"/>
      <c r="E30" s="1134"/>
      <c r="F30" s="1135"/>
      <c r="G30" s="1135"/>
      <c r="H30" s="1135"/>
      <c r="I30" s="1134"/>
      <c r="J30" s="1134"/>
      <c r="K30" s="1134"/>
      <c r="L30" s="1134"/>
      <c r="M30" s="1134"/>
      <c r="N30" s="1134"/>
      <c r="O30" s="1134"/>
      <c r="P30" s="1134"/>
      <c r="Q30" s="1135"/>
      <c r="R30" s="1135"/>
      <c r="S30" s="1134"/>
      <c r="T30" s="1134"/>
      <c r="U30" s="1134"/>
      <c r="V30" s="1134"/>
      <c r="W30" s="1135"/>
      <c r="X30" s="1135"/>
      <c r="Y30" s="1135"/>
      <c r="Z30" s="1135"/>
      <c r="AA30" s="1135"/>
      <c r="AB30" s="1134"/>
      <c r="AC30" s="1134"/>
      <c r="AD30" s="1134"/>
      <c r="AE30" s="1134"/>
      <c r="AF30" s="1134"/>
      <c r="AG30" s="1134"/>
      <c r="AH30" s="1134"/>
      <c r="AI30" s="1134"/>
    </row>
    <row r="31" spans="2:35" ht="22.5" customHeight="1" x14ac:dyDescent="0.15">
      <c r="B31" s="1132"/>
      <c r="C31" s="1135"/>
      <c r="D31" s="1134"/>
      <c r="E31" s="1137"/>
      <c r="F31" s="1138"/>
      <c r="G31" s="1138"/>
      <c r="H31" s="1139"/>
      <c r="I31" s="1139"/>
      <c r="J31" s="1139"/>
      <c r="K31" s="1139"/>
      <c r="L31" s="1139"/>
      <c r="M31" s="1134"/>
      <c r="N31" s="1134"/>
      <c r="O31" s="1134"/>
      <c r="P31" s="1134"/>
      <c r="Q31" s="1135"/>
      <c r="R31" s="1135"/>
      <c r="S31" s="1134"/>
      <c r="T31" s="1134"/>
      <c r="U31" s="1134"/>
      <c r="V31" s="1134"/>
      <c r="W31" s="1135"/>
      <c r="X31" s="1135"/>
      <c r="Y31" s="1135"/>
      <c r="Z31" s="1135"/>
      <c r="AA31" s="1135"/>
      <c r="AB31" s="1138"/>
      <c r="AC31" s="1138"/>
      <c r="AD31" s="1138"/>
      <c r="AE31" s="1138"/>
      <c r="AF31" s="1138"/>
      <c r="AG31" s="1138"/>
      <c r="AH31" s="1138"/>
      <c r="AI31" s="1138"/>
    </row>
    <row r="32" spans="2:35" ht="71.25" customHeight="1" x14ac:dyDescent="0.15">
      <c r="B32" s="1132"/>
      <c r="C32" s="1134"/>
      <c r="D32" s="1134"/>
      <c r="E32" s="1137"/>
      <c r="F32" s="1138"/>
      <c r="G32" s="1138"/>
      <c r="H32" s="1134"/>
      <c r="I32" s="1134"/>
      <c r="J32" s="1134"/>
      <c r="K32" s="1134"/>
      <c r="L32" s="1134"/>
      <c r="M32" s="1134"/>
      <c r="N32" s="1134"/>
      <c r="O32" s="1134"/>
      <c r="P32" s="1134"/>
      <c r="Q32" s="1134"/>
      <c r="R32" s="1134"/>
      <c r="S32" s="1140"/>
      <c r="T32" s="1140"/>
      <c r="U32" s="1140"/>
      <c r="V32" s="1141"/>
      <c r="W32" s="1141"/>
      <c r="X32" s="1141"/>
      <c r="Y32" s="1141"/>
      <c r="Z32" s="1141"/>
      <c r="AA32" s="1141"/>
      <c r="AB32" s="1141"/>
      <c r="AC32" s="1141"/>
      <c r="AD32" s="1141"/>
      <c r="AE32" s="1141"/>
      <c r="AF32" s="1141"/>
      <c r="AG32" s="1141"/>
      <c r="AH32" s="1141"/>
      <c r="AI32" s="1141"/>
    </row>
    <row r="33" ht="15" customHeight="1" x14ac:dyDescent="0.15"/>
  </sheetData>
  <mergeCells count="20">
    <mergeCell ref="B3:AI3"/>
    <mergeCell ref="B4:D4"/>
    <mergeCell ref="E4:I4"/>
    <mergeCell ref="J4:L4"/>
    <mergeCell ref="M4:R4"/>
    <mergeCell ref="W4:AB4"/>
    <mergeCell ref="AC4:AE5"/>
    <mergeCell ref="AF4:AI5"/>
    <mergeCell ref="B5:D5"/>
    <mergeCell ref="E5:I5"/>
    <mergeCell ref="J5:L5"/>
    <mergeCell ref="M5:R5"/>
    <mergeCell ref="W5:AB5"/>
    <mergeCell ref="S4:V5"/>
    <mergeCell ref="B20:B32"/>
    <mergeCell ref="C20:AI20"/>
    <mergeCell ref="V32:AI32"/>
    <mergeCell ref="B6:B18"/>
    <mergeCell ref="C6:AI6"/>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1" manualBreakCount="1">
    <brk id="18"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B3923-FA01-4756-A435-F04A4B8E312F}">
  <dimension ref="B2:AI33"/>
  <sheetViews>
    <sheetView showGridLines="0" showZeros="0" view="pageBreakPreview" zoomScaleNormal="85" zoomScaleSheetLayoutView="100" workbookViewId="0">
      <selection activeCell="AM17" sqref="AM17"/>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10" t="s">
        <v>245</v>
      </c>
      <c r="C3" s="410"/>
      <c r="D3" s="410"/>
      <c r="E3" s="852"/>
      <c r="F3" s="852"/>
      <c r="G3" s="852"/>
      <c r="H3" s="852"/>
      <c r="I3" s="852"/>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row>
    <row r="4" spans="2:35" ht="20.100000000000001" customHeight="1" x14ac:dyDescent="0.15">
      <c r="B4" s="853" t="s">
        <v>17</v>
      </c>
      <c r="C4" s="854"/>
      <c r="D4" s="855"/>
      <c r="E4" s="856" t="s">
        <v>564</v>
      </c>
      <c r="F4" s="857"/>
      <c r="G4" s="857"/>
      <c r="H4" s="857"/>
      <c r="I4" s="858"/>
      <c r="J4" s="859" t="s">
        <v>18</v>
      </c>
      <c r="K4" s="860"/>
      <c r="L4" s="861"/>
      <c r="M4" s="862" t="s">
        <v>548</v>
      </c>
      <c r="N4" s="863"/>
      <c r="O4" s="863"/>
      <c r="P4" s="863"/>
      <c r="Q4" s="863"/>
      <c r="R4" s="864"/>
      <c r="S4" s="780" t="s">
        <v>447</v>
      </c>
      <c r="T4" s="788"/>
      <c r="U4" s="788"/>
      <c r="V4" s="781"/>
      <c r="W4" s="865" t="s">
        <v>531</v>
      </c>
      <c r="X4" s="866"/>
      <c r="Y4" s="866"/>
      <c r="Z4" s="866"/>
      <c r="AA4" s="866"/>
      <c r="AB4" s="867"/>
      <c r="AC4" s="459" t="s">
        <v>185</v>
      </c>
      <c r="AD4" s="460"/>
      <c r="AE4" s="461"/>
      <c r="AF4" s="868">
        <v>45593</v>
      </c>
      <c r="AG4" s="869"/>
      <c r="AH4" s="869"/>
      <c r="AI4" s="870"/>
    </row>
    <row r="5" spans="2:35" ht="20.100000000000001" customHeight="1" x14ac:dyDescent="0.15">
      <c r="B5" s="874" t="s">
        <v>0</v>
      </c>
      <c r="C5" s="875"/>
      <c r="D5" s="876"/>
      <c r="E5" s="877" t="s">
        <v>565</v>
      </c>
      <c r="F5" s="878"/>
      <c r="G5" s="878"/>
      <c r="H5" s="878"/>
      <c r="I5" s="879"/>
      <c r="J5" s="880" t="s">
        <v>1</v>
      </c>
      <c r="K5" s="881"/>
      <c r="L5" s="882"/>
      <c r="M5" s="862" t="s">
        <v>586</v>
      </c>
      <c r="N5" s="863"/>
      <c r="O5" s="863"/>
      <c r="P5" s="863"/>
      <c r="Q5" s="863"/>
      <c r="R5" s="864"/>
      <c r="S5" s="789"/>
      <c r="T5" s="790"/>
      <c r="U5" s="790"/>
      <c r="V5" s="791"/>
      <c r="W5" s="883" t="s">
        <v>532</v>
      </c>
      <c r="X5" s="884"/>
      <c r="Y5" s="884"/>
      <c r="Z5" s="884"/>
      <c r="AA5" s="884"/>
      <c r="AB5" s="885"/>
      <c r="AC5" s="462"/>
      <c r="AD5" s="463"/>
      <c r="AE5" s="464"/>
      <c r="AF5" s="871"/>
      <c r="AG5" s="872"/>
      <c r="AH5" s="872"/>
      <c r="AI5" s="873"/>
    </row>
    <row r="6" spans="2:35" ht="26.25" customHeight="1" x14ac:dyDescent="0.2">
      <c r="B6" s="844" t="s">
        <v>20</v>
      </c>
      <c r="C6" s="847" t="s">
        <v>19</v>
      </c>
      <c r="D6" s="848"/>
      <c r="E6" s="848"/>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9"/>
    </row>
    <row r="7" spans="2:35" ht="35.700000000000003" customHeight="1" x14ac:dyDescent="0.15">
      <c r="B7" s="845"/>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5"/>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5"/>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5"/>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5"/>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5"/>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5"/>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5"/>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5"/>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5"/>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5"/>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46"/>
      <c r="C18" s="98"/>
      <c r="D18" s="99"/>
      <c r="E18" s="100"/>
      <c r="F18" s="101"/>
      <c r="G18" s="101"/>
      <c r="H18" s="99"/>
      <c r="I18" s="99"/>
      <c r="J18" s="99"/>
      <c r="K18" s="99"/>
      <c r="L18" s="99"/>
      <c r="M18" s="99"/>
      <c r="N18" s="99"/>
      <c r="O18" s="99"/>
      <c r="P18" s="99"/>
      <c r="Q18" s="99"/>
      <c r="R18" s="99"/>
      <c r="S18" s="102"/>
      <c r="T18" s="102"/>
      <c r="U18" s="102"/>
      <c r="V18" s="850" t="s">
        <v>405</v>
      </c>
      <c r="W18" s="850"/>
      <c r="X18" s="850"/>
      <c r="Y18" s="850"/>
      <c r="Z18" s="850"/>
      <c r="AA18" s="850"/>
      <c r="AB18" s="850"/>
      <c r="AC18" s="850"/>
      <c r="AD18" s="850"/>
      <c r="AE18" s="850"/>
      <c r="AF18" s="850"/>
      <c r="AG18" s="850"/>
      <c r="AH18" s="850"/>
      <c r="AI18" s="851"/>
    </row>
    <row r="19" spans="2:35" ht="15" customHeight="1" x14ac:dyDescent="0.15"/>
    <row r="20" spans="2:35" ht="26.25" customHeight="1" x14ac:dyDescent="0.2">
      <c r="B20" s="1132"/>
      <c r="C20" s="1133"/>
      <c r="D20" s="1133"/>
      <c r="E20" s="1133"/>
      <c r="F20" s="1133"/>
      <c r="G20" s="1133"/>
      <c r="H20" s="1133"/>
      <c r="I20" s="1133"/>
      <c r="J20" s="1133"/>
      <c r="K20" s="1133"/>
      <c r="L20" s="1133"/>
      <c r="M20" s="1133"/>
      <c r="N20" s="1133"/>
      <c r="O20" s="1133"/>
      <c r="P20" s="1133"/>
      <c r="Q20" s="1133"/>
      <c r="R20" s="1133"/>
      <c r="S20" s="1133"/>
      <c r="T20" s="1133"/>
      <c r="U20" s="1133"/>
      <c r="V20" s="1133"/>
      <c r="W20" s="1133"/>
      <c r="X20" s="1133"/>
      <c r="Y20" s="1133"/>
      <c r="Z20" s="1133"/>
      <c r="AA20" s="1133"/>
      <c r="AB20" s="1133"/>
      <c r="AC20" s="1133"/>
      <c r="AD20" s="1133"/>
      <c r="AE20" s="1133"/>
      <c r="AF20" s="1133"/>
      <c r="AG20" s="1133"/>
      <c r="AH20" s="1133"/>
      <c r="AI20" s="1133"/>
    </row>
    <row r="21" spans="2:35" ht="35.700000000000003" customHeight="1" x14ac:dyDescent="0.15">
      <c r="B21" s="1132"/>
      <c r="C21" s="1134"/>
      <c r="D21" s="1134"/>
      <c r="E21" s="1134"/>
      <c r="F21" s="1134"/>
      <c r="G21" s="1134"/>
      <c r="H21" s="1134"/>
      <c r="I21" s="1135"/>
      <c r="J21" s="1134"/>
      <c r="K21" s="1134"/>
      <c r="L21" s="1134"/>
      <c r="M21" s="1134"/>
      <c r="N21" s="1134"/>
      <c r="O21" s="1134"/>
      <c r="P21" s="1134"/>
      <c r="Q21" s="1136"/>
      <c r="R21" s="1135"/>
      <c r="S21" s="1134"/>
      <c r="T21" s="1134"/>
      <c r="U21" s="1134"/>
      <c r="V21" s="1134"/>
      <c r="W21" s="1135"/>
      <c r="X21" s="1135"/>
      <c r="Y21" s="1135"/>
      <c r="Z21" s="1135"/>
      <c r="AA21" s="1135"/>
      <c r="AB21" s="1134"/>
      <c r="AC21" s="1134"/>
      <c r="AD21" s="1134"/>
      <c r="AE21" s="1134"/>
      <c r="AF21" s="1134"/>
      <c r="AG21" s="1134"/>
      <c r="AH21" s="1134"/>
      <c r="AI21" s="1134"/>
    </row>
    <row r="22" spans="2:35" ht="35.700000000000003" customHeight="1" x14ac:dyDescent="0.15">
      <c r="B22" s="1132"/>
      <c r="C22" s="1134"/>
      <c r="D22" s="1134"/>
      <c r="E22" s="1134"/>
      <c r="F22" s="1134"/>
      <c r="G22" s="1134"/>
      <c r="H22" s="1134"/>
      <c r="I22" s="1135"/>
      <c r="J22" s="1134"/>
      <c r="K22" s="1134"/>
      <c r="L22" s="1134"/>
      <c r="M22" s="1134"/>
      <c r="N22" s="1134"/>
      <c r="O22" s="1134"/>
      <c r="P22" s="1134"/>
      <c r="Q22" s="1136"/>
      <c r="R22" s="1135"/>
      <c r="S22" s="1134"/>
      <c r="T22" s="1134"/>
      <c r="U22" s="1134"/>
      <c r="V22" s="1134"/>
      <c r="W22" s="1135"/>
      <c r="X22" s="1135"/>
      <c r="Y22" s="1135"/>
      <c r="Z22" s="1135"/>
      <c r="AA22" s="1135"/>
      <c r="AB22" s="1134"/>
      <c r="AC22" s="1134"/>
      <c r="AD22" s="1134"/>
      <c r="AE22" s="1134"/>
      <c r="AF22" s="1134"/>
      <c r="AG22" s="1134"/>
      <c r="AH22" s="1134"/>
      <c r="AI22" s="1134"/>
    </row>
    <row r="23" spans="2:35" ht="35.700000000000003" customHeight="1" x14ac:dyDescent="0.15">
      <c r="B23" s="1132"/>
      <c r="C23" s="1134"/>
      <c r="D23" s="1134"/>
      <c r="E23" s="1134"/>
      <c r="F23" s="1134"/>
      <c r="G23" s="1134"/>
      <c r="H23" s="1134"/>
      <c r="I23" s="1135"/>
      <c r="J23" s="1134"/>
      <c r="K23" s="1134"/>
      <c r="L23" s="1134"/>
      <c r="M23" s="1134"/>
      <c r="N23" s="1134"/>
      <c r="O23" s="1134"/>
      <c r="P23" s="1134"/>
      <c r="Q23" s="1136"/>
      <c r="R23" s="1135"/>
      <c r="S23" s="1134"/>
      <c r="T23" s="1134"/>
      <c r="U23" s="1134"/>
      <c r="V23" s="1134"/>
      <c r="W23" s="1135"/>
      <c r="X23" s="1135"/>
      <c r="Y23" s="1135"/>
      <c r="Z23" s="1135"/>
      <c r="AA23" s="1135"/>
      <c r="AB23" s="1134"/>
      <c r="AC23" s="1134"/>
      <c r="AD23" s="1134"/>
      <c r="AE23" s="1134"/>
      <c r="AF23" s="1134"/>
      <c r="AG23" s="1134"/>
      <c r="AH23" s="1134"/>
      <c r="AI23" s="1134"/>
    </row>
    <row r="24" spans="2:35" ht="35.700000000000003" customHeight="1" x14ac:dyDescent="0.15">
      <c r="B24" s="1132"/>
      <c r="C24" s="1134"/>
      <c r="D24" s="1134"/>
      <c r="E24" s="1134"/>
      <c r="F24" s="1134"/>
      <c r="G24" s="1134"/>
      <c r="H24" s="1134"/>
      <c r="I24" s="1135"/>
      <c r="J24" s="1134"/>
      <c r="K24" s="1134"/>
      <c r="L24" s="1134"/>
      <c r="M24" s="1134"/>
      <c r="N24" s="1134"/>
      <c r="O24" s="1134"/>
      <c r="P24" s="1134"/>
      <c r="Q24" s="1136"/>
      <c r="R24" s="1135"/>
      <c r="S24" s="1134"/>
      <c r="T24" s="1134"/>
      <c r="U24" s="1134"/>
      <c r="V24" s="1134"/>
      <c r="W24" s="1135"/>
      <c r="X24" s="1135"/>
      <c r="Y24" s="1135"/>
      <c r="Z24" s="1135"/>
      <c r="AA24" s="1135"/>
      <c r="AB24" s="1134"/>
      <c r="AC24" s="1134"/>
      <c r="AD24" s="1134"/>
      <c r="AE24" s="1134"/>
      <c r="AF24" s="1134"/>
      <c r="AG24" s="1134"/>
      <c r="AH24" s="1134"/>
      <c r="AI24" s="1134"/>
    </row>
    <row r="25" spans="2:35" ht="35.700000000000003" customHeight="1" x14ac:dyDescent="0.15">
      <c r="B25" s="1132"/>
      <c r="C25" s="1134"/>
      <c r="D25" s="1134"/>
      <c r="E25" s="1134"/>
      <c r="F25" s="1134"/>
      <c r="G25" s="1134"/>
      <c r="H25" s="1134"/>
      <c r="I25" s="1135"/>
      <c r="J25" s="1134"/>
      <c r="K25" s="1134"/>
      <c r="L25" s="1134"/>
      <c r="M25" s="1134"/>
      <c r="N25" s="1134"/>
      <c r="O25" s="1134"/>
      <c r="P25" s="1134"/>
      <c r="Q25" s="1135"/>
      <c r="R25" s="1135"/>
      <c r="S25" s="1134"/>
      <c r="T25" s="1134"/>
      <c r="U25" s="1134"/>
      <c r="V25" s="1134"/>
      <c r="W25" s="1135"/>
      <c r="X25" s="1135"/>
      <c r="Y25" s="1135"/>
      <c r="Z25" s="1135"/>
      <c r="AA25" s="1135"/>
      <c r="AB25" s="1134"/>
      <c r="AC25" s="1134"/>
      <c r="AD25" s="1134"/>
      <c r="AE25" s="1134"/>
      <c r="AF25" s="1134"/>
      <c r="AG25" s="1134"/>
      <c r="AH25" s="1134"/>
      <c r="AI25" s="1134"/>
    </row>
    <row r="26" spans="2:35" ht="35.700000000000003" customHeight="1" x14ac:dyDescent="0.15">
      <c r="B26" s="1132"/>
      <c r="C26" s="1134"/>
      <c r="D26" s="1134"/>
      <c r="E26" s="1134"/>
      <c r="F26" s="1135"/>
      <c r="G26" s="1135"/>
      <c r="H26" s="1134"/>
      <c r="I26" s="1134"/>
      <c r="J26" s="1134"/>
      <c r="K26" s="1134"/>
      <c r="L26" s="1134"/>
      <c r="M26" s="1134"/>
      <c r="N26" s="1134"/>
      <c r="O26" s="1134"/>
      <c r="P26" s="1134"/>
      <c r="Q26" s="1135"/>
      <c r="R26" s="1134"/>
      <c r="S26" s="1134"/>
      <c r="T26" s="1134"/>
      <c r="U26" s="1134"/>
      <c r="V26" s="1134"/>
      <c r="W26" s="1135"/>
      <c r="X26" s="1135"/>
      <c r="Y26" s="1135"/>
      <c r="Z26" s="1135"/>
      <c r="AA26" s="1135"/>
      <c r="AB26" s="1134"/>
      <c r="AC26" s="1134"/>
      <c r="AD26" s="1134"/>
      <c r="AE26" s="1134"/>
      <c r="AF26" s="1134"/>
      <c r="AG26" s="1134"/>
      <c r="AH26" s="1134"/>
      <c r="AI26" s="1134"/>
    </row>
    <row r="27" spans="2:35" ht="35.700000000000003" customHeight="1" x14ac:dyDescent="0.15">
      <c r="B27" s="1132"/>
      <c r="C27" s="1134"/>
      <c r="D27" s="1134"/>
      <c r="E27" s="1134"/>
      <c r="F27" s="1135"/>
      <c r="G27" s="1135"/>
      <c r="H27" s="1135"/>
      <c r="I27" s="1134"/>
      <c r="J27" s="1134"/>
      <c r="K27" s="1134"/>
      <c r="L27" s="1134"/>
      <c r="M27" s="1134"/>
      <c r="N27" s="1134"/>
      <c r="O27" s="1134"/>
      <c r="P27" s="1134"/>
      <c r="Q27" s="1135"/>
      <c r="R27" s="1134"/>
      <c r="S27" s="1134"/>
      <c r="T27" s="1134"/>
      <c r="U27" s="1134"/>
      <c r="V27" s="1134"/>
      <c r="W27" s="1135"/>
      <c r="X27" s="1135"/>
      <c r="Y27" s="1135"/>
      <c r="Z27" s="1135"/>
      <c r="AA27" s="1135"/>
      <c r="AB27" s="1134"/>
      <c r="AC27" s="1134"/>
      <c r="AD27" s="1134"/>
      <c r="AE27" s="1134"/>
      <c r="AF27" s="1134"/>
      <c r="AG27" s="1134"/>
      <c r="AH27" s="1134"/>
      <c r="AI27" s="1134"/>
    </row>
    <row r="28" spans="2:35" ht="35.700000000000003" customHeight="1" x14ac:dyDescent="0.15">
      <c r="B28" s="1132"/>
      <c r="C28" s="1135"/>
      <c r="D28" s="1134"/>
      <c r="E28" s="1134"/>
      <c r="F28" s="1135"/>
      <c r="G28" s="1135"/>
      <c r="H28" s="1135"/>
      <c r="I28" s="1134"/>
      <c r="J28" s="1134"/>
      <c r="K28" s="1134"/>
      <c r="L28" s="1134"/>
      <c r="M28" s="1134"/>
      <c r="N28" s="1134"/>
      <c r="O28" s="1134"/>
      <c r="P28" s="1134"/>
      <c r="Q28" s="1135"/>
      <c r="R28" s="1135"/>
      <c r="S28" s="1134"/>
      <c r="T28" s="1134"/>
      <c r="U28" s="1134"/>
      <c r="V28" s="1134"/>
      <c r="W28" s="1135"/>
      <c r="X28" s="1135"/>
      <c r="Y28" s="1135"/>
      <c r="Z28" s="1135"/>
      <c r="AA28" s="1135"/>
      <c r="AB28" s="1134"/>
      <c r="AC28" s="1134"/>
      <c r="AD28" s="1134"/>
      <c r="AE28" s="1134"/>
      <c r="AF28" s="1134"/>
      <c r="AG28" s="1134"/>
      <c r="AH28" s="1134"/>
      <c r="AI28" s="1134"/>
    </row>
    <row r="29" spans="2:35" ht="35.700000000000003" customHeight="1" x14ac:dyDescent="0.15">
      <c r="B29" s="1132"/>
      <c r="C29" s="1135"/>
      <c r="D29" s="1134"/>
      <c r="E29" s="1134"/>
      <c r="F29" s="1135"/>
      <c r="G29" s="1135"/>
      <c r="H29" s="1135"/>
      <c r="I29" s="1134"/>
      <c r="J29" s="1134"/>
      <c r="K29" s="1134"/>
      <c r="L29" s="1134"/>
      <c r="M29" s="1134"/>
      <c r="N29" s="1134"/>
      <c r="O29" s="1134"/>
      <c r="P29" s="1134"/>
      <c r="Q29" s="1135"/>
      <c r="R29" s="1135"/>
      <c r="S29" s="1134"/>
      <c r="T29" s="1134"/>
      <c r="U29" s="1134"/>
      <c r="V29" s="1134"/>
      <c r="W29" s="1135"/>
      <c r="X29" s="1135"/>
      <c r="Y29" s="1135"/>
      <c r="Z29" s="1135"/>
      <c r="AA29" s="1135"/>
      <c r="AB29" s="1134"/>
      <c r="AC29" s="1134"/>
      <c r="AD29" s="1134"/>
      <c r="AE29" s="1134"/>
      <c r="AF29" s="1134"/>
      <c r="AG29" s="1134"/>
      <c r="AH29" s="1134"/>
      <c r="AI29" s="1134"/>
    </row>
    <row r="30" spans="2:35" ht="35.700000000000003" customHeight="1" x14ac:dyDescent="0.15">
      <c r="B30" s="1132"/>
      <c r="C30" s="1135"/>
      <c r="D30" s="1134"/>
      <c r="E30" s="1134"/>
      <c r="F30" s="1135"/>
      <c r="G30" s="1135"/>
      <c r="H30" s="1135"/>
      <c r="I30" s="1134"/>
      <c r="J30" s="1134"/>
      <c r="K30" s="1134"/>
      <c r="L30" s="1134"/>
      <c r="M30" s="1134"/>
      <c r="N30" s="1134"/>
      <c r="O30" s="1134"/>
      <c r="P30" s="1134"/>
      <c r="Q30" s="1135"/>
      <c r="R30" s="1135"/>
      <c r="S30" s="1134"/>
      <c r="T30" s="1134"/>
      <c r="U30" s="1134"/>
      <c r="V30" s="1134"/>
      <c r="W30" s="1135"/>
      <c r="X30" s="1135"/>
      <c r="Y30" s="1135"/>
      <c r="Z30" s="1135"/>
      <c r="AA30" s="1135"/>
      <c r="AB30" s="1134"/>
      <c r="AC30" s="1134"/>
      <c r="AD30" s="1134"/>
      <c r="AE30" s="1134"/>
      <c r="AF30" s="1134"/>
      <c r="AG30" s="1134"/>
      <c r="AH30" s="1134"/>
      <c r="AI30" s="1134"/>
    </row>
    <row r="31" spans="2:35" ht="22.5" customHeight="1" x14ac:dyDescent="0.15">
      <c r="B31" s="1132"/>
      <c r="C31" s="1135"/>
      <c r="D31" s="1134"/>
      <c r="E31" s="1137"/>
      <c r="F31" s="1138"/>
      <c r="G31" s="1138"/>
      <c r="H31" s="1139"/>
      <c r="I31" s="1139"/>
      <c r="J31" s="1139"/>
      <c r="K31" s="1139"/>
      <c r="L31" s="1139"/>
      <c r="M31" s="1134"/>
      <c r="N31" s="1134"/>
      <c r="O31" s="1134"/>
      <c r="P31" s="1134"/>
      <c r="Q31" s="1135"/>
      <c r="R31" s="1135"/>
      <c r="S31" s="1134"/>
      <c r="T31" s="1134"/>
      <c r="U31" s="1134"/>
      <c r="V31" s="1134"/>
      <c r="W31" s="1135"/>
      <c r="X31" s="1135"/>
      <c r="Y31" s="1135"/>
      <c r="Z31" s="1135"/>
      <c r="AA31" s="1135"/>
      <c r="AB31" s="1138"/>
      <c r="AC31" s="1138"/>
      <c r="AD31" s="1138"/>
      <c r="AE31" s="1138"/>
      <c r="AF31" s="1138"/>
      <c r="AG31" s="1138"/>
      <c r="AH31" s="1138"/>
      <c r="AI31" s="1138"/>
    </row>
    <row r="32" spans="2:35" ht="71.25" customHeight="1" x14ac:dyDescent="0.15">
      <c r="B32" s="1132"/>
      <c r="C32" s="1134"/>
      <c r="D32" s="1134"/>
      <c r="E32" s="1137"/>
      <c r="F32" s="1138"/>
      <c r="G32" s="1138"/>
      <c r="H32" s="1134"/>
      <c r="I32" s="1134"/>
      <c r="J32" s="1134"/>
      <c r="K32" s="1134"/>
      <c r="L32" s="1134"/>
      <c r="M32" s="1134"/>
      <c r="N32" s="1134"/>
      <c r="O32" s="1134"/>
      <c r="P32" s="1134"/>
      <c r="Q32" s="1134"/>
      <c r="R32" s="1134"/>
      <c r="S32" s="1140"/>
      <c r="T32" s="1140"/>
      <c r="U32" s="1140"/>
      <c r="V32" s="1141"/>
      <c r="W32" s="1141"/>
      <c r="X32" s="1141"/>
      <c r="Y32" s="1141"/>
      <c r="Z32" s="1141"/>
      <c r="AA32" s="1141"/>
      <c r="AB32" s="1141"/>
      <c r="AC32" s="1141"/>
      <c r="AD32" s="1141"/>
      <c r="AE32" s="1141"/>
      <c r="AF32" s="1141"/>
      <c r="AG32" s="1141"/>
      <c r="AH32" s="1141"/>
      <c r="AI32" s="1141"/>
    </row>
    <row r="33" ht="15" customHeight="1" x14ac:dyDescent="0.15"/>
  </sheetData>
  <mergeCells count="20">
    <mergeCell ref="B20:B32"/>
    <mergeCell ref="C20:AI20"/>
    <mergeCell ref="V32:AI32"/>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1" manualBreakCount="1">
    <brk id="18" min="1" max="34"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B2:AI19"/>
  <sheetViews>
    <sheetView showGridLines="0" showZeros="0" view="pageBreakPreview" zoomScaleNormal="85" zoomScaleSheetLayoutView="100" workbookViewId="0">
      <selection activeCell="AG16" sqref="AG16"/>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10" t="s">
        <v>246</v>
      </c>
      <c r="C3" s="410"/>
      <c r="D3" s="410"/>
      <c r="E3" s="852"/>
      <c r="F3" s="852"/>
      <c r="G3" s="852"/>
      <c r="H3" s="852"/>
      <c r="I3" s="852"/>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row>
    <row r="4" spans="2:35" ht="20.100000000000001" customHeight="1" x14ac:dyDescent="0.15">
      <c r="B4" s="853" t="s">
        <v>17</v>
      </c>
      <c r="C4" s="854"/>
      <c r="D4" s="855"/>
      <c r="E4" s="856" t="s">
        <v>564</v>
      </c>
      <c r="F4" s="857"/>
      <c r="G4" s="857"/>
      <c r="H4" s="857"/>
      <c r="I4" s="858"/>
      <c r="J4" s="859" t="s">
        <v>18</v>
      </c>
      <c r="K4" s="860"/>
      <c r="L4" s="861"/>
      <c r="M4" s="862" t="s">
        <v>548</v>
      </c>
      <c r="N4" s="863"/>
      <c r="O4" s="863"/>
      <c r="P4" s="863"/>
      <c r="Q4" s="863"/>
      <c r="R4" s="864"/>
      <c r="S4" s="459" t="s">
        <v>447</v>
      </c>
      <c r="T4" s="460"/>
      <c r="U4" s="460"/>
      <c r="V4" s="461"/>
      <c r="W4" s="865" t="s">
        <v>531</v>
      </c>
      <c r="X4" s="866"/>
      <c r="Y4" s="866"/>
      <c r="Z4" s="866"/>
      <c r="AA4" s="866"/>
      <c r="AB4" s="867"/>
      <c r="AC4" s="459" t="s">
        <v>185</v>
      </c>
      <c r="AD4" s="460"/>
      <c r="AE4" s="461"/>
      <c r="AF4" s="868">
        <v>45593</v>
      </c>
      <c r="AG4" s="869"/>
      <c r="AH4" s="869"/>
      <c r="AI4" s="870"/>
    </row>
    <row r="5" spans="2:35" ht="20.100000000000001" customHeight="1" x14ac:dyDescent="0.15">
      <c r="B5" s="874" t="s">
        <v>0</v>
      </c>
      <c r="C5" s="875"/>
      <c r="D5" s="876"/>
      <c r="E5" s="877" t="s">
        <v>565</v>
      </c>
      <c r="F5" s="878"/>
      <c r="G5" s="878"/>
      <c r="H5" s="878"/>
      <c r="I5" s="879"/>
      <c r="J5" s="880" t="s">
        <v>1</v>
      </c>
      <c r="K5" s="881"/>
      <c r="L5" s="882"/>
      <c r="M5" s="862" t="s">
        <v>586</v>
      </c>
      <c r="N5" s="863"/>
      <c r="O5" s="863"/>
      <c r="P5" s="863"/>
      <c r="Q5" s="863"/>
      <c r="R5" s="864"/>
      <c r="S5" s="462"/>
      <c r="T5" s="463"/>
      <c r="U5" s="463"/>
      <c r="V5" s="464"/>
      <c r="W5" s="883" t="s">
        <v>532</v>
      </c>
      <c r="X5" s="884"/>
      <c r="Y5" s="884"/>
      <c r="Z5" s="884"/>
      <c r="AA5" s="884"/>
      <c r="AB5" s="885"/>
      <c r="AC5" s="462"/>
      <c r="AD5" s="463"/>
      <c r="AE5" s="464"/>
      <c r="AF5" s="871"/>
      <c r="AG5" s="872"/>
      <c r="AH5" s="872"/>
      <c r="AI5" s="873"/>
    </row>
    <row r="6" spans="2:35" ht="26.25" customHeight="1" x14ac:dyDescent="0.2">
      <c r="B6" s="845" t="s">
        <v>20</v>
      </c>
      <c r="C6" s="886" t="s">
        <v>19</v>
      </c>
      <c r="D6" s="887"/>
      <c r="E6" s="887"/>
      <c r="F6" s="887"/>
      <c r="G6" s="887"/>
      <c r="H6" s="887"/>
      <c r="I6" s="887"/>
      <c r="J6" s="887"/>
      <c r="K6" s="887"/>
      <c r="L6" s="887"/>
      <c r="M6" s="887"/>
      <c r="N6" s="887"/>
      <c r="O6" s="887"/>
      <c r="P6" s="887"/>
      <c r="Q6" s="887"/>
      <c r="R6" s="887"/>
      <c r="S6" s="887"/>
      <c r="T6" s="887"/>
      <c r="U6" s="887"/>
      <c r="V6" s="887"/>
      <c r="W6" s="887"/>
      <c r="X6" s="887"/>
      <c r="Y6" s="887"/>
      <c r="Z6" s="887"/>
      <c r="AA6" s="887"/>
      <c r="AB6" s="887"/>
      <c r="AC6" s="887"/>
      <c r="AD6" s="887"/>
      <c r="AE6" s="887"/>
      <c r="AF6" s="887"/>
      <c r="AG6" s="887"/>
      <c r="AH6" s="887"/>
      <c r="AI6" s="888"/>
    </row>
    <row r="7" spans="2:35" ht="35.700000000000003" customHeight="1" x14ac:dyDescent="0.15">
      <c r="B7" s="845"/>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5"/>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5"/>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5"/>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5"/>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5"/>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5"/>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5"/>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5"/>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5"/>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5"/>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8.75" customHeight="1" x14ac:dyDescent="0.15">
      <c r="B18" s="846"/>
      <c r="C18" s="98"/>
      <c r="D18" s="99"/>
      <c r="E18" s="100"/>
      <c r="F18" s="101"/>
      <c r="G18" s="101"/>
      <c r="H18" s="99"/>
      <c r="I18" s="99"/>
      <c r="J18" s="99"/>
      <c r="K18" s="99"/>
      <c r="L18" s="99"/>
      <c r="M18" s="99"/>
      <c r="N18" s="99"/>
      <c r="O18" s="99"/>
      <c r="P18" s="99"/>
      <c r="Q18" s="99"/>
      <c r="R18" s="99"/>
      <c r="S18" s="102"/>
      <c r="T18" s="102"/>
      <c r="U18" s="102"/>
      <c r="V18" s="850" t="s">
        <v>405</v>
      </c>
      <c r="W18" s="850"/>
      <c r="X18" s="850"/>
      <c r="Y18" s="850"/>
      <c r="Z18" s="850"/>
      <c r="AA18" s="850"/>
      <c r="AB18" s="850"/>
      <c r="AC18" s="850"/>
      <c r="AD18" s="850"/>
      <c r="AE18" s="850"/>
      <c r="AF18" s="850"/>
      <c r="AG18" s="850"/>
      <c r="AH18" s="850"/>
      <c r="AI18" s="851"/>
    </row>
    <row r="19" spans="2:35" ht="15" customHeight="1" x14ac:dyDescent="0.15"/>
  </sheetData>
  <mergeCells count="17">
    <mergeCell ref="S4:V5"/>
    <mergeCell ref="B6:B18"/>
    <mergeCell ref="C6:AI6"/>
    <mergeCell ref="V18:AI18"/>
    <mergeCell ref="B3:AI3"/>
    <mergeCell ref="B4:D4"/>
    <mergeCell ref="E4:I4"/>
    <mergeCell ref="J4:L4"/>
    <mergeCell ref="M4:R4"/>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6">
    <pageSetUpPr fitToPage="1"/>
  </sheetPr>
  <dimension ref="B1:CH53"/>
  <sheetViews>
    <sheetView showGridLines="0" view="pageBreakPreview" zoomScaleNormal="85" zoomScaleSheetLayoutView="100" workbookViewId="0">
      <selection activeCell="AG16" sqref="AG1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2" t="s">
        <v>495</v>
      </c>
      <c r="AV1" s="969" t="s">
        <v>402</v>
      </c>
      <c r="AW1" s="969"/>
      <c r="AX1" s="969"/>
      <c r="AY1" s="889" t="s">
        <v>46</v>
      </c>
      <c r="AZ1" s="889"/>
      <c r="BA1" s="889"/>
      <c r="BB1" s="889"/>
      <c r="BC1" s="889"/>
      <c r="BD1" s="889"/>
      <c r="BE1" s="889"/>
      <c r="BF1" s="889"/>
      <c r="BG1" s="889"/>
      <c r="BH1" s="889"/>
      <c r="BI1" s="889"/>
      <c r="BJ1" s="889"/>
      <c r="BK1" s="889" t="s">
        <v>45</v>
      </c>
      <c r="BL1" s="889"/>
      <c r="BM1" s="889"/>
      <c r="BN1" s="889"/>
      <c r="BO1" s="889"/>
      <c r="BP1" s="889"/>
      <c r="BQ1" s="889"/>
      <c r="BR1" s="889"/>
      <c r="BS1" s="889"/>
      <c r="BT1" s="889"/>
      <c r="BU1" s="889"/>
      <c r="BV1" s="889"/>
      <c r="BW1" s="961"/>
      <c r="BX1" s="961"/>
      <c r="BY1" s="961"/>
      <c r="BZ1" s="961"/>
      <c r="CA1" s="961"/>
      <c r="CB1" s="961"/>
      <c r="CC1" s="961"/>
      <c r="CD1" s="961"/>
      <c r="CE1" s="961"/>
      <c r="CF1" s="961"/>
      <c r="CG1" s="961"/>
      <c r="CH1" s="961"/>
    </row>
    <row r="2" spans="2:86" ht="8.25" customHeight="1" x14ac:dyDescent="0.15">
      <c r="AU2" s="962"/>
      <c r="AV2" s="969" t="s">
        <v>401</v>
      </c>
      <c r="AW2" s="955" t="s">
        <v>400</v>
      </c>
      <c r="AX2" s="955" t="s">
        <v>449</v>
      </c>
      <c r="AY2" s="889" t="s">
        <v>496</v>
      </c>
      <c r="AZ2" s="889"/>
      <c r="BA2" s="889"/>
      <c r="BB2" s="889"/>
      <c r="BC2" s="889"/>
      <c r="BD2" s="889"/>
      <c r="BE2" s="889"/>
      <c r="BF2" s="889"/>
      <c r="BG2" s="889"/>
      <c r="BH2" s="889"/>
      <c r="BI2" s="889"/>
      <c r="BJ2" s="889"/>
      <c r="BK2" s="889" t="s">
        <v>44</v>
      </c>
      <c r="BL2" s="889"/>
      <c r="BM2" s="889"/>
      <c r="BN2" s="889"/>
      <c r="BO2" s="889" t="s">
        <v>43</v>
      </c>
      <c r="BP2" s="889"/>
      <c r="BQ2" s="889"/>
      <c r="BR2" s="889"/>
      <c r="BS2" s="889"/>
      <c r="BT2" s="889"/>
      <c r="BU2" s="889"/>
      <c r="BV2" s="889"/>
      <c r="BW2" s="970"/>
      <c r="BX2" s="970"/>
      <c r="BY2" s="970"/>
      <c r="BZ2" s="970"/>
      <c r="CA2" s="961"/>
      <c r="CB2" s="961"/>
      <c r="CC2" s="961"/>
      <c r="CD2" s="961"/>
      <c r="CE2" s="961"/>
      <c r="CF2" s="961"/>
      <c r="CG2" s="961"/>
      <c r="CH2" s="961"/>
    </row>
    <row r="3" spans="2:86" ht="25.2" customHeight="1" x14ac:dyDescent="0.15">
      <c r="B3" s="670" t="s">
        <v>316</v>
      </c>
      <c r="C3" s="956"/>
      <c r="D3" s="956"/>
      <c r="E3" s="957"/>
      <c r="F3" s="957"/>
      <c r="G3" s="957"/>
      <c r="H3" s="957"/>
      <c r="I3" s="957"/>
      <c r="J3" s="957"/>
      <c r="K3" s="956"/>
      <c r="L3" s="956"/>
      <c r="M3" s="956"/>
      <c r="N3" s="956"/>
      <c r="O3" s="956"/>
      <c r="P3" s="956"/>
      <c r="Q3" s="956"/>
      <c r="R3" s="956"/>
      <c r="S3" s="956"/>
      <c r="T3" s="956"/>
      <c r="U3" s="956"/>
      <c r="V3" s="956"/>
      <c r="W3" s="956"/>
      <c r="X3" s="956"/>
      <c r="Y3" s="956"/>
      <c r="Z3" s="956"/>
      <c r="AA3" s="956"/>
      <c r="AB3" s="956"/>
      <c r="AC3" s="956"/>
      <c r="AD3" s="956"/>
      <c r="AE3" s="956"/>
      <c r="AF3" s="956"/>
      <c r="AG3" s="956"/>
      <c r="AH3" s="956"/>
      <c r="AI3" s="956"/>
      <c r="AJ3" s="956"/>
      <c r="AK3" s="956"/>
      <c r="AL3" s="956"/>
      <c r="AM3" s="956"/>
      <c r="AN3" s="956"/>
      <c r="AO3" s="956"/>
      <c r="AU3" s="962"/>
      <c r="AV3" s="969"/>
      <c r="AW3" s="955"/>
      <c r="AX3" s="955"/>
      <c r="AY3" s="889" t="s">
        <v>42</v>
      </c>
      <c r="AZ3" s="889"/>
      <c r="BA3" s="889"/>
      <c r="BB3" s="889"/>
      <c r="BC3" s="889" t="s">
        <v>41</v>
      </c>
      <c r="BD3" s="889"/>
      <c r="BE3" s="889"/>
      <c r="BF3" s="889"/>
      <c r="BG3" s="889" t="s">
        <v>40</v>
      </c>
      <c r="BH3" s="889"/>
      <c r="BI3" s="889"/>
      <c r="BJ3" s="889"/>
      <c r="BK3" s="889" t="s">
        <v>235</v>
      </c>
      <c r="BL3" s="889"/>
      <c r="BM3" s="889"/>
      <c r="BN3" s="889"/>
      <c r="BO3" s="889" t="s">
        <v>41</v>
      </c>
      <c r="BP3" s="889"/>
      <c r="BQ3" s="889"/>
      <c r="BR3" s="889"/>
      <c r="BS3" s="889" t="s">
        <v>40</v>
      </c>
      <c r="BT3" s="889"/>
      <c r="BU3" s="889"/>
      <c r="BV3" s="889"/>
      <c r="BW3" s="961"/>
      <c r="BX3" s="961"/>
      <c r="BY3" s="961"/>
      <c r="BZ3" s="961"/>
      <c r="CA3" s="961"/>
      <c r="CB3" s="961"/>
      <c r="CC3" s="961"/>
      <c r="CD3" s="961"/>
      <c r="CE3" s="961"/>
      <c r="CF3" s="961"/>
      <c r="CG3" s="961"/>
      <c r="CH3" s="961"/>
    </row>
    <row r="4" spans="2:86" ht="18" customHeight="1" x14ac:dyDescent="0.15">
      <c r="B4" s="411" t="s">
        <v>17</v>
      </c>
      <c r="C4" s="411"/>
      <c r="D4" s="411"/>
      <c r="E4" s="932" t="s">
        <v>564</v>
      </c>
      <c r="F4" s="933"/>
      <c r="G4" s="933"/>
      <c r="H4" s="933"/>
      <c r="I4" s="933"/>
      <c r="J4" s="934"/>
      <c r="K4" s="511" t="s">
        <v>18</v>
      </c>
      <c r="L4" s="511"/>
      <c r="M4" s="511"/>
      <c r="N4" s="930" t="s">
        <v>548</v>
      </c>
      <c r="O4" s="930"/>
      <c r="P4" s="930"/>
      <c r="Q4" s="930"/>
      <c r="R4" s="930"/>
      <c r="S4" s="930"/>
      <c r="T4" s="530" t="s">
        <v>445</v>
      </c>
      <c r="U4" s="531"/>
      <c r="V4" s="531"/>
      <c r="W4" s="531"/>
      <c r="X4" s="532"/>
      <c r="Y4" s="935" t="s">
        <v>531</v>
      </c>
      <c r="Z4" s="935"/>
      <c r="AA4" s="935"/>
      <c r="AB4" s="935"/>
      <c r="AC4" s="935"/>
      <c r="AD4" s="935"/>
      <c r="AE4" s="935"/>
      <c r="AF4" s="935"/>
      <c r="AG4" s="530" t="s">
        <v>185</v>
      </c>
      <c r="AH4" s="531"/>
      <c r="AI4" s="531"/>
      <c r="AJ4" s="532"/>
      <c r="AK4" s="963">
        <v>45593</v>
      </c>
      <c r="AL4" s="964"/>
      <c r="AM4" s="964"/>
      <c r="AN4" s="964"/>
      <c r="AO4" s="965"/>
      <c r="AU4" s="962"/>
      <c r="AV4" s="969"/>
      <c r="AW4" s="955"/>
      <c r="AX4" s="955"/>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9" t="s">
        <v>0</v>
      </c>
      <c r="C5" s="419"/>
      <c r="D5" s="419"/>
      <c r="E5" s="958" t="s">
        <v>565</v>
      </c>
      <c r="F5" s="959"/>
      <c r="G5" s="959"/>
      <c r="H5" s="959"/>
      <c r="I5" s="959"/>
      <c r="J5" s="960"/>
      <c r="K5" s="525" t="s">
        <v>1</v>
      </c>
      <c r="L5" s="525"/>
      <c r="M5" s="525"/>
      <c r="N5" s="930" t="s">
        <v>586</v>
      </c>
      <c r="O5" s="930"/>
      <c r="P5" s="930"/>
      <c r="Q5" s="930"/>
      <c r="R5" s="930"/>
      <c r="S5" s="930"/>
      <c r="T5" s="533"/>
      <c r="U5" s="534"/>
      <c r="V5" s="534"/>
      <c r="W5" s="534"/>
      <c r="X5" s="535"/>
      <c r="Y5" s="931" t="s">
        <v>532</v>
      </c>
      <c r="Z5" s="931"/>
      <c r="AA5" s="931"/>
      <c r="AB5" s="931"/>
      <c r="AC5" s="931"/>
      <c r="AD5" s="931"/>
      <c r="AE5" s="931"/>
      <c r="AF5" s="931"/>
      <c r="AG5" s="668"/>
      <c r="AH5" s="701"/>
      <c r="AI5" s="701"/>
      <c r="AJ5" s="669"/>
      <c r="AK5" s="966"/>
      <c r="AL5" s="967"/>
      <c r="AM5" s="967"/>
      <c r="AN5" s="967"/>
      <c r="AO5" s="968"/>
      <c r="AU5" s="962"/>
      <c r="AV5" s="53" t="str">
        <f>N7</f>
        <v>PS</v>
      </c>
      <c r="AW5" s="44">
        <f>R7</f>
        <v>0.4</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0.4</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6" t="s">
        <v>184</v>
      </c>
      <c r="C6" s="938"/>
      <c r="D6" s="939"/>
      <c r="E6" s="940"/>
      <c r="F6" s="940"/>
      <c r="G6" s="940"/>
      <c r="H6" s="940"/>
      <c r="I6" s="940"/>
      <c r="J6" s="941"/>
      <c r="K6" s="946" t="s">
        <v>317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895" t="s">
        <v>183</v>
      </c>
      <c r="L7" s="896"/>
      <c r="M7" s="897"/>
      <c r="N7" s="898" t="s">
        <v>542</v>
      </c>
      <c r="O7" s="899"/>
      <c r="P7" s="895" t="s">
        <v>318</v>
      </c>
      <c r="Q7" s="897"/>
      <c r="R7" s="949">
        <v>0.4</v>
      </c>
      <c r="S7" s="950"/>
      <c r="T7" s="951"/>
      <c r="U7" s="918" t="s">
        <v>436</v>
      </c>
      <c r="V7" s="952"/>
      <c r="W7" s="918" t="s">
        <v>319</v>
      </c>
      <c r="X7" s="952"/>
      <c r="Y7" s="897" t="s">
        <v>182</v>
      </c>
      <c r="Z7" s="894"/>
      <c r="AA7" s="894"/>
      <c r="AB7" s="894"/>
      <c r="AC7" s="918" t="s">
        <v>320</v>
      </c>
      <c r="AD7" s="919"/>
      <c r="AE7" s="919"/>
      <c r="AF7" s="919"/>
      <c r="AG7" s="919"/>
      <c r="AH7" s="919"/>
      <c r="AI7" s="919"/>
      <c r="AJ7" s="952"/>
      <c r="AK7" s="918" t="s">
        <v>321</v>
      </c>
      <c r="AL7" s="919"/>
      <c r="AM7" s="919"/>
      <c r="AN7" s="920"/>
      <c r="AO7" s="921"/>
      <c r="AP7" s="2"/>
      <c r="AW7" s="61"/>
    </row>
    <row r="8" spans="2:86" ht="12" customHeight="1" x14ac:dyDescent="0.15">
      <c r="B8" s="937"/>
      <c r="C8" s="942"/>
      <c r="D8" s="940"/>
      <c r="E8" s="940"/>
      <c r="F8" s="940"/>
      <c r="G8" s="940"/>
      <c r="H8" s="940"/>
      <c r="I8" s="940"/>
      <c r="J8" s="941"/>
      <c r="K8" s="894" t="s">
        <v>322</v>
      </c>
      <c r="L8" s="894" t="s">
        <v>167</v>
      </c>
      <c r="M8" s="894"/>
      <c r="N8" s="894" t="s">
        <v>166</v>
      </c>
      <c r="O8" s="894"/>
      <c r="P8" s="894" t="s">
        <v>323</v>
      </c>
      <c r="Q8" s="894"/>
      <c r="R8" s="894" t="s">
        <v>2</v>
      </c>
      <c r="S8" s="894"/>
      <c r="T8" s="894"/>
      <c r="U8" s="922"/>
      <c r="V8" s="953"/>
      <c r="W8" s="922"/>
      <c r="X8" s="953"/>
      <c r="Y8" s="897"/>
      <c r="Z8" s="894"/>
      <c r="AA8" s="894"/>
      <c r="AB8" s="894"/>
      <c r="AC8" s="926"/>
      <c r="AD8" s="927"/>
      <c r="AE8" s="927"/>
      <c r="AF8" s="927"/>
      <c r="AG8" s="927"/>
      <c r="AH8" s="927"/>
      <c r="AI8" s="927"/>
      <c r="AJ8" s="954"/>
      <c r="AK8" s="922"/>
      <c r="AL8" s="923"/>
      <c r="AM8" s="923"/>
      <c r="AN8" s="924"/>
      <c r="AO8" s="925"/>
      <c r="AP8" s="2"/>
    </row>
    <row r="9" spans="2:86" ht="12" customHeight="1" x14ac:dyDescent="0.15">
      <c r="B9" s="937"/>
      <c r="C9" s="942"/>
      <c r="D9" s="940"/>
      <c r="E9" s="940"/>
      <c r="F9" s="940"/>
      <c r="G9" s="940"/>
      <c r="H9" s="940"/>
      <c r="I9" s="940"/>
      <c r="J9" s="941"/>
      <c r="K9" s="894"/>
      <c r="L9" s="894"/>
      <c r="M9" s="894"/>
      <c r="N9" s="894"/>
      <c r="O9" s="894"/>
      <c r="P9" s="894"/>
      <c r="Q9" s="894"/>
      <c r="R9" s="894"/>
      <c r="S9" s="894"/>
      <c r="T9" s="894"/>
      <c r="U9" s="922"/>
      <c r="V9" s="953"/>
      <c r="W9" s="922"/>
      <c r="X9" s="953"/>
      <c r="Y9" s="897" t="s">
        <v>324</v>
      </c>
      <c r="Z9" s="894"/>
      <c r="AA9" s="894"/>
      <c r="AB9" s="894"/>
      <c r="AC9" s="894" t="s">
        <v>325</v>
      </c>
      <c r="AD9" s="894"/>
      <c r="AE9" s="894"/>
      <c r="AF9" s="894"/>
      <c r="AG9" s="894" t="s">
        <v>326</v>
      </c>
      <c r="AH9" s="894"/>
      <c r="AI9" s="894"/>
      <c r="AJ9" s="894"/>
      <c r="AK9" s="922"/>
      <c r="AL9" s="923"/>
      <c r="AM9" s="923"/>
      <c r="AN9" s="924"/>
      <c r="AO9" s="925"/>
      <c r="AP9" s="2"/>
    </row>
    <row r="10" spans="2:86" ht="12" customHeight="1" x14ac:dyDescent="0.15">
      <c r="B10" s="937"/>
      <c r="C10" s="942"/>
      <c r="D10" s="940"/>
      <c r="E10" s="940"/>
      <c r="F10" s="940"/>
      <c r="G10" s="940"/>
      <c r="H10" s="940"/>
      <c r="I10" s="940"/>
      <c r="J10" s="941"/>
      <c r="K10" s="894"/>
      <c r="L10" s="894"/>
      <c r="M10" s="894"/>
      <c r="N10" s="894"/>
      <c r="O10" s="894"/>
      <c r="P10" s="894"/>
      <c r="Q10" s="894"/>
      <c r="R10" s="894"/>
      <c r="S10" s="894"/>
      <c r="T10" s="894"/>
      <c r="U10" s="926"/>
      <c r="V10" s="954"/>
      <c r="W10" s="926"/>
      <c r="X10" s="954"/>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6"/>
      <c r="AL10" s="927"/>
      <c r="AM10" s="927"/>
      <c r="AN10" s="928"/>
      <c r="AO10" s="929"/>
      <c r="AP10" s="2"/>
    </row>
    <row r="11" spans="2:86" ht="12" customHeight="1" x14ac:dyDescent="0.15">
      <c r="B11" s="937"/>
      <c r="C11" s="942"/>
      <c r="D11" s="940"/>
      <c r="E11" s="940"/>
      <c r="F11" s="940"/>
      <c r="G11" s="940"/>
      <c r="H11" s="940"/>
      <c r="I11" s="940"/>
      <c r="J11" s="941"/>
      <c r="K11" s="103"/>
      <c r="L11" s="901"/>
      <c r="M11" s="902"/>
      <c r="N11" s="901"/>
      <c r="O11" s="902"/>
      <c r="P11" s="901"/>
      <c r="Q11" s="902"/>
      <c r="R11" s="320"/>
      <c r="S11" s="320"/>
      <c r="T11" s="320"/>
      <c r="U11" s="901"/>
      <c r="V11" s="902"/>
      <c r="W11" s="901"/>
      <c r="X11" s="902"/>
      <c r="Y11" s="57"/>
      <c r="Z11" s="57"/>
      <c r="AA11" s="57"/>
      <c r="AB11" s="57"/>
      <c r="AC11" s="63"/>
      <c r="AD11" s="63"/>
      <c r="AE11" s="63"/>
      <c r="AF11" s="63"/>
      <c r="AG11" s="63"/>
      <c r="AH11" s="63"/>
      <c r="AI11" s="63"/>
      <c r="AJ11" s="63"/>
      <c r="AK11" s="898"/>
      <c r="AL11" s="899"/>
      <c r="AM11" s="899"/>
      <c r="AN11" s="899"/>
      <c r="AO11" s="900"/>
      <c r="AP11" s="2"/>
      <c r="AQ11" s="62">
        <f>IF(P11="材質劣化",2,IF(P11="漏水",3,1))</f>
        <v>1</v>
      </c>
      <c r="AS11" s="43" t="str">
        <f>IF(Y11&lt;&gt;"",1,"")</f>
        <v/>
      </c>
    </row>
    <row r="12" spans="2:86" ht="12" customHeight="1" x14ac:dyDescent="0.15">
      <c r="B12" s="937"/>
      <c r="C12" s="942"/>
      <c r="D12" s="940"/>
      <c r="E12" s="940"/>
      <c r="F12" s="940"/>
      <c r="G12" s="940"/>
      <c r="H12" s="940"/>
      <c r="I12" s="940"/>
      <c r="J12" s="941"/>
      <c r="K12" s="103"/>
      <c r="L12" s="901"/>
      <c r="M12" s="902"/>
      <c r="N12" s="901"/>
      <c r="O12" s="902"/>
      <c r="P12" s="901"/>
      <c r="Q12" s="902"/>
      <c r="R12" s="320"/>
      <c r="S12" s="320"/>
      <c r="T12" s="320"/>
      <c r="U12" s="901"/>
      <c r="V12" s="902"/>
      <c r="W12" s="901"/>
      <c r="X12" s="902"/>
      <c r="Y12" s="57"/>
      <c r="Z12" s="57"/>
      <c r="AA12" s="57"/>
      <c r="AB12" s="57"/>
      <c r="AC12" s="63"/>
      <c r="AD12" s="63"/>
      <c r="AE12" s="63"/>
      <c r="AF12" s="63"/>
      <c r="AG12" s="63"/>
      <c r="AH12" s="63"/>
      <c r="AI12" s="63"/>
      <c r="AJ12" s="63"/>
      <c r="AK12" s="898"/>
      <c r="AL12" s="899"/>
      <c r="AM12" s="899"/>
      <c r="AN12" s="899"/>
      <c r="AO12" s="900"/>
      <c r="AP12" s="2"/>
      <c r="AQ12" s="62">
        <f>IF(P12="材質劣化",2,IF(P12="漏水",3,1))</f>
        <v>1</v>
      </c>
    </row>
    <row r="13" spans="2:86" ht="12" customHeight="1" x14ac:dyDescent="0.15">
      <c r="B13" s="937"/>
      <c r="C13" s="942"/>
      <c r="D13" s="940"/>
      <c r="E13" s="940"/>
      <c r="F13" s="940"/>
      <c r="G13" s="940"/>
      <c r="H13" s="940"/>
      <c r="I13" s="940"/>
      <c r="J13" s="941"/>
      <c r="K13" s="103"/>
      <c r="L13" s="901"/>
      <c r="M13" s="902"/>
      <c r="N13" s="901"/>
      <c r="O13" s="902"/>
      <c r="P13" s="901"/>
      <c r="Q13" s="902"/>
      <c r="R13" s="336"/>
      <c r="S13" s="903"/>
      <c r="T13" s="337"/>
      <c r="U13" s="901"/>
      <c r="V13" s="902"/>
      <c r="W13" s="901"/>
      <c r="X13" s="902"/>
      <c r="Y13" s="57"/>
      <c r="Z13" s="57"/>
      <c r="AA13" s="57"/>
      <c r="AB13" s="57"/>
      <c r="AC13" s="63"/>
      <c r="AD13" s="63"/>
      <c r="AE13" s="63"/>
      <c r="AF13" s="63"/>
      <c r="AG13" s="63"/>
      <c r="AH13" s="63"/>
      <c r="AI13" s="63"/>
      <c r="AJ13" s="63"/>
      <c r="AK13" s="898"/>
      <c r="AL13" s="899"/>
      <c r="AM13" s="899"/>
      <c r="AN13" s="899"/>
      <c r="AO13" s="900"/>
      <c r="AP13" s="2"/>
      <c r="AQ13" s="62">
        <f t="shared" ref="AQ13:AQ27" si="2">IF(P13="材質劣化",2,IF(P13="漏水",3,1))</f>
        <v>1</v>
      </c>
    </row>
    <row r="14" spans="2:86" ht="12" customHeight="1" x14ac:dyDescent="0.15">
      <c r="B14" s="937"/>
      <c r="C14" s="942"/>
      <c r="D14" s="940"/>
      <c r="E14" s="940"/>
      <c r="F14" s="940"/>
      <c r="G14" s="940"/>
      <c r="H14" s="940"/>
      <c r="I14" s="940"/>
      <c r="J14" s="941"/>
      <c r="K14" s="103"/>
      <c r="L14" s="901"/>
      <c r="M14" s="902"/>
      <c r="N14" s="901"/>
      <c r="O14" s="902"/>
      <c r="P14" s="901"/>
      <c r="Q14" s="902"/>
      <c r="R14" s="336"/>
      <c r="S14" s="903"/>
      <c r="T14" s="337"/>
      <c r="U14" s="901"/>
      <c r="V14" s="902"/>
      <c r="W14" s="901"/>
      <c r="X14" s="902"/>
      <c r="Y14" s="57"/>
      <c r="Z14" s="57"/>
      <c r="AA14" s="57"/>
      <c r="AB14" s="57"/>
      <c r="AC14" s="63"/>
      <c r="AD14" s="63"/>
      <c r="AE14" s="63"/>
      <c r="AF14" s="63"/>
      <c r="AG14" s="63"/>
      <c r="AH14" s="63"/>
      <c r="AI14" s="63"/>
      <c r="AJ14" s="63"/>
      <c r="AK14" s="898"/>
      <c r="AL14" s="899"/>
      <c r="AM14" s="899"/>
      <c r="AN14" s="899"/>
      <c r="AO14" s="900"/>
      <c r="AP14" s="2"/>
      <c r="AQ14" s="62">
        <f t="shared" si="2"/>
        <v>1</v>
      </c>
    </row>
    <row r="15" spans="2:86" ht="12" customHeight="1" x14ac:dyDescent="0.15">
      <c r="B15" s="937"/>
      <c r="C15" s="942"/>
      <c r="D15" s="940"/>
      <c r="E15" s="940"/>
      <c r="F15" s="940"/>
      <c r="G15" s="940"/>
      <c r="H15" s="940"/>
      <c r="I15" s="940"/>
      <c r="J15" s="941"/>
      <c r="K15" s="103"/>
      <c r="L15" s="901"/>
      <c r="M15" s="902"/>
      <c r="N15" s="901"/>
      <c r="O15" s="902"/>
      <c r="P15" s="901"/>
      <c r="Q15" s="902"/>
      <c r="R15" s="336"/>
      <c r="S15" s="903"/>
      <c r="T15" s="337"/>
      <c r="U15" s="901"/>
      <c r="V15" s="902"/>
      <c r="W15" s="901"/>
      <c r="X15" s="902"/>
      <c r="Y15" s="57"/>
      <c r="Z15" s="57"/>
      <c r="AA15" s="57"/>
      <c r="AB15" s="57"/>
      <c r="AC15" s="63"/>
      <c r="AD15" s="63"/>
      <c r="AE15" s="63"/>
      <c r="AF15" s="63"/>
      <c r="AG15" s="63"/>
      <c r="AH15" s="63"/>
      <c r="AI15" s="63"/>
      <c r="AJ15" s="63"/>
      <c r="AK15" s="898"/>
      <c r="AL15" s="899"/>
      <c r="AM15" s="899"/>
      <c r="AN15" s="899"/>
      <c r="AO15" s="900"/>
      <c r="AP15" s="2"/>
      <c r="AQ15" s="62">
        <f t="shared" si="2"/>
        <v>1</v>
      </c>
    </row>
    <row r="16" spans="2:86" ht="12" customHeight="1" x14ac:dyDescent="0.15">
      <c r="B16" s="937"/>
      <c r="C16" s="942"/>
      <c r="D16" s="940"/>
      <c r="E16" s="940"/>
      <c r="F16" s="940"/>
      <c r="G16" s="940"/>
      <c r="H16" s="940"/>
      <c r="I16" s="940"/>
      <c r="J16" s="941"/>
      <c r="K16" s="103"/>
      <c r="L16" s="901"/>
      <c r="M16" s="902"/>
      <c r="N16" s="901"/>
      <c r="O16" s="902"/>
      <c r="P16" s="901"/>
      <c r="Q16" s="902"/>
      <c r="R16" s="336"/>
      <c r="S16" s="903"/>
      <c r="T16" s="337"/>
      <c r="U16" s="901"/>
      <c r="V16" s="902"/>
      <c r="W16" s="901"/>
      <c r="X16" s="902"/>
      <c r="Y16" s="57"/>
      <c r="Z16" s="57"/>
      <c r="AA16" s="57"/>
      <c r="AB16" s="57"/>
      <c r="AC16" s="63"/>
      <c r="AD16" s="63"/>
      <c r="AE16" s="63"/>
      <c r="AF16" s="63"/>
      <c r="AG16" s="63"/>
      <c r="AH16" s="63"/>
      <c r="AI16" s="63"/>
      <c r="AJ16" s="63"/>
      <c r="AK16" s="898"/>
      <c r="AL16" s="899"/>
      <c r="AM16" s="899"/>
      <c r="AN16" s="899"/>
      <c r="AO16" s="900"/>
      <c r="AP16" s="2"/>
      <c r="AQ16" s="62">
        <f t="shared" si="2"/>
        <v>1</v>
      </c>
    </row>
    <row r="17" spans="2:46" ht="12" customHeight="1" x14ac:dyDescent="0.15">
      <c r="B17" s="937"/>
      <c r="C17" s="942"/>
      <c r="D17" s="940"/>
      <c r="E17" s="940"/>
      <c r="F17" s="940"/>
      <c r="G17" s="940"/>
      <c r="H17" s="940"/>
      <c r="I17" s="940"/>
      <c r="J17" s="941"/>
      <c r="K17" s="103"/>
      <c r="L17" s="901"/>
      <c r="M17" s="902"/>
      <c r="N17" s="901"/>
      <c r="O17" s="902"/>
      <c r="P17" s="901"/>
      <c r="Q17" s="902"/>
      <c r="R17" s="336"/>
      <c r="S17" s="903"/>
      <c r="T17" s="337"/>
      <c r="U17" s="901"/>
      <c r="V17" s="902"/>
      <c r="W17" s="901"/>
      <c r="X17" s="902"/>
      <c r="Y17" s="57"/>
      <c r="Z17" s="57"/>
      <c r="AA17" s="57"/>
      <c r="AB17" s="57"/>
      <c r="AC17" s="63"/>
      <c r="AD17" s="63"/>
      <c r="AE17" s="63"/>
      <c r="AF17" s="63"/>
      <c r="AG17" s="63"/>
      <c r="AH17" s="63"/>
      <c r="AI17" s="63"/>
      <c r="AJ17" s="63"/>
      <c r="AK17" s="898"/>
      <c r="AL17" s="899"/>
      <c r="AM17" s="899"/>
      <c r="AN17" s="899"/>
      <c r="AO17" s="900"/>
      <c r="AP17" s="2"/>
      <c r="AQ17" s="62">
        <f t="shared" si="2"/>
        <v>1</v>
      </c>
    </row>
    <row r="18" spans="2:46" ht="12" customHeight="1" x14ac:dyDescent="0.15">
      <c r="B18" s="937"/>
      <c r="C18" s="942"/>
      <c r="D18" s="940"/>
      <c r="E18" s="940"/>
      <c r="F18" s="940"/>
      <c r="G18" s="940"/>
      <c r="H18" s="940"/>
      <c r="I18" s="940"/>
      <c r="J18" s="941"/>
      <c r="K18" s="103"/>
      <c r="L18" s="901"/>
      <c r="M18" s="902"/>
      <c r="N18" s="901"/>
      <c r="O18" s="902"/>
      <c r="P18" s="901"/>
      <c r="Q18" s="902"/>
      <c r="R18" s="336"/>
      <c r="S18" s="903"/>
      <c r="T18" s="337"/>
      <c r="U18" s="901"/>
      <c r="V18" s="902"/>
      <c r="W18" s="901"/>
      <c r="X18" s="902"/>
      <c r="Y18" s="57"/>
      <c r="Z18" s="57"/>
      <c r="AA18" s="57"/>
      <c r="AB18" s="57"/>
      <c r="AC18" s="63"/>
      <c r="AD18" s="63"/>
      <c r="AE18" s="63"/>
      <c r="AF18" s="63"/>
      <c r="AG18" s="63"/>
      <c r="AH18" s="63"/>
      <c r="AI18" s="63"/>
      <c r="AJ18" s="63"/>
      <c r="AK18" s="898"/>
      <c r="AL18" s="899"/>
      <c r="AM18" s="899"/>
      <c r="AN18" s="899"/>
      <c r="AO18" s="900"/>
      <c r="AP18" s="2"/>
      <c r="AQ18" s="62">
        <f t="shared" si="2"/>
        <v>1</v>
      </c>
    </row>
    <row r="19" spans="2:46" ht="12" customHeight="1" x14ac:dyDescent="0.15">
      <c r="B19" s="937"/>
      <c r="C19" s="942"/>
      <c r="D19" s="940"/>
      <c r="E19" s="940"/>
      <c r="F19" s="940"/>
      <c r="G19" s="940"/>
      <c r="H19" s="940"/>
      <c r="I19" s="940"/>
      <c r="J19" s="941"/>
      <c r="K19" s="103"/>
      <c r="L19" s="901"/>
      <c r="M19" s="902"/>
      <c r="N19" s="901"/>
      <c r="O19" s="902"/>
      <c r="P19" s="901"/>
      <c r="Q19" s="902"/>
      <c r="R19" s="336"/>
      <c r="S19" s="903"/>
      <c r="T19" s="337"/>
      <c r="U19" s="901"/>
      <c r="V19" s="902"/>
      <c r="W19" s="901"/>
      <c r="X19" s="902"/>
      <c r="Y19" s="57"/>
      <c r="Z19" s="57"/>
      <c r="AA19" s="57"/>
      <c r="AB19" s="57"/>
      <c r="AC19" s="63"/>
      <c r="AD19" s="63"/>
      <c r="AE19" s="63"/>
      <c r="AF19" s="63"/>
      <c r="AG19" s="63"/>
      <c r="AH19" s="63"/>
      <c r="AI19" s="63"/>
      <c r="AJ19" s="63"/>
      <c r="AK19" s="898"/>
      <c r="AL19" s="899"/>
      <c r="AM19" s="899"/>
      <c r="AN19" s="899"/>
      <c r="AO19" s="900"/>
      <c r="AP19" s="2"/>
      <c r="AQ19" s="62">
        <f t="shared" si="2"/>
        <v>1</v>
      </c>
    </row>
    <row r="20" spans="2:46" ht="12" customHeight="1" x14ac:dyDescent="0.15">
      <c r="B20" s="937"/>
      <c r="C20" s="942"/>
      <c r="D20" s="940"/>
      <c r="E20" s="940"/>
      <c r="F20" s="940"/>
      <c r="G20" s="940"/>
      <c r="H20" s="940"/>
      <c r="I20" s="940"/>
      <c r="J20" s="941"/>
      <c r="K20" s="103"/>
      <c r="L20" s="901"/>
      <c r="M20" s="902"/>
      <c r="N20" s="901"/>
      <c r="O20" s="902"/>
      <c r="P20" s="901"/>
      <c r="Q20" s="902"/>
      <c r="R20" s="336"/>
      <c r="S20" s="903"/>
      <c r="T20" s="337"/>
      <c r="U20" s="901"/>
      <c r="V20" s="902"/>
      <c r="W20" s="901"/>
      <c r="X20" s="902"/>
      <c r="Y20" s="57"/>
      <c r="Z20" s="57"/>
      <c r="AA20" s="57"/>
      <c r="AB20" s="57"/>
      <c r="AC20" s="63"/>
      <c r="AD20" s="63"/>
      <c r="AE20" s="63"/>
      <c r="AF20" s="63"/>
      <c r="AG20" s="63"/>
      <c r="AH20" s="63"/>
      <c r="AI20" s="63"/>
      <c r="AJ20" s="63"/>
      <c r="AK20" s="898"/>
      <c r="AL20" s="899"/>
      <c r="AM20" s="899"/>
      <c r="AN20" s="899"/>
      <c r="AO20" s="900"/>
      <c r="AP20" s="2"/>
      <c r="AQ20" s="62">
        <f t="shared" si="2"/>
        <v>1</v>
      </c>
    </row>
    <row r="21" spans="2:46" ht="12" customHeight="1" x14ac:dyDescent="0.15">
      <c r="B21" s="937"/>
      <c r="C21" s="942"/>
      <c r="D21" s="940"/>
      <c r="E21" s="940"/>
      <c r="F21" s="940"/>
      <c r="G21" s="940"/>
      <c r="H21" s="940"/>
      <c r="I21" s="940"/>
      <c r="J21" s="941"/>
      <c r="K21" s="103"/>
      <c r="L21" s="901"/>
      <c r="M21" s="902"/>
      <c r="N21" s="901"/>
      <c r="O21" s="902"/>
      <c r="P21" s="901"/>
      <c r="Q21" s="902"/>
      <c r="R21" s="336"/>
      <c r="S21" s="903"/>
      <c r="T21" s="337"/>
      <c r="U21" s="901"/>
      <c r="V21" s="902"/>
      <c r="W21" s="901"/>
      <c r="X21" s="902"/>
      <c r="Y21" s="57"/>
      <c r="Z21" s="57"/>
      <c r="AA21" s="57"/>
      <c r="AB21" s="57"/>
      <c r="AC21" s="63"/>
      <c r="AD21" s="63"/>
      <c r="AE21" s="63"/>
      <c r="AF21" s="63"/>
      <c r="AG21" s="63"/>
      <c r="AH21" s="63"/>
      <c r="AI21" s="63"/>
      <c r="AJ21" s="63"/>
      <c r="AK21" s="898"/>
      <c r="AL21" s="899"/>
      <c r="AM21" s="899"/>
      <c r="AN21" s="899"/>
      <c r="AO21" s="900"/>
      <c r="AP21" s="2"/>
      <c r="AQ21" s="62">
        <f>IF(P21="材質劣化",2,IF(P21="漏水",3,1))</f>
        <v>1</v>
      </c>
    </row>
    <row r="22" spans="2:46" ht="12" customHeight="1" x14ac:dyDescent="0.15">
      <c r="B22" s="937"/>
      <c r="C22" s="942"/>
      <c r="D22" s="940"/>
      <c r="E22" s="940"/>
      <c r="F22" s="940"/>
      <c r="G22" s="940"/>
      <c r="H22" s="940"/>
      <c r="I22" s="940"/>
      <c r="J22" s="941"/>
      <c r="K22" s="103"/>
      <c r="L22" s="901"/>
      <c r="M22" s="902"/>
      <c r="N22" s="901"/>
      <c r="O22" s="902"/>
      <c r="P22" s="901"/>
      <c r="Q22" s="902"/>
      <c r="R22" s="336"/>
      <c r="S22" s="903"/>
      <c r="T22" s="337"/>
      <c r="U22" s="901"/>
      <c r="V22" s="902"/>
      <c r="W22" s="901"/>
      <c r="X22" s="902"/>
      <c r="Y22" s="57"/>
      <c r="Z22" s="57"/>
      <c r="AA22" s="57"/>
      <c r="AB22" s="57"/>
      <c r="AC22" s="63"/>
      <c r="AD22" s="63"/>
      <c r="AE22" s="63"/>
      <c r="AF22" s="63"/>
      <c r="AG22" s="63"/>
      <c r="AH22" s="63"/>
      <c r="AI22" s="63"/>
      <c r="AJ22" s="63"/>
      <c r="AK22" s="898"/>
      <c r="AL22" s="899"/>
      <c r="AM22" s="899"/>
      <c r="AN22" s="899"/>
      <c r="AO22" s="900"/>
      <c r="AP22" s="2"/>
      <c r="AQ22" s="62">
        <f t="shared" si="2"/>
        <v>1</v>
      </c>
    </row>
    <row r="23" spans="2:46" ht="12" customHeight="1" x14ac:dyDescent="0.15">
      <c r="B23" s="937"/>
      <c r="C23" s="942"/>
      <c r="D23" s="940"/>
      <c r="E23" s="940"/>
      <c r="F23" s="940"/>
      <c r="G23" s="940"/>
      <c r="H23" s="940"/>
      <c r="I23" s="940"/>
      <c r="J23" s="941"/>
      <c r="K23" s="103"/>
      <c r="L23" s="901"/>
      <c r="M23" s="902"/>
      <c r="N23" s="901"/>
      <c r="O23" s="902"/>
      <c r="P23" s="901"/>
      <c r="Q23" s="902"/>
      <c r="R23" s="336"/>
      <c r="S23" s="903"/>
      <c r="T23" s="337"/>
      <c r="U23" s="901"/>
      <c r="V23" s="902"/>
      <c r="W23" s="901"/>
      <c r="X23" s="902"/>
      <c r="Y23" s="57"/>
      <c r="Z23" s="57"/>
      <c r="AA23" s="57"/>
      <c r="AB23" s="57"/>
      <c r="AC23" s="63"/>
      <c r="AD23" s="63"/>
      <c r="AE23" s="63"/>
      <c r="AF23" s="63"/>
      <c r="AG23" s="63"/>
      <c r="AH23" s="63"/>
      <c r="AI23" s="63"/>
      <c r="AJ23" s="63"/>
      <c r="AK23" s="898"/>
      <c r="AL23" s="899"/>
      <c r="AM23" s="899"/>
      <c r="AN23" s="899"/>
      <c r="AO23" s="900"/>
      <c r="AP23" s="2"/>
      <c r="AQ23" s="62">
        <f t="shared" si="2"/>
        <v>1</v>
      </c>
    </row>
    <row r="24" spans="2:46" ht="12" customHeight="1" x14ac:dyDescent="0.15">
      <c r="B24" s="937"/>
      <c r="C24" s="942"/>
      <c r="D24" s="940"/>
      <c r="E24" s="940"/>
      <c r="F24" s="940"/>
      <c r="G24" s="940"/>
      <c r="H24" s="940"/>
      <c r="I24" s="940"/>
      <c r="J24" s="941"/>
      <c r="K24" s="103"/>
      <c r="L24" s="901"/>
      <c r="M24" s="902"/>
      <c r="N24" s="901"/>
      <c r="O24" s="902"/>
      <c r="P24" s="901"/>
      <c r="Q24" s="902"/>
      <c r="R24" s="336"/>
      <c r="S24" s="903"/>
      <c r="T24" s="337"/>
      <c r="U24" s="901"/>
      <c r="V24" s="902"/>
      <c r="W24" s="901"/>
      <c r="X24" s="902"/>
      <c r="Y24" s="57"/>
      <c r="Z24" s="57"/>
      <c r="AA24" s="57"/>
      <c r="AB24" s="57"/>
      <c r="AC24" s="63"/>
      <c r="AD24" s="63"/>
      <c r="AE24" s="63"/>
      <c r="AF24" s="63"/>
      <c r="AG24" s="63"/>
      <c r="AH24" s="63"/>
      <c r="AI24" s="63"/>
      <c r="AJ24" s="63"/>
      <c r="AK24" s="898"/>
      <c r="AL24" s="899"/>
      <c r="AM24" s="899"/>
      <c r="AN24" s="899"/>
      <c r="AO24" s="900"/>
      <c r="AP24" s="2"/>
      <c r="AQ24" s="62">
        <f t="shared" si="2"/>
        <v>1</v>
      </c>
    </row>
    <row r="25" spans="2:46" ht="12" customHeight="1" x14ac:dyDescent="0.15">
      <c r="B25" s="937"/>
      <c r="C25" s="942"/>
      <c r="D25" s="940"/>
      <c r="E25" s="940"/>
      <c r="F25" s="940"/>
      <c r="G25" s="940"/>
      <c r="H25" s="940"/>
      <c r="I25" s="940"/>
      <c r="J25" s="941"/>
      <c r="K25" s="103"/>
      <c r="L25" s="901"/>
      <c r="M25" s="902"/>
      <c r="N25" s="901"/>
      <c r="O25" s="902"/>
      <c r="P25" s="901"/>
      <c r="Q25" s="902"/>
      <c r="R25" s="336"/>
      <c r="S25" s="903"/>
      <c r="T25" s="337"/>
      <c r="U25" s="901"/>
      <c r="V25" s="902"/>
      <c r="W25" s="901"/>
      <c r="X25" s="902"/>
      <c r="Y25" s="57"/>
      <c r="Z25" s="57"/>
      <c r="AA25" s="57"/>
      <c r="AB25" s="57"/>
      <c r="AC25" s="63"/>
      <c r="AD25" s="63"/>
      <c r="AE25" s="63"/>
      <c r="AF25" s="63"/>
      <c r="AG25" s="63"/>
      <c r="AH25" s="63"/>
      <c r="AI25" s="63"/>
      <c r="AJ25" s="63"/>
      <c r="AK25" s="898"/>
      <c r="AL25" s="899"/>
      <c r="AM25" s="899"/>
      <c r="AN25" s="899"/>
      <c r="AO25" s="900"/>
      <c r="AP25" s="2"/>
      <c r="AQ25" s="62">
        <f t="shared" si="2"/>
        <v>1</v>
      </c>
    </row>
    <row r="26" spans="2:46" ht="12" customHeight="1" x14ac:dyDescent="0.15">
      <c r="B26" s="937"/>
      <c r="C26" s="942"/>
      <c r="D26" s="940"/>
      <c r="E26" s="940"/>
      <c r="F26" s="940"/>
      <c r="G26" s="940"/>
      <c r="H26" s="940"/>
      <c r="I26" s="940"/>
      <c r="J26" s="941"/>
      <c r="K26" s="103"/>
      <c r="L26" s="901"/>
      <c r="M26" s="902"/>
      <c r="N26" s="901"/>
      <c r="O26" s="902"/>
      <c r="P26" s="901"/>
      <c r="Q26" s="902"/>
      <c r="R26" s="336"/>
      <c r="S26" s="903"/>
      <c r="T26" s="337"/>
      <c r="U26" s="901"/>
      <c r="V26" s="902"/>
      <c r="W26" s="901"/>
      <c r="X26" s="902"/>
      <c r="Y26" s="57"/>
      <c r="Z26" s="57"/>
      <c r="AA26" s="57"/>
      <c r="AB26" s="57"/>
      <c r="AC26" s="63"/>
      <c r="AD26" s="63"/>
      <c r="AE26" s="63"/>
      <c r="AF26" s="63"/>
      <c r="AG26" s="63"/>
      <c r="AH26" s="63"/>
      <c r="AI26" s="63"/>
      <c r="AJ26" s="63"/>
      <c r="AK26" s="898"/>
      <c r="AL26" s="899"/>
      <c r="AM26" s="899"/>
      <c r="AN26" s="899"/>
      <c r="AO26" s="900"/>
      <c r="AP26" s="2"/>
      <c r="AQ26" s="62">
        <f>IF(P26="材質劣化",2,IF(P26="漏水",3,1))</f>
        <v>1</v>
      </c>
    </row>
    <row r="27" spans="2:46" ht="12" customHeight="1" x14ac:dyDescent="0.15">
      <c r="B27" s="937"/>
      <c r="C27" s="942"/>
      <c r="D27" s="940"/>
      <c r="E27" s="940"/>
      <c r="F27" s="940"/>
      <c r="G27" s="940"/>
      <c r="H27" s="940"/>
      <c r="I27" s="940"/>
      <c r="J27" s="941"/>
      <c r="K27" s="103"/>
      <c r="L27" s="901"/>
      <c r="M27" s="902"/>
      <c r="N27" s="901"/>
      <c r="O27" s="902"/>
      <c r="P27" s="901"/>
      <c r="Q27" s="902"/>
      <c r="R27" s="336"/>
      <c r="S27" s="903"/>
      <c r="T27" s="337"/>
      <c r="U27" s="901"/>
      <c r="V27" s="902"/>
      <c r="W27" s="901"/>
      <c r="X27" s="902"/>
      <c r="Y27" s="57"/>
      <c r="Z27" s="57"/>
      <c r="AA27" s="57"/>
      <c r="AB27" s="57"/>
      <c r="AC27" s="63"/>
      <c r="AD27" s="63"/>
      <c r="AE27" s="63"/>
      <c r="AF27" s="63"/>
      <c r="AG27" s="63"/>
      <c r="AH27" s="63"/>
      <c r="AI27" s="63"/>
      <c r="AJ27" s="63"/>
      <c r="AK27" s="898"/>
      <c r="AL27" s="899"/>
      <c r="AM27" s="899"/>
      <c r="AN27" s="899"/>
      <c r="AO27" s="900"/>
      <c r="AP27" s="2"/>
      <c r="AQ27" s="62">
        <f t="shared" si="2"/>
        <v>1</v>
      </c>
    </row>
    <row r="28" spans="2:46" ht="12" customHeight="1" x14ac:dyDescent="0.15">
      <c r="B28" s="937"/>
      <c r="C28" s="942"/>
      <c r="D28" s="940"/>
      <c r="E28" s="940"/>
      <c r="F28" s="940"/>
      <c r="G28" s="940"/>
      <c r="H28" s="940"/>
      <c r="I28" s="940"/>
      <c r="J28" s="941"/>
      <c r="K28" s="103"/>
      <c r="L28" s="901"/>
      <c r="M28" s="902"/>
      <c r="N28" s="901"/>
      <c r="O28" s="902"/>
      <c r="P28" s="901"/>
      <c r="Q28" s="902"/>
      <c r="R28" s="336"/>
      <c r="S28" s="903"/>
      <c r="T28" s="337"/>
      <c r="U28" s="901"/>
      <c r="V28" s="902"/>
      <c r="W28" s="901"/>
      <c r="X28" s="902"/>
      <c r="Y28" s="57"/>
      <c r="Z28" s="57"/>
      <c r="AA28" s="57"/>
      <c r="AB28" s="57"/>
      <c r="AC28" s="63"/>
      <c r="AD28" s="63"/>
      <c r="AE28" s="63"/>
      <c r="AF28" s="63"/>
      <c r="AG28" s="63"/>
      <c r="AH28" s="63"/>
      <c r="AI28" s="63"/>
      <c r="AJ28" s="63"/>
      <c r="AK28" s="898"/>
      <c r="AL28" s="899"/>
      <c r="AM28" s="899"/>
      <c r="AN28" s="899"/>
      <c r="AO28" s="900"/>
      <c r="AP28" s="2"/>
      <c r="AQ28" s="62">
        <f>IF(P30="材質劣化",2,IF(P30="漏水",3,1))</f>
        <v>1</v>
      </c>
    </row>
    <row r="29" spans="2:46" ht="12" customHeight="1" x14ac:dyDescent="0.15">
      <c r="B29" s="937"/>
      <c r="C29" s="942"/>
      <c r="D29" s="940"/>
      <c r="E29" s="940"/>
      <c r="F29" s="940"/>
      <c r="G29" s="940"/>
      <c r="H29" s="940"/>
      <c r="I29" s="940"/>
      <c r="J29" s="941"/>
      <c r="K29" s="103"/>
      <c r="L29" s="901"/>
      <c r="M29" s="902"/>
      <c r="N29" s="901"/>
      <c r="O29" s="902"/>
      <c r="P29" s="901"/>
      <c r="Q29" s="902"/>
      <c r="R29" s="336"/>
      <c r="S29" s="903"/>
      <c r="T29" s="337"/>
      <c r="U29" s="901"/>
      <c r="V29" s="902"/>
      <c r="W29" s="901"/>
      <c r="X29" s="902"/>
      <c r="Y29" s="57"/>
      <c r="Z29" s="57"/>
      <c r="AA29" s="57"/>
      <c r="AB29" s="57"/>
      <c r="AC29" s="63"/>
      <c r="AD29" s="63"/>
      <c r="AE29" s="63"/>
      <c r="AF29" s="63"/>
      <c r="AG29" s="63"/>
      <c r="AH29" s="63"/>
      <c r="AI29" s="63"/>
      <c r="AJ29" s="63"/>
      <c r="AK29" s="898"/>
      <c r="AL29" s="899"/>
      <c r="AM29" s="899"/>
      <c r="AN29" s="899"/>
      <c r="AO29" s="900"/>
      <c r="AP29" s="2"/>
      <c r="AQ29" s="62">
        <f>IF(P34="材質劣化",2,IF(P34="漏水",3,1))</f>
        <v>1</v>
      </c>
    </row>
    <row r="30" spans="2:46" ht="12" customHeight="1" x14ac:dyDescent="0.15">
      <c r="B30" s="937"/>
      <c r="C30" s="942"/>
      <c r="D30" s="940"/>
      <c r="E30" s="940"/>
      <c r="F30" s="940"/>
      <c r="G30" s="940"/>
      <c r="H30" s="940"/>
      <c r="I30" s="940"/>
      <c r="J30" s="941"/>
      <c r="K30" s="103"/>
      <c r="L30" s="901"/>
      <c r="M30" s="902"/>
      <c r="N30" s="901"/>
      <c r="O30" s="902"/>
      <c r="P30" s="901"/>
      <c r="Q30" s="902"/>
      <c r="R30" s="336"/>
      <c r="S30" s="903"/>
      <c r="T30" s="337"/>
      <c r="U30" s="901"/>
      <c r="V30" s="902"/>
      <c r="W30" s="901"/>
      <c r="X30" s="902"/>
      <c r="Y30" s="57"/>
      <c r="Z30" s="57"/>
      <c r="AA30" s="57"/>
      <c r="AB30" s="57"/>
      <c r="AC30" s="63"/>
      <c r="AD30" s="63"/>
      <c r="AE30" s="63"/>
      <c r="AF30" s="63"/>
      <c r="AG30" s="63"/>
      <c r="AH30" s="63"/>
      <c r="AI30" s="63"/>
      <c r="AJ30" s="63"/>
      <c r="AK30" s="898"/>
      <c r="AL30" s="899"/>
      <c r="AM30" s="899"/>
      <c r="AN30" s="899"/>
      <c r="AO30" s="900"/>
      <c r="AP30" s="2"/>
      <c r="AQ30" s="62">
        <f t="shared" ref="AQ30:AQ33" si="3">IF(P30="材質劣化",2,IF(P30="漏水",3,1))</f>
        <v>1</v>
      </c>
    </row>
    <row r="31" spans="2:46" ht="12" customHeight="1" x14ac:dyDescent="0.15">
      <c r="B31" s="937"/>
      <c r="C31" s="942"/>
      <c r="D31" s="940"/>
      <c r="E31" s="940"/>
      <c r="F31" s="940"/>
      <c r="G31" s="940"/>
      <c r="H31" s="940"/>
      <c r="I31" s="940"/>
      <c r="J31" s="941"/>
      <c r="K31" s="103"/>
      <c r="L31" s="901"/>
      <c r="M31" s="902"/>
      <c r="N31" s="901"/>
      <c r="O31" s="902"/>
      <c r="P31" s="901"/>
      <c r="Q31" s="902"/>
      <c r="R31" s="336"/>
      <c r="S31" s="903"/>
      <c r="T31" s="337"/>
      <c r="U31" s="901"/>
      <c r="V31" s="902"/>
      <c r="W31" s="901"/>
      <c r="X31" s="902"/>
      <c r="Y31" s="57"/>
      <c r="Z31" s="57"/>
      <c r="AA31" s="57"/>
      <c r="AB31" s="57"/>
      <c r="AC31" s="63"/>
      <c r="AD31" s="63"/>
      <c r="AE31" s="63"/>
      <c r="AF31" s="63"/>
      <c r="AG31" s="63"/>
      <c r="AH31" s="63"/>
      <c r="AI31" s="63"/>
      <c r="AJ31" s="63"/>
      <c r="AK31" s="898"/>
      <c r="AL31" s="899"/>
      <c r="AM31" s="899"/>
      <c r="AN31" s="899"/>
      <c r="AO31" s="900"/>
      <c r="AP31" s="2"/>
      <c r="AQ31" s="62">
        <f t="shared" ref="AQ31" si="4">IF(P33="材質劣化",2,IF(P33="漏水",3,1))</f>
        <v>1</v>
      </c>
    </row>
    <row r="32" spans="2:46" ht="12" customHeight="1" x14ac:dyDescent="0.15">
      <c r="B32" s="937"/>
      <c r="C32" s="942"/>
      <c r="D32" s="940"/>
      <c r="E32" s="940"/>
      <c r="F32" s="940"/>
      <c r="G32" s="940"/>
      <c r="H32" s="940"/>
      <c r="I32" s="940"/>
      <c r="J32" s="941"/>
      <c r="K32" s="103"/>
      <c r="L32" s="901"/>
      <c r="M32" s="902"/>
      <c r="N32" s="901"/>
      <c r="O32" s="902"/>
      <c r="P32" s="901"/>
      <c r="Q32" s="902"/>
      <c r="R32" s="336"/>
      <c r="S32" s="903"/>
      <c r="T32" s="337"/>
      <c r="U32" s="901"/>
      <c r="V32" s="902"/>
      <c r="W32" s="901"/>
      <c r="X32" s="902"/>
      <c r="Y32" s="57"/>
      <c r="Z32" s="57"/>
      <c r="AA32" s="57"/>
      <c r="AB32" s="57"/>
      <c r="AC32" s="63"/>
      <c r="AD32" s="63"/>
      <c r="AE32" s="63"/>
      <c r="AF32" s="63"/>
      <c r="AG32" s="63"/>
      <c r="AH32" s="63"/>
      <c r="AI32" s="63"/>
      <c r="AJ32" s="63"/>
      <c r="AK32" s="898"/>
      <c r="AL32" s="899"/>
      <c r="AM32" s="899"/>
      <c r="AN32" s="899"/>
      <c r="AO32" s="900"/>
      <c r="AP32" s="2"/>
      <c r="AQ32" s="62">
        <f t="shared" ref="AQ32" si="5">IF(P37="材質劣化",2,IF(P37="漏水",3,1))</f>
        <v>1</v>
      </c>
      <c r="AS32" s="3"/>
      <c r="AT32" s="3"/>
    </row>
    <row r="33" spans="2:86" ht="12" customHeight="1" x14ac:dyDescent="0.15">
      <c r="B33" s="937"/>
      <c r="C33" s="942"/>
      <c r="D33" s="940"/>
      <c r="E33" s="940"/>
      <c r="F33" s="940"/>
      <c r="G33" s="940"/>
      <c r="H33" s="940"/>
      <c r="I33" s="940"/>
      <c r="J33" s="941"/>
      <c r="K33" s="103"/>
      <c r="L33" s="901"/>
      <c r="M33" s="902"/>
      <c r="N33" s="901"/>
      <c r="O33" s="902"/>
      <c r="P33" s="901"/>
      <c r="Q33" s="902"/>
      <c r="R33" s="336"/>
      <c r="S33" s="903"/>
      <c r="T33" s="337"/>
      <c r="U33" s="901"/>
      <c r="V33" s="902"/>
      <c r="W33" s="901"/>
      <c r="X33" s="902"/>
      <c r="Y33" s="57"/>
      <c r="Z33" s="57"/>
      <c r="AA33" s="57"/>
      <c r="AB33" s="57"/>
      <c r="AC33" s="63"/>
      <c r="AD33" s="63"/>
      <c r="AE33" s="63"/>
      <c r="AF33" s="63"/>
      <c r="AG33" s="63"/>
      <c r="AH33" s="63"/>
      <c r="AI33" s="63"/>
      <c r="AJ33" s="63"/>
      <c r="AK33" s="898"/>
      <c r="AL33" s="899"/>
      <c r="AM33" s="899"/>
      <c r="AN33" s="899"/>
      <c r="AO33" s="900"/>
      <c r="AP33" s="2"/>
      <c r="AQ33" s="62">
        <f t="shared" si="3"/>
        <v>1</v>
      </c>
      <c r="AS33" s="184"/>
      <c r="AT33" s="184"/>
    </row>
    <row r="34" spans="2:86" ht="12" customHeight="1" x14ac:dyDescent="0.15">
      <c r="B34" s="937"/>
      <c r="C34" s="942"/>
      <c r="D34" s="940"/>
      <c r="E34" s="940"/>
      <c r="F34" s="940"/>
      <c r="G34" s="940"/>
      <c r="H34" s="940"/>
      <c r="I34" s="940"/>
      <c r="J34" s="941"/>
      <c r="K34" s="103"/>
      <c r="L34" s="901"/>
      <c r="M34" s="902"/>
      <c r="N34" s="901"/>
      <c r="O34" s="902"/>
      <c r="P34" s="901"/>
      <c r="Q34" s="902"/>
      <c r="R34" s="336"/>
      <c r="S34" s="903"/>
      <c r="T34" s="337"/>
      <c r="U34" s="901"/>
      <c r="V34" s="902"/>
      <c r="W34" s="901"/>
      <c r="X34" s="902"/>
      <c r="Y34" s="57"/>
      <c r="Z34" s="57"/>
      <c r="AA34" s="57"/>
      <c r="AB34" s="57"/>
      <c r="AC34" s="63"/>
      <c r="AD34" s="63"/>
      <c r="AE34" s="63"/>
      <c r="AF34" s="63"/>
      <c r="AG34" s="63"/>
      <c r="AH34" s="63"/>
      <c r="AI34" s="63"/>
      <c r="AJ34" s="63"/>
      <c r="AK34" s="898"/>
      <c r="AL34" s="899"/>
      <c r="AM34" s="899"/>
      <c r="AN34" s="899"/>
      <c r="AO34" s="900"/>
      <c r="AP34" s="2"/>
      <c r="AQ34" s="62">
        <f t="shared" ref="AQ34" si="6">IF(P36="材質劣化",2,IF(P36="漏水",3,1))</f>
        <v>1</v>
      </c>
      <c r="AS34" s="185"/>
      <c r="AT34" s="185"/>
    </row>
    <row r="35" spans="2:86" ht="12" customHeight="1" x14ac:dyDescent="0.15">
      <c r="B35" s="937"/>
      <c r="C35" s="942"/>
      <c r="D35" s="940"/>
      <c r="E35" s="940"/>
      <c r="F35" s="940"/>
      <c r="G35" s="940"/>
      <c r="H35" s="940"/>
      <c r="I35" s="940"/>
      <c r="J35" s="941"/>
      <c r="K35" s="909" t="s">
        <v>376</v>
      </c>
      <c r="L35" s="894" t="s">
        <v>181</v>
      </c>
      <c r="M35" s="894"/>
      <c r="N35" s="894"/>
      <c r="O35" s="894"/>
      <c r="P35" s="894"/>
      <c r="Q35" s="894"/>
      <c r="R35" s="894"/>
      <c r="S35" s="894"/>
      <c r="T35" s="894"/>
      <c r="U35" s="894"/>
      <c r="V35" s="894"/>
      <c r="W35" s="894"/>
      <c r="X35" s="894"/>
      <c r="Y35" s="895" t="s">
        <v>329</v>
      </c>
      <c r="Z35" s="896"/>
      <c r="AA35" s="896"/>
      <c r="AB35" s="897"/>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894" t="s">
        <v>501</v>
      </c>
      <c r="AL35" s="894"/>
      <c r="AM35" s="917" t="s">
        <v>534</v>
      </c>
      <c r="AN35" s="917"/>
      <c r="AO35" s="917"/>
      <c r="AP35" s="2"/>
    </row>
    <row r="36" spans="2:86" ht="12" customHeight="1" x14ac:dyDescent="0.15">
      <c r="B36" s="937"/>
      <c r="C36" s="942"/>
      <c r="D36" s="940"/>
      <c r="E36" s="940"/>
      <c r="F36" s="940"/>
      <c r="G36" s="940"/>
      <c r="H36" s="940"/>
      <c r="I36" s="940"/>
      <c r="J36" s="941"/>
      <c r="K36" s="910"/>
      <c r="L36" s="918" t="s">
        <v>330</v>
      </c>
      <c r="M36" s="919"/>
      <c r="N36" s="952"/>
      <c r="O36" s="918" t="s">
        <v>502</v>
      </c>
      <c r="P36" s="919"/>
      <c r="Q36" s="919"/>
      <c r="R36" s="919"/>
      <c r="S36" s="919"/>
      <c r="T36" s="919"/>
      <c r="U36" s="919"/>
      <c r="V36" s="919"/>
      <c r="W36" s="919"/>
      <c r="X36" s="952"/>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4"/>
      <c r="AL36" s="894"/>
      <c r="AM36" s="917"/>
      <c r="AN36" s="917"/>
      <c r="AO36" s="917"/>
      <c r="AP36" s="2"/>
    </row>
    <row r="37" spans="2:86" ht="14.25" customHeight="1" x14ac:dyDescent="0.15">
      <c r="B37" s="937"/>
      <c r="C37" s="942"/>
      <c r="D37" s="940"/>
      <c r="E37" s="940"/>
      <c r="F37" s="940"/>
      <c r="G37" s="940"/>
      <c r="H37" s="940"/>
      <c r="I37" s="940"/>
      <c r="J37" s="941"/>
      <c r="K37" s="910"/>
      <c r="L37" s="922"/>
      <c r="M37" s="923"/>
      <c r="N37" s="953"/>
      <c r="O37" s="922"/>
      <c r="P37" s="923"/>
      <c r="Q37" s="923"/>
      <c r="R37" s="923"/>
      <c r="S37" s="923"/>
      <c r="T37" s="923"/>
      <c r="U37" s="923"/>
      <c r="V37" s="923"/>
      <c r="W37" s="923"/>
      <c r="X37" s="953"/>
      <c r="Y37" s="916" t="str">
        <f>IF(COUNTIF(Y11:Y34,"〇")&gt;0,"1","  ")</f>
        <v xml:space="preserve">  </v>
      </c>
      <c r="Z37" s="916" t="str">
        <f>IF(COUNTIF(Z11:Z34,"〇")&gt;0,"1","  ")</f>
        <v xml:space="preserve">  </v>
      </c>
      <c r="AA37" s="916" t="str">
        <f>IF(COUNTIF(AA11:AA34,"〇")&gt;0,"1","  ")</f>
        <v xml:space="preserve">  </v>
      </c>
      <c r="AB37" s="916" t="str">
        <f>IF(COUNTIF(AB11:AB34,"〇")&gt;0,"1","  ")</f>
        <v xml:space="preserve">  </v>
      </c>
      <c r="AC37" s="916">
        <f>COUNTA(AC11:AC34)</f>
        <v>0</v>
      </c>
      <c r="AD37" s="916">
        <f t="shared" ref="AD37:AI37" si="8">COUNTA(AD11:AD34)</f>
        <v>0</v>
      </c>
      <c r="AE37" s="916">
        <f t="shared" si="8"/>
        <v>0</v>
      </c>
      <c r="AF37" s="916">
        <f t="shared" si="8"/>
        <v>0</v>
      </c>
      <c r="AG37" s="916">
        <f t="shared" si="8"/>
        <v>0</v>
      </c>
      <c r="AH37" s="916">
        <f t="shared" si="8"/>
        <v>0</v>
      </c>
      <c r="AI37" s="916">
        <f t="shared" si="8"/>
        <v>0</v>
      </c>
      <c r="AJ37" s="916">
        <f>COUNTA(AJ11:AJ34)</f>
        <v>0</v>
      </c>
      <c r="AK37" s="894"/>
      <c r="AL37" s="894"/>
      <c r="AM37" s="917"/>
      <c r="AN37" s="917"/>
      <c r="AO37" s="917"/>
      <c r="AP37" s="2"/>
    </row>
    <row r="38" spans="2:86" ht="14.25" customHeight="1" x14ac:dyDescent="0.15">
      <c r="B38" s="937"/>
      <c r="C38" s="942"/>
      <c r="D38" s="940"/>
      <c r="E38" s="940"/>
      <c r="F38" s="940"/>
      <c r="G38" s="940"/>
      <c r="H38" s="940"/>
      <c r="I38" s="940"/>
      <c r="J38" s="941"/>
      <c r="K38" s="910"/>
      <c r="L38" s="926"/>
      <c r="M38" s="927"/>
      <c r="N38" s="954"/>
      <c r="O38" s="926"/>
      <c r="P38" s="927"/>
      <c r="Q38" s="927"/>
      <c r="R38" s="927"/>
      <c r="S38" s="927"/>
      <c r="T38" s="927"/>
      <c r="U38" s="927"/>
      <c r="V38" s="927"/>
      <c r="W38" s="927"/>
      <c r="X38" s="954"/>
      <c r="Y38" s="916"/>
      <c r="Z38" s="916"/>
      <c r="AA38" s="916"/>
      <c r="AB38" s="916"/>
      <c r="AC38" s="916"/>
      <c r="AD38" s="916"/>
      <c r="AE38" s="916"/>
      <c r="AF38" s="916"/>
      <c r="AG38" s="916"/>
      <c r="AH38" s="916"/>
      <c r="AI38" s="916"/>
      <c r="AJ38" s="916"/>
      <c r="AK38" s="894"/>
      <c r="AL38" s="894"/>
      <c r="AM38" s="917"/>
      <c r="AN38" s="917"/>
      <c r="AO38" s="917"/>
      <c r="AP38" s="2"/>
    </row>
    <row r="39" spans="2:86" ht="12" customHeight="1" x14ac:dyDescent="0.15">
      <c r="B39" s="937"/>
      <c r="C39" s="942"/>
      <c r="D39" s="940"/>
      <c r="E39" s="940"/>
      <c r="F39" s="940"/>
      <c r="G39" s="940"/>
      <c r="H39" s="940"/>
      <c r="I39" s="940"/>
      <c r="J39" s="941"/>
      <c r="K39" s="904" t="s">
        <v>503</v>
      </c>
      <c r="L39" s="911"/>
      <c r="M39" s="911"/>
      <c r="N39" s="911"/>
      <c r="O39" s="911"/>
      <c r="P39" s="911"/>
      <c r="Q39" s="911"/>
      <c r="R39" s="911"/>
      <c r="S39" s="911"/>
      <c r="T39" s="911"/>
      <c r="U39" s="911"/>
      <c r="V39" s="911"/>
      <c r="W39" s="911"/>
      <c r="X39" s="911"/>
      <c r="Y39" s="911"/>
      <c r="Z39" s="911"/>
      <c r="AA39" s="911"/>
      <c r="AB39" s="911"/>
      <c r="AC39" s="911"/>
      <c r="AD39" s="911"/>
      <c r="AE39" s="911"/>
      <c r="AF39" s="911"/>
      <c r="AG39" s="911"/>
      <c r="AH39" s="911"/>
      <c r="AI39" s="911"/>
      <c r="AJ39" s="911"/>
      <c r="AK39" s="912"/>
      <c r="AL39" s="912"/>
      <c r="AM39" s="912"/>
      <c r="AN39" s="912"/>
      <c r="AO39" s="913"/>
      <c r="AP39" s="2"/>
    </row>
    <row r="40" spans="2:86" ht="12" customHeight="1" x14ac:dyDescent="0.15">
      <c r="B40" s="937"/>
      <c r="C40" s="942"/>
      <c r="D40" s="940"/>
      <c r="E40" s="940"/>
      <c r="F40" s="940"/>
      <c r="G40" s="940"/>
      <c r="H40" s="940"/>
      <c r="I40" s="940"/>
      <c r="J40" s="941"/>
      <c r="K40" s="905"/>
      <c r="L40" s="912"/>
      <c r="M40" s="912"/>
      <c r="N40" s="912"/>
      <c r="O40" s="912"/>
      <c r="P40" s="912"/>
      <c r="Q40" s="912"/>
      <c r="R40" s="912"/>
      <c r="S40" s="912"/>
      <c r="T40" s="912"/>
      <c r="U40" s="912"/>
      <c r="V40" s="912"/>
      <c r="W40" s="912"/>
      <c r="X40" s="912"/>
      <c r="Y40" s="912"/>
      <c r="Z40" s="912"/>
      <c r="AA40" s="912"/>
      <c r="AB40" s="912"/>
      <c r="AC40" s="912"/>
      <c r="AD40" s="912"/>
      <c r="AE40" s="912"/>
      <c r="AF40" s="912"/>
      <c r="AG40" s="912"/>
      <c r="AH40" s="912"/>
      <c r="AI40" s="912"/>
      <c r="AJ40" s="912"/>
      <c r="AK40" s="912"/>
      <c r="AL40" s="912"/>
      <c r="AM40" s="912"/>
      <c r="AN40" s="912"/>
      <c r="AO40" s="913"/>
      <c r="AP40" s="2"/>
    </row>
    <row r="41" spans="2:86" ht="12" customHeight="1" x14ac:dyDescent="0.15">
      <c r="B41" s="937"/>
      <c r="C41" s="942"/>
      <c r="D41" s="940"/>
      <c r="E41" s="940"/>
      <c r="F41" s="940"/>
      <c r="G41" s="940"/>
      <c r="H41" s="940"/>
      <c r="I41" s="940"/>
      <c r="J41" s="941"/>
      <c r="K41" s="905"/>
      <c r="L41" s="912"/>
      <c r="M41" s="912"/>
      <c r="N41" s="912"/>
      <c r="O41" s="912"/>
      <c r="P41" s="912"/>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3"/>
      <c r="AP41" s="2"/>
    </row>
    <row r="42" spans="2:86" ht="12" customHeight="1" x14ac:dyDescent="0.15">
      <c r="B42" s="937"/>
      <c r="C42" s="942"/>
      <c r="D42" s="940"/>
      <c r="E42" s="940"/>
      <c r="F42" s="940"/>
      <c r="G42" s="940"/>
      <c r="H42" s="940"/>
      <c r="I42" s="940"/>
      <c r="J42" s="941"/>
      <c r="K42" s="905"/>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914"/>
      <c r="AL42" s="914"/>
      <c r="AM42" s="914"/>
      <c r="AN42" s="914"/>
      <c r="AO42" s="915"/>
      <c r="AP42" s="43"/>
      <c r="CD42" s="2"/>
      <c r="CE42" s="2"/>
      <c r="CF42" s="2"/>
      <c r="CG42" s="2"/>
      <c r="CH42" s="2"/>
    </row>
    <row r="43" spans="2:86" ht="12" customHeight="1" x14ac:dyDescent="0.15">
      <c r="B43" s="937"/>
      <c r="C43" s="942"/>
      <c r="D43" s="940"/>
      <c r="E43" s="940"/>
      <c r="F43" s="940"/>
      <c r="G43" s="940"/>
      <c r="H43" s="940"/>
      <c r="I43" s="940"/>
      <c r="J43" s="941"/>
      <c r="K43" s="890" t="s">
        <v>331</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43"/>
      <c r="CD43" s="2"/>
      <c r="CE43" s="2"/>
      <c r="CF43" s="2"/>
      <c r="CG43" s="2"/>
      <c r="CH43" s="2"/>
    </row>
    <row r="44" spans="2:86" ht="12" customHeight="1" x14ac:dyDescent="0.15">
      <c r="B44" s="937"/>
      <c r="C44" s="942"/>
      <c r="D44" s="940"/>
      <c r="E44" s="940"/>
      <c r="F44" s="940"/>
      <c r="G44" s="940"/>
      <c r="H44" s="940"/>
      <c r="I44" s="940"/>
      <c r="J44" s="941"/>
      <c r="K44" s="906" t="s">
        <v>497</v>
      </c>
      <c r="L44" s="907"/>
      <c r="M44" s="907"/>
      <c r="N44" s="907"/>
      <c r="O44" s="907"/>
      <c r="P44" s="907"/>
      <c r="Q44" s="907"/>
      <c r="R44" s="907"/>
      <c r="S44" s="907"/>
      <c r="T44" s="907"/>
      <c r="U44" s="907"/>
      <c r="V44" s="907"/>
      <c r="W44" s="907"/>
      <c r="X44" s="907"/>
      <c r="Y44" s="907"/>
      <c r="Z44" s="907"/>
      <c r="AA44" s="907"/>
      <c r="AB44" s="907"/>
      <c r="AC44" s="907"/>
      <c r="AD44" s="907"/>
      <c r="AE44" s="907"/>
      <c r="AF44" s="907"/>
      <c r="AG44" s="907"/>
      <c r="AH44" s="907"/>
      <c r="AI44" s="907"/>
      <c r="AJ44" s="907"/>
      <c r="AK44" s="907"/>
      <c r="AL44" s="907"/>
      <c r="AM44" s="907"/>
      <c r="AN44" s="907"/>
      <c r="AO44" s="908"/>
      <c r="AP44" s="43"/>
      <c r="CD44" s="2"/>
      <c r="CE44" s="2"/>
      <c r="CF44" s="2"/>
      <c r="CG44" s="2"/>
      <c r="CH44" s="2"/>
    </row>
    <row r="45" spans="2:86" ht="12" customHeight="1" x14ac:dyDescent="0.15">
      <c r="B45" s="526"/>
      <c r="C45" s="943"/>
      <c r="D45" s="944"/>
      <c r="E45" s="944"/>
      <c r="F45" s="944"/>
      <c r="G45" s="944"/>
      <c r="H45" s="944"/>
      <c r="I45" s="944"/>
      <c r="J45" s="945"/>
      <c r="K45" s="891" t="s">
        <v>498</v>
      </c>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 ref="U31:V31"/>
    <mergeCell ref="U32:V32"/>
    <mergeCell ref="U33:V33"/>
    <mergeCell ref="AK28:AO28"/>
    <mergeCell ref="AK29:AO29"/>
    <mergeCell ref="AK31:AO31"/>
    <mergeCell ref="AK32:AO32"/>
    <mergeCell ref="AK33:AO33"/>
    <mergeCell ref="R30:T30"/>
    <mergeCell ref="U30:V30"/>
    <mergeCell ref="W30:X30"/>
    <mergeCell ref="AK30:AO30"/>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U12:V12"/>
    <mergeCell ref="W12:X12"/>
    <mergeCell ref="L11:M11"/>
    <mergeCell ref="N11:O11"/>
    <mergeCell ref="P11:Q11"/>
    <mergeCell ref="R11:T11"/>
    <mergeCell ref="U11:V11"/>
    <mergeCell ref="W11:X11"/>
    <mergeCell ref="AK7:AO10"/>
    <mergeCell ref="Y7:AB8"/>
    <mergeCell ref="AK12:AO12"/>
    <mergeCell ref="L14:M14"/>
    <mergeCell ref="N14:O14"/>
    <mergeCell ref="P14:Q14"/>
    <mergeCell ref="R14:T14"/>
    <mergeCell ref="U14:V14"/>
    <mergeCell ref="W14:X14"/>
    <mergeCell ref="AK14:AO14"/>
    <mergeCell ref="L13:M13"/>
    <mergeCell ref="N13:O13"/>
    <mergeCell ref="P13:Q13"/>
    <mergeCell ref="R13:T13"/>
    <mergeCell ref="U13:V13"/>
    <mergeCell ref="W13:X13"/>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22:M22"/>
    <mergeCell ref="N22:O22"/>
    <mergeCell ref="P22:Q22"/>
    <mergeCell ref="R22:T22"/>
    <mergeCell ref="U22:V22"/>
    <mergeCell ref="W22:X22"/>
    <mergeCell ref="AK22:AO22"/>
    <mergeCell ref="L21:M21"/>
    <mergeCell ref="N21:O21"/>
    <mergeCell ref="P21:Q21"/>
    <mergeCell ref="R21:T21"/>
    <mergeCell ref="U21:V21"/>
    <mergeCell ref="W21:X21"/>
    <mergeCell ref="L24:M24"/>
    <mergeCell ref="N24:O24"/>
    <mergeCell ref="P24:Q24"/>
    <mergeCell ref="R24:T24"/>
    <mergeCell ref="U24:V24"/>
    <mergeCell ref="W24:X24"/>
    <mergeCell ref="AK24:AO24"/>
    <mergeCell ref="L23:M23"/>
    <mergeCell ref="N23:O23"/>
    <mergeCell ref="P23:Q23"/>
    <mergeCell ref="R23:T23"/>
    <mergeCell ref="U23:V23"/>
    <mergeCell ref="W23:X23"/>
    <mergeCell ref="L26:M26"/>
    <mergeCell ref="N26:O26"/>
    <mergeCell ref="P26:Q26"/>
    <mergeCell ref="R26:T26"/>
    <mergeCell ref="U26:V26"/>
    <mergeCell ref="W26:X26"/>
    <mergeCell ref="AK26:AO26"/>
    <mergeCell ref="L25:M25"/>
    <mergeCell ref="N25:O25"/>
    <mergeCell ref="P25:Q25"/>
    <mergeCell ref="R25:T25"/>
    <mergeCell ref="U25:V25"/>
    <mergeCell ref="W25:X25"/>
    <mergeCell ref="L27:M27"/>
    <mergeCell ref="N27:O27"/>
    <mergeCell ref="P27:Q27"/>
    <mergeCell ref="R27:T27"/>
    <mergeCell ref="U27:V27"/>
    <mergeCell ref="W27:X27"/>
    <mergeCell ref="R29:T29"/>
    <mergeCell ref="R28:T28"/>
    <mergeCell ref="L28:M28"/>
    <mergeCell ref="L29:M29"/>
    <mergeCell ref="U28:V28"/>
    <mergeCell ref="U29:V29"/>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AY2:BJ2"/>
    <mergeCell ref="BK2:BN2"/>
    <mergeCell ref="BO2:BV2"/>
    <mergeCell ref="AY3:BB3"/>
    <mergeCell ref="BC3:BF3"/>
    <mergeCell ref="BG3:BJ3"/>
    <mergeCell ref="BK3:BN3"/>
    <mergeCell ref="BO3:BR3"/>
    <mergeCell ref="BS3:BV3"/>
  </mergeCells>
  <phoneticPr fontId="9"/>
  <conditionalFormatting sqref="Y11:AB28">
    <cfRule type="expression" dxfId="218" priority="2">
      <formula>$AQ11=2</formula>
    </cfRule>
  </conditionalFormatting>
  <conditionalFormatting sqref="Y29:AB29">
    <cfRule type="expression" dxfId="217" priority="37">
      <formula>$AQ28=2</formula>
    </cfRule>
  </conditionalFormatting>
  <conditionalFormatting sqref="Y30:AB31">
    <cfRule type="expression" dxfId="216" priority="33">
      <formula>$AQ28=2</formula>
    </cfRule>
  </conditionalFormatting>
  <conditionalFormatting sqref="Y32:AB32">
    <cfRule type="expression" dxfId="215" priority="31">
      <formula>$AQ29=2</formula>
    </cfRule>
  </conditionalFormatting>
  <conditionalFormatting sqref="Y33:AB33">
    <cfRule type="expression" dxfId="214" priority="29">
      <formula>$AQ29=2</formula>
    </cfRule>
  </conditionalFormatting>
  <conditionalFormatting sqref="Y34:AB34">
    <cfRule type="expression" dxfId="213" priority="27">
      <formula>$AQ29=2</formula>
    </cfRule>
  </conditionalFormatting>
  <conditionalFormatting sqref="Y11:AF28">
    <cfRule type="expression" dxfId="212" priority="1">
      <formula>$AQ11=3</formula>
    </cfRule>
  </conditionalFormatting>
  <conditionalFormatting sqref="Y29:AF29">
    <cfRule type="expression" dxfId="211" priority="38">
      <formula>$AQ28=3</formula>
    </cfRule>
  </conditionalFormatting>
  <conditionalFormatting sqref="Y30:AF31">
    <cfRule type="expression" dxfId="210" priority="34">
      <formula>$AQ28=3</formula>
    </cfRule>
  </conditionalFormatting>
  <conditionalFormatting sqref="Y32:AF32">
    <cfRule type="expression" dxfId="209" priority="32">
      <formula>$AQ29=3</formula>
    </cfRule>
  </conditionalFormatting>
  <conditionalFormatting sqref="Y33:AF33">
    <cfRule type="expression" dxfId="208" priority="30">
      <formula>$AQ29=3</formula>
    </cfRule>
  </conditionalFormatting>
  <conditionalFormatting sqref="Y34:AF34">
    <cfRule type="expression" dxfId="207" priority="28">
      <formula>$AQ29=3</formula>
    </cfRule>
  </conditionalFormatting>
  <conditionalFormatting sqref="AC11:AJ28">
    <cfRule type="expression" dxfId="206" priority="43">
      <formula>$AQ11=1</formula>
    </cfRule>
  </conditionalFormatting>
  <conditionalFormatting sqref="AC29:AJ29">
    <cfRule type="expression" dxfId="205" priority="132">
      <formula>$AQ28=1</formula>
    </cfRule>
  </conditionalFormatting>
  <conditionalFormatting sqref="AC30:AJ31">
    <cfRule type="expression" dxfId="204" priority="116">
      <formula>$AQ28=1</formula>
    </cfRule>
  </conditionalFormatting>
  <conditionalFormatting sqref="AC32:AJ32">
    <cfRule type="expression" dxfId="203" priority="108">
      <formula>$AQ29=1</formula>
    </cfRule>
  </conditionalFormatting>
  <conditionalFormatting sqref="AC33:AJ33">
    <cfRule type="expression" dxfId="202" priority="100">
      <formula>$AQ29=1</formula>
    </cfRule>
  </conditionalFormatting>
  <conditionalFormatting sqref="AC34:AJ34">
    <cfRule type="expression" dxfId="201" priority="92">
      <formula>$AQ29=1</formula>
    </cfRule>
  </conditionalFormatting>
  <conditionalFormatting sqref="AG11:AJ28">
    <cfRule type="expression" dxfId="200" priority="45">
      <formula>$AQ11=2</formula>
    </cfRule>
  </conditionalFormatting>
  <conditionalFormatting sqref="AG29:AJ29">
    <cfRule type="expression" dxfId="199" priority="126">
      <formula>$AQ28=2</formula>
    </cfRule>
  </conditionalFormatting>
  <conditionalFormatting sqref="AG30:AJ31">
    <cfRule type="expression" dxfId="198" priority="110">
      <formula>$AQ28=2</formula>
    </cfRule>
  </conditionalFormatting>
  <conditionalFormatting sqref="AG32:AJ32">
    <cfRule type="expression" dxfId="197" priority="102">
      <formula>$AQ29=2</formula>
    </cfRule>
  </conditionalFormatting>
  <conditionalFormatting sqref="AG33:AJ33">
    <cfRule type="expression" dxfId="196" priority="94">
      <formula>$AQ29=2</formula>
    </cfRule>
  </conditionalFormatting>
  <conditionalFormatting sqref="AG34:AJ34">
    <cfRule type="expression" dxfId="195" priority="86">
      <formula>$AQ29=2</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4168F-3D96-42F1-8C4F-D89CB0B12DD3}">
  <sheetPr>
    <pageSetUpPr fitToPage="1"/>
  </sheetPr>
  <dimension ref="B1:CH53"/>
  <sheetViews>
    <sheetView showGridLines="0" view="pageBreakPreview" zoomScaleNormal="85" zoomScaleSheetLayoutView="100" workbookViewId="0">
      <selection activeCell="AG16" sqref="AG1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2" t="s">
        <v>495</v>
      </c>
      <c r="AV1" s="969" t="s">
        <v>402</v>
      </c>
      <c r="AW1" s="969"/>
      <c r="AX1" s="969"/>
      <c r="AY1" s="889" t="s">
        <v>46</v>
      </c>
      <c r="AZ1" s="889"/>
      <c r="BA1" s="889"/>
      <c r="BB1" s="889"/>
      <c r="BC1" s="889"/>
      <c r="BD1" s="889"/>
      <c r="BE1" s="889"/>
      <c r="BF1" s="889"/>
      <c r="BG1" s="889"/>
      <c r="BH1" s="889"/>
      <c r="BI1" s="889"/>
      <c r="BJ1" s="889"/>
      <c r="BK1" s="889" t="s">
        <v>45</v>
      </c>
      <c r="BL1" s="889"/>
      <c r="BM1" s="889"/>
      <c r="BN1" s="889"/>
      <c r="BO1" s="889"/>
      <c r="BP1" s="889"/>
      <c r="BQ1" s="889"/>
      <c r="BR1" s="889"/>
      <c r="BS1" s="889"/>
      <c r="BT1" s="889"/>
      <c r="BU1" s="889"/>
      <c r="BV1" s="889"/>
      <c r="BW1" s="961"/>
      <c r="BX1" s="961"/>
      <c r="BY1" s="961"/>
      <c r="BZ1" s="961"/>
      <c r="CA1" s="961"/>
      <c r="CB1" s="961"/>
      <c r="CC1" s="961"/>
      <c r="CD1" s="961"/>
      <c r="CE1" s="961"/>
      <c r="CF1" s="961"/>
      <c r="CG1" s="961"/>
      <c r="CH1" s="961"/>
    </row>
    <row r="2" spans="2:86" ht="8.25" customHeight="1" x14ac:dyDescent="0.15">
      <c r="AU2" s="962"/>
      <c r="AV2" s="969" t="s">
        <v>401</v>
      </c>
      <c r="AW2" s="955" t="s">
        <v>400</v>
      </c>
      <c r="AX2" s="955" t="s">
        <v>449</v>
      </c>
      <c r="AY2" s="889" t="s">
        <v>496</v>
      </c>
      <c r="AZ2" s="889"/>
      <c r="BA2" s="889"/>
      <c r="BB2" s="889"/>
      <c r="BC2" s="889"/>
      <c r="BD2" s="889"/>
      <c r="BE2" s="889"/>
      <c r="BF2" s="889"/>
      <c r="BG2" s="889"/>
      <c r="BH2" s="889"/>
      <c r="BI2" s="889"/>
      <c r="BJ2" s="889"/>
      <c r="BK2" s="889" t="s">
        <v>44</v>
      </c>
      <c r="BL2" s="889"/>
      <c r="BM2" s="889"/>
      <c r="BN2" s="889"/>
      <c r="BO2" s="889" t="s">
        <v>43</v>
      </c>
      <c r="BP2" s="889"/>
      <c r="BQ2" s="889"/>
      <c r="BR2" s="889"/>
      <c r="BS2" s="889"/>
      <c r="BT2" s="889"/>
      <c r="BU2" s="889"/>
      <c r="BV2" s="889"/>
      <c r="BW2" s="970"/>
      <c r="BX2" s="970"/>
      <c r="BY2" s="970"/>
      <c r="BZ2" s="970"/>
      <c r="CA2" s="961"/>
      <c r="CB2" s="961"/>
      <c r="CC2" s="961"/>
      <c r="CD2" s="961"/>
      <c r="CE2" s="961"/>
      <c r="CF2" s="961"/>
      <c r="CG2" s="961"/>
      <c r="CH2" s="961"/>
    </row>
    <row r="3" spans="2:86" ht="25.2" customHeight="1" x14ac:dyDescent="0.15">
      <c r="B3" s="670" t="s">
        <v>316</v>
      </c>
      <c r="C3" s="956"/>
      <c r="D3" s="956"/>
      <c r="E3" s="957"/>
      <c r="F3" s="957"/>
      <c r="G3" s="957"/>
      <c r="H3" s="957"/>
      <c r="I3" s="957"/>
      <c r="J3" s="957"/>
      <c r="K3" s="956"/>
      <c r="L3" s="956"/>
      <c r="M3" s="956"/>
      <c r="N3" s="956"/>
      <c r="O3" s="956"/>
      <c r="P3" s="956"/>
      <c r="Q3" s="956"/>
      <c r="R3" s="956"/>
      <c r="S3" s="956"/>
      <c r="T3" s="956"/>
      <c r="U3" s="956"/>
      <c r="V3" s="956"/>
      <c r="W3" s="956"/>
      <c r="X3" s="956"/>
      <c r="Y3" s="956"/>
      <c r="Z3" s="956"/>
      <c r="AA3" s="956"/>
      <c r="AB3" s="956"/>
      <c r="AC3" s="956"/>
      <c r="AD3" s="956"/>
      <c r="AE3" s="956"/>
      <c r="AF3" s="956"/>
      <c r="AG3" s="956"/>
      <c r="AH3" s="956"/>
      <c r="AI3" s="956"/>
      <c r="AJ3" s="956"/>
      <c r="AK3" s="956"/>
      <c r="AL3" s="956"/>
      <c r="AM3" s="956"/>
      <c r="AN3" s="956"/>
      <c r="AO3" s="956"/>
      <c r="AU3" s="962"/>
      <c r="AV3" s="969"/>
      <c r="AW3" s="955"/>
      <c r="AX3" s="955"/>
      <c r="AY3" s="889" t="s">
        <v>42</v>
      </c>
      <c r="AZ3" s="889"/>
      <c r="BA3" s="889"/>
      <c r="BB3" s="889"/>
      <c r="BC3" s="889" t="s">
        <v>41</v>
      </c>
      <c r="BD3" s="889"/>
      <c r="BE3" s="889"/>
      <c r="BF3" s="889"/>
      <c r="BG3" s="889" t="s">
        <v>40</v>
      </c>
      <c r="BH3" s="889"/>
      <c r="BI3" s="889"/>
      <c r="BJ3" s="889"/>
      <c r="BK3" s="889" t="s">
        <v>235</v>
      </c>
      <c r="BL3" s="889"/>
      <c r="BM3" s="889"/>
      <c r="BN3" s="889"/>
      <c r="BO3" s="889" t="s">
        <v>41</v>
      </c>
      <c r="BP3" s="889"/>
      <c r="BQ3" s="889"/>
      <c r="BR3" s="889"/>
      <c r="BS3" s="889" t="s">
        <v>40</v>
      </c>
      <c r="BT3" s="889"/>
      <c r="BU3" s="889"/>
      <c r="BV3" s="889"/>
      <c r="BW3" s="961"/>
      <c r="BX3" s="961"/>
      <c r="BY3" s="961"/>
      <c r="BZ3" s="961"/>
      <c r="CA3" s="961"/>
      <c r="CB3" s="961"/>
      <c r="CC3" s="961"/>
      <c r="CD3" s="961"/>
      <c r="CE3" s="961"/>
      <c r="CF3" s="961"/>
      <c r="CG3" s="961"/>
      <c r="CH3" s="961"/>
    </row>
    <row r="4" spans="2:86" ht="18" customHeight="1" x14ac:dyDescent="0.15">
      <c r="B4" s="411" t="s">
        <v>17</v>
      </c>
      <c r="C4" s="411"/>
      <c r="D4" s="411"/>
      <c r="E4" s="932" t="s">
        <v>564</v>
      </c>
      <c r="F4" s="933"/>
      <c r="G4" s="933"/>
      <c r="H4" s="933"/>
      <c r="I4" s="933"/>
      <c r="J4" s="934"/>
      <c r="K4" s="511" t="s">
        <v>18</v>
      </c>
      <c r="L4" s="511"/>
      <c r="M4" s="511"/>
      <c r="N4" s="930" t="s">
        <v>548</v>
      </c>
      <c r="O4" s="930"/>
      <c r="P4" s="930"/>
      <c r="Q4" s="930"/>
      <c r="R4" s="930"/>
      <c r="S4" s="930"/>
      <c r="T4" s="530" t="s">
        <v>445</v>
      </c>
      <c r="U4" s="531"/>
      <c r="V4" s="531"/>
      <c r="W4" s="531"/>
      <c r="X4" s="532"/>
      <c r="Y4" s="935" t="s">
        <v>531</v>
      </c>
      <c r="Z4" s="935"/>
      <c r="AA4" s="935"/>
      <c r="AB4" s="935"/>
      <c r="AC4" s="935"/>
      <c r="AD4" s="935"/>
      <c r="AE4" s="935"/>
      <c r="AF4" s="935"/>
      <c r="AG4" s="530" t="s">
        <v>185</v>
      </c>
      <c r="AH4" s="531"/>
      <c r="AI4" s="531"/>
      <c r="AJ4" s="532"/>
      <c r="AK4" s="963">
        <v>45593</v>
      </c>
      <c r="AL4" s="964"/>
      <c r="AM4" s="964"/>
      <c r="AN4" s="964"/>
      <c r="AO4" s="965"/>
      <c r="AU4" s="962"/>
      <c r="AV4" s="969"/>
      <c r="AW4" s="955"/>
      <c r="AX4" s="955"/>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9" t="s">
        <v>0</v>
      </c>
      <c r="C5" s="419"/>
      <c r="D5" s="419"/>
      <c r="E5" s="958" t="s">
        <v>565</v>
      </c>
      <c r="F5" s="959"/>
      <c r="G5" s="959"/>
      <c r="H5" s="959"/>
      <c r="I5" s="959"/>
      <c r="J5" s="960"/>
      <c r="K5" s="525" t="s">
        <v>1</v>
      </c>
      <c r="L5" s="525"/>
      <c r="M5" s="525"/>
      <c r="N5" s="930" t="s">
        <v>586</v>
      </c>
      <c r="O5" s="930"/>
      <c r="P5" s="930"/>
      <c r="Q5" s="930"/>
      <c r="R5" s="930"/>
      <c r="S5" s="930"/>
      <c r="T5" s="533"/>
      <c r="U5" s="534"/>
      <c r="V5" s="534"/>
      <c r="W5" s="534"/>
      <c r="X5" s="535"/>
      <c r="Y5" s="931" t="s">
        <v>532</v>
      </c>
      <c r="Z5" s="931"/>
      <c r="AA5" s="931"/>
      <c r="AB5" s="931"/>
      <c r="AC5" s="931"/>
      <c r="AD5" s="931"/>
      <c r="AE5" s="931"/>
      <c r="AF5" s="931"/>
      <c r="AG5" s="668"/>
      <c r="AH5" s="701"/>
      <c r="AI5" s="701"/>
      <c r="AJ5" s="669"/>
      <c r="AK5" s="966"/>
      <c r="AL5" s="967"/>
      <c r="AM5" s="967"/>
      <c r="AN5" s="967"/>
      <c r="AO5" s="968"/>
      <c r="AU5" s="962"/>
      <c r="AV5" s="53">
        <f>N7</f>
        <v>1</v>
      </c>
      <c r="AW5" s="44">
        <f>R7</f>
        <v>7.7</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1</v>
      </c>
      <c r="BG5" s="58">
        <f t="shared" si="0"/>
        <v>0</v>
      </c>
      <c r="BH5" s="58">
        <f t="shared" si="0"/>
        <v>0</v>
      </c>
      <c r="BI5" s="58">
        <f>AI37</f>
        <v>0</v>
      </c>
      <c r="BJ5" s="58">
        <f t="shared" si="0"/>
        <v>0</v>
      </c>
      <c r="BK5" s="58">
        <f>IF(Y37&gt;0,R7,"")</f>
        <v>7.7</v>
      </c>
      <c r="BL5" s="45" t="str">
        <f>IF(Y37&gt;0,"",IF(Z37&gt;0,R7,""))</f>
        <v/>
      </c>
      <c r="BM5" s="45" t="e">
        <f>IF(Y37+Z37&gt;0,"",IF(AA37&gt;0,R7,""))</f>
        <v>#VALUE!</v>
      </c>
      <c r="BN5" s="45" t="e">
        <f>IF(Y37+Z37+AA37&gt;0,"",IF(AB37&gt;0,R7,""))</f>
        <v>#VALUE!</v>
      </c>
      <c r="BO5" s="58">
        <f>AC35</f>
        <v>0</v>
      </c>
      <c r="BP5" s="58">
        <f t="shared" ref="BP5:BQ5" si="1">AD35</f>
        <v>0</v>
      </c>
      <c r="BQ5" s="58">
        <f t="shared" si="1"/>
        <v>0</v>
      </c>
      <c r="BR5" s="58">
        <f>AF35</f>
        <v>2.2000000000000001E-3</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6" t="s">
        <v>184</v>
      </c>
      <c r="C6" s="938"/>
      <c r="D6" s="939"/>
      <c r="E6" s="940"/>
      <c r="F6" s="940"/>
      <c r="G6" s="940"/>
      <c r="H6" s="940"/>
      <c r="I6" s="940"/>
      <c r="J6" s="941"/>
      <c r="K6" s="946" t="s">
        <v>317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895" t="s">
        <v>183</v>
      </c>
      <c r="L7" s="896"/>
      <c r="M7" s="897"/>
      <c r="N7" s="971">
        <v>1</v>
      </c>
      <c r="O7" s="972"/>
      <c r="P7" s="895" t="s">
        <v>318</v>
      </c>
      <c r="Q7" s="897"/>
      <c r="R7" s="949">
        <v>7.7</v>
      </c>
      <c r="S7" s="950"/>
      <c r="T7" s="951"/>
      <c r="U7" s="918" t="s">
        <v>436</v>
      </c>
      <c r="V7" s="952"/>
      <c r="W7" s="918" t="s">
        <v>319</v>
      </c>
      <c r="X7" s="952"/>
      <c r="Y7" s="897" t="s">
        <v>182</v>
      </c>
      <c r="Z7" s="894"/>
      <c r="AA7" s="894"/>
      <c r="AB7" s="894"/>
      <c r="AC7" s="918" t="s">
        <v>320</v>
      </c>
      <c r="AD7" s="919"/>
      <c r="AE7" s="919"/>
      <c r="AF7" s="919"/>
      <c r="AG7" s="919"/>
      <c r="AH7" s="919"/>
      <c r="AI7" s="919"/>
      <c r="AJ7" s="952"/>
      <c r="AK7" s="918" t="s">
        <v>321</v>
      </c>
      <c r="AL7" s="919"/>
      <c r="AM7" s="919"/>
      <c r="AN7" s="920"/>
      <c r="AO7" s="921"/>
      <c r="AP7" s="2"/>
      <c r="AW7" s="61"/>
    </row>
    <row r="8" spans="2:86" ht="12" customHeight="1" x14ac:dyDescent="0.15">
      <c r="B8" s="937"/>
      <c r="C8" s="942"/>
      <c r="D8" s="940"/>
      <c r="E8" s="940"/>
      <c r="F8" s="940"/>
      <c r="G8" s="940"/>
      <c r="H8" s="940"/>
      <c r="I8" s="940"/>
      <c r="J8" s="941"/>
      <c r="K8" s="894" t="s">
        <v>322</v>
      </c>
      <c r="L8" s="894" t="s">
        <v>167</v>
      </c>
      <c r="M8" s="894"/>
      <c r="N8" s="894" t="s">
        <v>166</v>
      </c>
      <c r="O8" s="894"/>
      <c r="P8" s="894" t="s">
        <v>323</v>
      </c>
      <c r="Q8" s="894"/>
      <c r="R8" s="894" t="s">
        <v>2</v>
      </c>
      <c r="S8" s="894"/>
      <c r="T8" s="894"/>
      <c r="U8" s="922"/>
      <c r="V8" s="953"/>
      <c r="W8" s="922"/>
      <c r="X8" s="953"/>
      <c r="Y8" s="897"/>
      <c r="Z8" s="894"/>
      <c r="AA8" s="894"/>
      <c r="AB8" s="894"/>
      <c r="AC8" s="926"/>
      <c r="AD8" s="927"/>
      <c r="AE8" s="927"/>
      <c r="AF8" s="927"/>
      <c r="AG8" s="927"/>
      <c r="AH8" s="927"/>
      <c r="AI8" s="927"/>
      <c r="AJ8" s="954"/>
      <c r="AK8" s="922"/>
      <c r="AL8" s="923"/>
      <c r="AM8" s="923"/>
      <c r="AN8" s="924"/>
      <c r="AO8" s="925"/>
      <c r="AP8" s="2"/>
    </row>
    <row r="9" spans="2:86" ht="12" customHeight="1" x14ac:dyDescent="0.15">
      <c r="B9" s="937"/>
      <c r="C9" s="942"/>
      <c r="D9" s="940"/>
      <c r="E9" s="940"/>
      <c r="F9" s="940"/>
      <c r="G9" s="940"/>
      <c r="H9" s="940"/>
      <c r="I9" s="940"/>
      <c r="J9" s="941"/>
      <c r="K9" s="894"/>
      <c r="L9" s="894"/>
      <c r="M9" s="894"/>
      <c r="N9" s="894"/>
      <c r="O9" s="894"/>
      <c r="P9" s="894"/>
      <c r="Q9" s="894"/>
      <c r="R9" s="894"/>
      <c r="S9" s="894"/>
      <c r="T9" s="894"/>
      <c r="U9" s="922"/>
      <c r="V9" s="953"/>
      <c r="W9" s="922"/>
      <c r="X9" s="953"/>
      <c r="Y9" s="897" t="s">
        <v>324</v>
      </c>
      <c r="Z9" s="894"/>
      <c r="AA9" s="894"/>
      <c r="AB9" s="894"/>
      <c r="AC9" s="894" t="s">
        <v>325</v>
      </c>
      <c r="AD9" s="894"/>
      <c r="AE9" s="894"/>
      <c r="AF9" s="894"/>
      <c r="AG9" s="894" t="s">
        <v>326</v>
      </c>
      <c r="AH9" s="894"/>
      <c r="AI9" s="894"/>
      <c r="AJ9" s="894"/>
      <c r="AK9" s="922"/>
      <c r="AL9" s="923"/>
      <c r="AM9" s="923"/>
      <c r="AN9" s="924"/>
      <c r="AO9" s="925"/>
      <c r="AP9" s="2"/>
    </row>
    <row r="10" spans="2:86" ht="12" customHeight="1" x14ac:dyDescent="0.15">
      <c r="B10" s="937"/>
      <c r="C10" s="942"/>
      <c r="D10" s="940"/>
      <c r="E10" s="940"/>
      <c r="F10" s="940"/>
      <c r="G10" s="940"/>
      <c r="H10" s="940"/>
      <c r="I10" s="940"/>
      <c r="J10" s="941"/>
      <c r="K10" s="894"/>
      <c r="L10" s="894"/>
      <c r="M10" s="894"/>
      <c r="N10" s="894"/>
      <c r="O10" s="894"/>
      <c r="P10" s="894"/>
      <c r="Q10" s="894"/>
      <c r="R10" s="894"/>
      <c r="S10" s="894"/>
      <c r="T10" s="894"/>
      <c r="U10" s="926"/>
      <c r="V10" s="954"/>
      <c r="W10" s="926"/>
      <c r="X10" s="954"/>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6"/>
      <c r="AL10" s="927"/>
      <c r="AM10" s="927"/>
      <c r="AN10" s="928"/>
      <c r="AO10" s="929"/>
      <c r="AP10" s="2"/>
    </row>
    <row r="11" spans="2:86" ht="12" customHeight="1" x14ac:dyDescent="0.15">
      <c r="B11" s="937"/>
      <c r="C11" s="942"/>
      <c r="D11" s="940"/>
      <c r="E11" s="940"/>
      <c r="F11" s="940"/>
      <c r="G11" s="940"/>
      <c r="H11" s="940"/>
      <c r="I11" s="940"/>
      <c r="J11" s="941"/>
      <c r="K11" s="103">
        <v>1</v>
      </c>
      <c r="L11" s="901" t="s">
        <v>464</v>
      </c>
      <c r="M11" s="902"/>
      <c r="N11" s="901" t="s">
        <v>340</v>
      </c>
      <c r="O11" s="902"/>
      <c r="P11" s="901" t="s">
        <v>251</v>
      </c>
      <c r="Q11" s="902"/>
      <c r="R11" s="320" t="s">
        <v>465</v>
      </c>
      <c r="S11" s="320"/>
      <c r="T11" s="320"/>
      <c r="U11" s="901" t="s">
        <v>560</v>
      </c>
      <c r="V11" s="902"/>
      <c r="W11" s="901" t="s">
        <v>533</v>
      </c>
      <c r="X11" s="902"/>
      <c r="Y11" s="57"/>
      <c r="Z11" s="57"/>
      <c r="AA11" s="57"/>
      <c r="AB11" s="57"/>
      <c r="AC11" s="63"/>
      <c r="AD11" s="63"/>
      <c r="AE11" s="63"/>
      <c r="AF11" s="286">
        <v>2.2000000000000001E-3</v>
      </c>
      <c r="AG11" s="63"/>
      <c r="AH11" s="63"/>
      <c r="AI11" s="63"/>
      <c r="AJ11" s="63"/>
      <c r="AK11" s="898"/>
      <c r="AL11" s="899"/>
      <c r="AM11" s="899"/>
      <c r="AN11" s="899"/>
      <c r="AO11" s="900"/>
      <c r="AP11" s="2"/>
      <c r="AQ11" s="62">
        <f>IF(P11="材質劣化",2,IF(P11="漏水",3,1))</f>
        <v>2</v>
      </c>
      <c r="AS11" s="43" t="str">
        <f>IF(Y11&lt;&gt;"",1,"")</f>
        <v/>
      </c>
    </row>
    <row r="12" spans="2:86" ht="12" customHeight="1" x14ac:dyDescent="0.15">
      <c r="B12" s="937"/>
      <c r="C12" s="942"/>
      <c r="D12" s="940"/>
      <c r="E12" s="940"/>
      <c r="F12" s="940"/>
      <c r="G12" s="940"/>
      <c r="H12" s="940"/>
      <c r="I12" s="940"/>
      <c r="J12" s="941"/>
      <c r="K12" s="103"/>
      <c r="L12" s="901"/>
      <c r="M12" s="902"/>
      <c r="N12" s="901"/>
      <c r="O12" s="902"/>
      <c r="P12" s="901"/>
      <c r="Q12" s="902"/>
      <c r="R12" s="320"/>
      <c r="S12" s="320"/>
      <c r="T12" s="320"/>
      <c r="U12" s="901"/>
      <c r="V12" s="902"/>
      <c r="W12" s="901"/>
      <c r="X12" s="902"/>
      <c r="Y12" s="57"/>
      <c r="Z12" s="57"/>
      <c r="AA12" s="57"/>
      <c r="AB12" s="57"/>
      <c r="AC12" s="63"/>
      <c r="AD12" s="63"/>
      <c r="AE12" s="63"/>
      <c r="AF12" s="63"/>
      <c r="AG12" s="63"/>
      <c r="AH12" s="63"/>
      <c r="AI12" s="63"/>
      <c r="AJ12" s="63"/>
      <c r="AK12" s="898"/>
      <c r="AL12" s="899"/>
      <c r="AM12" s="899"/>
      <c r="AN12" s="899"/>
      <c r="AO12" s="900"/>
      <c r="AP12" s="2"/>
      <c r="AQ12" s="62">
        <f>IF(P12="材質劣化",2,IF(P12="漏水",3,1))</f>
        <v>1</v>
      </c>
    </row>
    <row r="13" spans="2:86" ht="12" customHeight="1" x14ac:dyDescent="0.15">
      <c r="B13" s="937"/>
      <c r="C13" s="942"/>
      <c r="D13" s="940"/>
      <c r="E13" s="940"/>
      <c r="F13" s="940"/>
      <c r="G13" s="940"/>
      <c r="H13" s="940"/>
      <c r="I13" s="940"/>
      <c r="J13" s="941"/>
      <c r="K13" s="103"/>
      <c r="L13" s="901"/>
      <c r="M13" s="902"/>
      <c r="N13" s="901"/>
      <c r="O13" s="902"/>
      <c r="P13" s="901"/>
      <c r="Q13" s="902"/>
      <c r="R13" s="336"/>
      <c r="S13" s="903"/>
      <c r="T13" s="337"/>
      <c r="U13" s="901"/>
      <c r="V13" s="902"/>
      <c r="W13" s="901"/>
      <c r="X13" s="902"/>
      <c r="Y13" s="57"/>
      <c r="Z13" s="57"/>
      <c r="AA13" s="57"/>
      <c r="AB13" s="57"/>
      <c r="AC13" s="63"/>
      <c r="AD13" s="63"/>
      <c r="AE13" s="63"/>
      <c r="AF13" s="63"/>
      <c r="AG13" s="63"/>
      <c r="AH13" s="63"/>
      <c r="AI13" s="63"/>
      <c r="AJ13" s="63"/>
      <c r="AK13" s="898"/>
      <c r="AL13" s="899"/>
      <c r="AM13" s="899"/>
      <c r="AN13" s="899"/>
      <c r="AO13" s="900"/>
      <c r="AP13" s="2"/>
      <c r="AQ13" s="62">
        <f t="shared" ref="AQ13:AQ27" si="2">IF(P13="材質劣化",2,IF(P13="漏水",3,1))</f>
        <v>1</v>
      </c>
    </row>
    <row r="14" spans="2:86" ht="12" customHeight="1" x14ac:dyDescent="0.15">
      <c r="B14" s="937"/>
      <c r="C14" s="942"/>
      <c r="D14" s="940"/>
      <c r="E14" s="940"/>
      <c r="F14" s="940"/>
      <c r="G14" s="940"/>
      <c r="H14" s="940"/>
      <c r="I14" s="940"/>
      <c r="J14" s="941"/>
      <c r="K14" s="103"/>
      <c r="L14" s="901"/>
      <c r="M14" s="902"/>
      <c r="N14" s="901"/>
      <c r="O14" s="902"/>
      <c r="P14" s="901"/>
      <c r="Q14" s="902"/>
      <c r="R14" s="336"/>
      <c r="S14" s="903"/>
      <c r="T14" s="337"/>
      <c r="U14" s="901"/>
      <c r="V14" s="902"/>
      <c r="W14" s="901"/>
      <c r="X14" s="902"/>
      <c r="Y14" s="57"/>
      <c r="Z14" s="57"/>
      <c r="AA14" s="57"/>
      <c r="AB14" s="57"/>
      <c r="AC14" s="63"/>
      <c r="AD14" s="63"/>
      <c r="AE14" s="63"/>
      <c r="AF14" s="63"/>
      <c r="AG14" s="63"/>
      <c r="AH14" s="63"/>
      <c r="AI14" s="63"/>
      <c r="AJ14" s="63"/>
      <c r="AK14" s="898"/>
      <c r="AL14" s="899"/>
      <c r="AM14" s="899"/>
      <c r="AN14" s="899"/>
      <c r="AO14" s="900"/>
      <c r="AP14" s="2"/>
      <c r="AQ14" s="62">
        <f t="shared" si="2"/>
        <v>1</v>
      </c>
    </row>
    <row r="15" spans="2:86" ht="12" customHeight="1" x14ac:dyDescent="0.15">
      <c r="B15" s="937"/>
      <c r="C15" s="942"/>
      <c r="D15" s="940"/>
      <c r="E15" s="940"/>
      <c r="F15" s="940"/>
      <c r="G15" s="940"/>
      <c r="H15" s="940"/>
      <c r="I15" s="940"/>
      <c r="J15" s="941"/>
      <c r="K15" s="103"/>
      <c r="L15" s="901"/>
      <c r="M15" s="902"/>
      <c r="N15" s="901"/>
      <c r="O15" s="902"/>
      <c r="P15" s="901"/>
      <c r="Q15" s="902"/>
      <c r="R15" s="336"/>
      <c r="S15" s="903"/>
      <c r="T15" s="337"/>
      <c r="U15" s="901"/>
      <c r="V15" s="902"/>
      <c r="W15" s="901"/>
      <c r="X15" s="902"/>
      <c r="Y15" s="57"/>
      <c r="Z15" s="57"/>
      <c r="AA15" s="57"/>
      <c r="AB15" s="57"/>
      <c r="AC15" s="63"/>
      <c r="AD15" s="63"/>
      <c r="AE15" s="63"/>
      <c r="AF15" s="63"/>
      <c r="AG15" s="63"/>
      <c r="AH15" s="63"/>
      <c r="AI15" s="63"/>
      <c r="AJ15" s="63"/>
      <c r="AK15" s="898"/>
      <c r="AL15" s="899"/>
      <c r="AM15" s="899"/>
      <c r="AN15" s="899"/>
      <c r="AO15" s="900"/>
      <c r="AP15" s="2"/>
      <c r="AQ15" s="62">
        <f t="shared" si="2"/>
        <v>1</v>
      </c>
    </row>
    <row r="16" spans="2:86" ht="12" customHeight="1" x14ac:dyDescent="0.15">
      <c r="B16" s="937"/>
      <c r="C16" s="942"/>
      <c r="D16" s="940"/>
      <c r="E16" s="940"/>
      <c r="F16" s="940"/>
      <c r="G16" s="940"/>
      <c r="H16" s="940"/>
      <c r="I16" s="940"/>
      <c r="J16" s="941"/>
      <c r="K16" s="103"/>
      <c r="L16" s="901"/>
      <c r="M16" s="902"/>
      <c r="N16" s="901"/>
      <c r="O16" s="902"/>
      <c r="P16" s="901"/>
      <c r="Q16" s="902"/>
      <c r="R16" s="336"/>
      <c r="S16" s="903"/>
      <c r="T16" s="337"/>
      <c r="U16" s="901"/>
      <c r="V16" s="902"/>
      <c r="W16" s="901"/>
      <c r="X16" s="902"/>
      <c r="Y16" s="57"/>
      <c r="Z16" s="57"/>
      <c r="AA16" s="57"/>
      <c r="AB16" s="57"/>
      <c r="AC16" s="63"/>
      <c r="AD16" s="63"/>
      <c r="AE16" s="63"/>
      <c r="AF16" s="63"/>
      <c r="AG16" s="63"/>
      <c r="AH16" s="63"/>
      <c r="AI16" s="63"/>
      <c r="AJ16" s="63"/>
      <c r="AK16" s="898"/>
      <c r="AL16" s="899"/>
      <c r="AM16" s="899"/>
      <c r="AN16" s="899"/>
      <c r="AO16" s="900"/>
      <c r="AP16" s="2"/>
      <c r="AQ16" s="62">
        <f t="shared" si="2"/>
        <v>1</v>
      </c>
    </row>
    <row r="17" spans="2:46" ht="12" customHeight="1" x14ac:dyDescent="0.15">
      <c r="B17" s="937"/>
      <c r="C17" s="942"/>
      <c r="D17" s="940"/>
      <c r="E17" s="940"/>
      <c r="F17" s="940"/>
      <c r="G17" s="940"/>
      <c r="H17" s="940"/>
      <c r="I17" s="940"/>
      <c r="J17" s="941"/>
      <c r="K17" s="103"/>
      <c r="L17" s="901"/>
      <c r="M17" s="902"/>
      <c r="N17" s="901"/>
      <c r="O17" s="902"/>
      <c r="P17" s="901"/>
      <c r="Q17" s="902"/>
      <c r="R17" s="336"/>
      <c r="S17" s="903"/>
      <c r="T17" s="337"/>
      <c r="U17" s="901"/>
      <c r="V17" s="902"/>
      <c r="W17" s="901"/>
      <c r="X17" s="902"/>
      <c r="Y17" s="57"/>
      <c r="Z17" s="57"/>
      <c r="AA17" s="57"/>
      <c r="AB17" s="57"/>
      <c r="AC17" s="63"/>
      <c r="AD17" s="63"/>
      <c r="AE17" s="63"/>
      <c r="AF17" s="63"/>
      <c r="AG17" s="63"/>
      <c r="AH17" s="63"/>
      <c r="AI17" s="63"/>
      <c r="AJ17" s="63"/>
      <c r="AK17" s="898"/>
      <c r="AL17" s="899"/>
      <c r="AM17" s="899"/>
      <c r="AN17" s="899"/>
      <c r="AO17" s="900"/>
      <c r="AP17" s="2"/>
      <c r="AQ17" s="62">
        <f t="shared" si="2"/>
        <v>1</v>
      </c>
    </row>
    <row r="18" spans="2:46" ht="12" customHeight="1" x14ac:dyDescent="0.15">
      <c r="B18" s="937"/>
      <c r="C18" s="942"/>
      <c r="D18" s="940"/>
      <c r="E18" s="940"/>
      <c r="F18" s="940"/>
      <c r="G18" s="940"/>
      <c r="H18" s="940"/>
      <c r="I18" s="940"/>
      <c r="J18" s="941"/>
      <c r="K18" s="103"/>
      <c r="L18" s="901"/>
      <c r="M18" s="902"/>
      <c r="N18" s="901"/>
      <c r="O18" s="902"/>
      <c r="P18" s="901"/>
      <c r="Q18" s="902"/>
      <c r="R18" s="336"/>
      <c r="S18" s="903"/>
      <c r="T18" s="337"/>
      <c r="U18" s="901"/>
      <c r="V18" s="902"/>
      <c r="W18" s="901"/>
      <c r="X18" s="902"/>
      <c r="Y18" s="57"/>
      <c r="Z18" s="57"/>
      <c r="AA18" s="57"/>
      <c r="AB18" s="57"/>
      <c r="AC18" s="63"/>
      <c r="AD18" s="63"/>
      <c r="AE18" s="63"/>
      <c r="AF18" s="63"/>
      <c r="AG18" s="63"/>
      <c r="AH18" s="63"/>
      <c r="AI18" s="63"/>
      <c r="AJ18" s="63"/>
      <c r="AK18" s="898"/>
      <c r="AL18" s="899"/>
      <c r="AM18" s="899"/>
      <c r="AN18" s="899"/>
      <c r="AO18" s="900"/>
      <c r="AP18" s="2"/>
      <c r="AQ18" s="62">
        <f t="shared" si="2"/>
        <v>1</v>
      </c>
    </row>
    <row r="19" spans="2:46" ht="12" customHeight="1" x14ac:dyDescent="0.15">
      <c r="B19" s="937"/>
      <c r="C19" s="942"/>
      <c r="D19" s="940"/>
      <c r="E19" s="940"/>
      <c r="F19" s="940"/>
      <c r="G19" s="940"/>
      <c r="H19" s="940"/>
      <c r="I19" s="940"/>
      <c r="J19" s="941"/>
      <c r="K19" s="103"/>
      <c r="L19" s="901"/>
      <c r="M19" s="902"/>
      <c r="N19" s="901"/>
      <c r="O19" s="902"/>
      <c r="P19" s="901"/>
      <c r="Q19" s="902"/>
      <c r="R19" s="336"/>
      <c r="S19" s="903"/>
      <c r="T19" s="337"/>
      <c r="U19" s="901"/>
      <c r="V19" s="902"/>
      <c r="W19" s="901"/>
      <c r="X19" s="902"/>
      <c r="Y19" s="57"/>
      <c r="Z19" s="57"/>
      <c r="AA19" s="57"/>
      <c r="AB19" s="57"/>
      <c r="AC19" s="63"/>
      <c r="AD19" s="63"/>
      <c r="AE19" s="63"/>
      <c r="AF19" s="63"/>
      <c r="AG19" s="63"/>
      <c r="AH19" s="63"/>
      <c r="AI19" s="63"/>
      <c r="AJ19" s="63"/>
      <c r="AK19" s="898"/>
      <c r="AL19" s="899"/>
      <c r="AM19" s="899"/>
      <c r="AN19" s="899"/>
      <c r="AO19" s="900"/>
      <c r="AP19" s="2"/>
      <c r="AQ19" s="62">
        <f t="shared" si="2"/>
        <v>1</v>
      </c>
    </row>
    <row r="20" spans="2:46" ht="12" customHeight="1" x14ac:dyDescent="0.15">
      <c r="B20" s="937"/>
      <c r="C20" s="942"/>
      <c r="D20" s="940"/>
      <c r="E20" s="940"/>
      <c r="F20" s="940"/>
      <c r="G20" s="940"/>
      <c r="H20" s="940"/>
      <c r="I20" s="940"/>
      <c r="J20" s="941"/>
      <c r="K20" s="103"/>
      <c r="L20" s="901"/>
      <c r="M20" s="902"/>
      <c r="N20" s="901"/>
      <c r="O20" s="902"/>
      <c r="P20" s="901"/>
      <c r="Q20" s="902"/>
      <c r="R20" s="336"/>
      <c r="S20" s="903"/>
      <c r="T20" s="337"/>
      <c r="U20" s="901"/>
      <c r="V20" s="902"/>
      <c r="W20" s="901"/>
      <c r="X20" s="902"/>
      <c r="Y20" s="57"/>
      <c r="Z20" s="57"/>
      <c r="AA20" s="57"/>
      <c r="AB20" s="57"/>
      <c r="AC20" s="63"/>
      <c r="AD20" s="63"/>
      <c r="AE20" s="63"/>
      <c r="AF20" s="63"/>
      <c r="AG20" s="63"/>
      <c r="AH20" s="63"/>
      <c r="AI20" s="63"/>
      <c r="AJ20" s="63"/>
      <c r="AK20" s="898"/>
      <c r="AL20" s="899"/>
      <c r="AM20" s="899"/>
      <c r="AN20" s="899"/>
      <c r="AO20" s="900"/>
      <c r="AP20" s="2"/>
      <c r="AQ20" s="62">
        <f t="shared" si="2"/>
        <v>1</v>
      </c>
    </row>
    <row r="21" spans="2:46" ht="12" customHeight="1" x14ac:dyDescent="0.15">
      <c r="B21" s="937"/>
      <c r="C21" s="942"/>
      <c r="D21" s="940"/>
      <c r="E21" s="940"/>
      <c r="F21" s="940"/>
      <c r="G21" s="940"/>
      <c r="H21" s="940"/>
      <c r="I21" s="940"/>
      <c r="J21" s="941"/>
      <c r="K21" s="103"/>
      <c r="L21" s="901"/>
      <c r="M21" s="902"/>
      <c r="N21" s="901"/>
      <c r="O21" s="902"/>
      <c r="P21" s="901"/>
      <c r="Q21" s="902"/>
      <c r="R21" s="336"/>
      <c r="S21" s="903"/>
      <c r="T21" s="337"/>
      <c r="U21" s="901"/>
      <c r="V21" s="902"/>
      <c r="W21" s="901"/>
      <c r="X21" s="902"/>
      <c r="Y21" s="57"/>
      <c r="Z21" s="57"/>
      <c r="AA21" s="57"/>
      <c r="AB21" s="57"/>
      <c r="AC21" s="63"/>
      <c r="AD21" s="63"/>
      <c r="AE21" s="63"/>
      <c r="AF21" s="63"/>
      <c r="AG21" s="63"/>
      <c r="AH21" s="63"/>
      <c r="AI21" s="63"/>
      <c r="AJ21" s="63"/>
      <c r="AK21" s="898"/>
      <c r="AL21" s="899"/>
      <c r="AM21" s="899"/>
      <c r="AN21" s="899"/>
      <c r="AO21" s="900"/>
      <c r="AP21" s="2"/>
      <c r="AQ21" s="62">
        <f>IF(P21="材質劣化",2,IF(P21="漏水",3,1))</f>
        <v>1</v>
      </c>
    </row>
    <row r="22" spans="2:46" ht="12" customHeight="1" x14ac:dyDescent="0.15">
      <c r="B22" s="937"/>
      <c r="C22" s="942"/>
      <c r="D22" s="940"/>
      <c r="E22" s="940"/>
      <c r="F22" s="940"/>
      <c r="G22" s="940"/>
      <c r="H22" s="940"/>
      <c r="I22" s="940"/>
      <c r="J22" s="941"/>
      <c r="K22" s="103"/>
      <c r="L22" s="901"/>
      <c r="M22" s="902"/>
      <c r="N22" s="901"/>
      <c r="O22" s="902"/>
      <c r="P22" s="901"/>
      <c r="Q22" s="902"/>
      <c r="R22" s="336"/>
      <c r="S22" s="903"/>
      <c r="T22" s="337"/>
      <c r="U22" s="901"/>
      <c r="V22" s="902"/>
      <c r="W22" s="901"/>
      <c r="X22" s="902"/>
      <c r="Y22" s="57"/>
      <c r="Z22" s="57"/>
      <c r="AA22" s="57"/>
      <c r="AB22" s="57"/>
      <c r="AC22" s="63"/>
      <c r="AD22" s="63"/>
      <c r="AE22" s="63"/>
      <c r="AF22" s="63"/>
      <c r="AG22" s="63"/>
      <c r="AH22" s="63"/>
      <c r="AI22" s="63"/>
      <c r="AJ22" s="63"/>
      <c r="AK22" s="898"/>
      <c r="AL22" s="899"/>
      <c r="AM22" s="899"/>
      <c r="AN22" s="899"/>
      <c r="AO22" s="900"/>
      <c r="AP22" s="2"/>
      <c r="AQ22" s="62">
        <f t="shared" si="2"/>
        <v>1</v>
      </c>
    </row>
    <row r="23" spans="2:46" ht="12" customHeight="1" x14ac:dyDescent="0.15">
      <c r="B23" s="937"/>
      <c r="C23" s="942"/>
      <c r="D23" s="940"/>
      <c r="E23" s="940"/>
      <c r="F23" s="940"/>
      <c r="G23" s="940"/>
      <c r="H23" s="940"/>
      <c r="I23" s="940"/>
      <c r="J23" s="941"/>
      <c r="K23" s="103"/>
      <c r="L23" s="901"/>
      <c r="M23" s="902"/>
      <c r="N23" s="901"/>
      <c r="O23" s="902"/>
      <c r="P23" s="901"/>
      <c r="Q23" s="902"/>
      <c r="R23" s="336"/>
      <c r="S23" s="903"/>
      <c r="T23" s="337"/>
      <c r="U23" s="901"/>
      <c r="V23" s="902"/>
      <c r="W23" s="901"/>
      <c r="X23" s="902"/>
      <c r="Y23" s="57"/>
      <c r="Z23" s="57"/>
      <c r="AA23" s="57"/>
      <c r="AB23" s="57"/>
      <c r="AC23" s="63"/>
      <c r="AD23" s="63"/>
      <c r="AE23" s="63"/>
      <c r="AF23" s="63"/>
      <c r="AG23" s="63"/>
      <c r="AH23" s="63"/>
      <c r="AI23" s="63"/>
      <c r="AJ23" s="63"/>
      <c r="AK23" s="898"/>
      <c r="AL23" s="899"/>
      <c r="AM23" s="899"/>
      <c r="AN23" s="899"/>
      <c r="AO23" s="900"/>
      <c r="AP23" s="2"/>
      <c r="AQ23" s="62">
        <f t="shared" si="2"/>
        <v>1</v>
      </c>
    </row>
    <row r="24" spans="2:46" ht="12" customHeight="1" x14ac:dyDescent="0.15">
      <c r="B24" s="937"/>
      <c r="C24" s="942"/>
      <c r="D24" s="940"/>
      <c r="E24" s="940"/>
      <c r="F24" s="940"/>
      <c r="G24" s="940"/>
      <c r="H24" s="940"/>
      <c r="I24" s="940"/>
      <c r="J24" s="941"/>
      <c r="K24" s="103"/>
      <c r="L24" s="901"/>
      <c r="M24" s="902"/>
      <c r="N24" s="901"/>
      <c r="O24" s="902"/>
      <c r="P24" s="901"/>
      <c r="Q24" s="902"/>
      <c r="R24" s="336"/>
      <c r="S24" s="903"/>
      <c r="T24" s="337"/>
      <c r="U24" s="901"/>
      <c r="V24" s="902"/>
      <c r="W24" s="901"/>
      <c r="X24" s="902"/>
      <c r="Y24" s="57"/>
      <c r="Z24" s="57"/>
      <c r="AA24" s="57"/>
      <c r="AB24" s="57"/>
      <c r="AC24" s="63"/>
      <c r="AD24" s="63"/>
      <c r="AE24" s="63"/>
      <c r="AF24" s="63"/>
      <c r="AG24" s="63"/>
      <c r="AH24" s="63"/>
      <c r="AI24" s="63"/>
      <c r="AJ24" s="63"/>
      <c r="AK24" s="898"/>
      <c r="AL24" s="899"/>
      <c r="AM24" s="899"/>
      <c r="AN24" s="899"/>
      <c r="AO24" s="900"/>
      <c r="AP24" s="2"/>
      <c r="AQ24" s="62">
        <f t="shared" si="2"/>
        <v>1</v>
      </c>
    </row>
    <row r="25" spans="2:46" ht="12" customHeight="1" x14ac:dyDescent="0.15">
      <c r="B25" s="937"/>
      <c r="C25" s="942"/>
      <c r="D25" s="940"/>
      <c r="E25" s="940"/>
      <c r="F25" s="940"/>
      <c r="G25" s="940"/>
      <c r="H25" s="940"/>
      <c r="I25" s="940"/>
      <c r="J25" s="941"/>
      <c r="K25" s="103"/>
      <c r="L25" s="901"/>
      <c r="M25" s="902"/>
      <c r="N25" s="901"/>
      <c r="O25" s="902"/>
      <c r="P25" s="901"/>
      <c r="Q25" s="902"/>
      <c r="R25" s="336"/>
      <c r="S25" s="903"/>
      <c r="T25" s="337"/>
      <c r="U25" s="901"/>
      <c r="V25" s="902"/>
      <c r="W25" s="901"/>
      <c r="X25" s="902"/>
      <c r="Y25" s="57"/>
      <c r="Z25" s="57"/>
      <c r="AA25" s="57"/>
      <c r="AB25" s="57"/>
      <c r="AC25" s="63"/>
      <c r="AD25" s="63"/>
      <c r="AE25" s="63"/>
      <c r="AF25" s="63"/>
      <c r="AG25" s="63"/>
      <c r="AH25" s="63"/>
      <c r="AI25" s="63"/>
      <c r="AJ25" s="63"/>
      <c r="AK25" s="898"/>
      <c r="AL25" s="899"/>
      <c r="AM25" s="899"/>
      <c r="AN25" s="899"/>
      <c r="AO25" s="900"/>
      <c r="AP25" s="2"/>
      <c r="AQ25" s="62">
        <f t="shared" si="2"/>
        <v>1</v>
      </c>
    </row>
    <row r="26" spans="2:46" ht="12" customHeight="1" x14ac:dyDescent="0.15">
      <c r="B26" s="937"/>
      <c r="C26" s="942"/>
      <c r="D26" s="940"/>
      <c r="E26" s="940"/>
      <c r="F26" s="940"/>
      <c r="G26" s="940"/>
      <c r="H26" s="940"/>
      <c r="I26" s="940"/>
      <c r="J26" s="941"/>
      <c r="K26" s="103"/>
      <c r="L26" s="901"/>
      <c r="M26" s="902"/>
      <c r="N26" s="901"/>
      <c r="O26" s="902"/>
      <c r="P26" s="901"/>
      <c r="Q26" s="902"/>
      <c r="R26" s="336"/>
      <c r="S26" s="903"/>
      <c r="T26" s="337"/>
      <c r="U26" s="901"/>
      <c r="V26" s="902"/>
      <c r="W26" s="901"/>
      <c r="X26" s="902"/>
      <c r="Y26" s="57"/>
      <c r="Z26" s="57"/>
      <c r="AA26" s="57"/>
      <c r="AB26" s="57"/>
      <c r="AC26" s="63"/>
      <c r="AD26" s="63"/>
      <c r="AE26" s="63"/>
      <c r="AF26" s="63"/>
      <c r="AG26" s="63"/>
      <c r="AH26" s="63"/>
      <c r="AI26" s="63"/>
      <c r="AJ26" s="63"/>
      <c r="AK26" s="898"/>
      <c r="AL26" s="899"/>
      <c r="AM26" s="899"/>
      <c r="AN26" s="899"/>
      <c r="AO26" s="900"/>
      <c r="AP26" s="2"/>
      <c r="AQ26" s="62">
        <f>IF(P26="材質劣化",2,IF(P26="漏水",3,1))</f>
        <v>1</v>
      </c>
    </row>
    <row r="27" spans="2:46" ht="12" customHeight="1" x14ac:dyDescent="0.15">
      <c r="B27" s="937"/>
      <c r="C27" s="942"/>
      <c r="D27" s="940"/>
      <c r="E27" s="940"/>
      <c r="F27" s="940"/>
      <c r="G27" s="940"/>
      <c r="H27" s="940"/>
      <c r="I27" s="940"/>
      <c r="J27" s="941"/>
      <c r="K27" s="103"/>
      <c r="L27" s="901"/>
      <c r="M27" s="902"/>
      <c r="N27" s="901"/>
      <c r="O27" s="902"/>
      <c r="P27" s="901"/>
      <c r="Q27" s="902"/>
      <c r="R27" s="336"/>
      <c r="S27" s="903"/>
      <c r="T27" s="337"/>
      <c r="U27" s="901"/>
      <c r="V27" s="902"/>
      <c r="W27" s="901"/>
      <c r="X27" s="902"/>
      <c r="Y27" s="57"/>
      <c r="Z27" s="57"/>
      <c r="AA27" s="57"/>
      <c r="AB27" s="57"/>
      <c r="AC27" s="63"/>
      <c r="AD27" s="63"/>
      <c r="AE27" s="63"/>
      <c r="AF27" s="63"/>
      <c r="AG27" s="63"/>
      <c r="AH27" s="63"/>
      <c r="AI27" s="63"/>
      <c r="AJ27" s="63"/>
      <c r="AK27" s="898"/>
      <c r="AL27" s="899"/>
      <c r="AM27" s="899"/>
      <c r="AN27" s="899"/>
      <c r="AO27" s="900"/>
      <c r="AP27" s="2"/>
      <c r="AQ27" s="62">
        <f t="shared" si="2"/>
        <v>1</v>
      </c>
    </row>
    <row r="28" spans="2:46" ht="12" customHeight="1" x14ac:dyDescent="0.15">
      <c r="B28" s="937"/>
      <c r="C28" s="942"/>
      <c r="D28" s="940"/>
      <c r="E28" s="940"/>
      <c r="F28" s="940"/>
      <c r="G28" s="940"/>
      <c r="H28" s="940"/>
      <c r="I28" s="940"/>
      <c r="J28" s="941"/>
      <c r="K28" s="103"/>
      <c r="L28" s="901"/>
      <c r="M28" s="902"/>
      <c r="N28" s="901"/>
      <c r="O28" s="902"/>
      <c r="P28" s="901"/>
      <c r="Q28" s="902"/>
      <c r="R28" s="336"/>
      <c r="S28" s="903"/>
      <c r="T28" s="337"/>
      <c r="U28" s="901"/>
      <c r="V28" s="902"/>
      <c r="W28" s="901"/>
      <c r="X28" s="902"/>
      <c r="Y28" s="57"/>
      <c r="Z28" s="57"/>
      <c r="AA28" s="57"/>
      <c r="AB28" s="57"/>
      <c r="AC28" s="63"/>
      <c r="AD28" s="63"/>
      <c r="AE28" s="63"/>
      <c r="AF28" s="63"/>
      <c r="AG28" s="63"/>
      <c r="AH28" s="63"/>
      <c r="AI28" s="63"/>
      <c r="AJ28" s="63"/>
      <c r="AK28" s="898"/>
      <c r="AL28" s="899"/>
      <c r="AM28" s="899"/>
      <c r="AN28" s="899"/>
      <c r="AO28" s="900"/>
      <c r="AP28" s="2"/>
      <c r="AQ28" s="62">
        <f>IF(P30="材質劣化",2,IF(P30="漏水",3,1))</f>
        <v>1</v>
      </c>
    </row>
    <row r="29" spans="2:46" ht="12" customHeight="1" x14ac:dyDescent="0.15">
      <c r="B29" s="937"/>
      <c r="C29" s="942"/>
      <c r="D29" s="940"/>
      <c r="E29" s="940"/>
      <c r="F29" s="940"/>
      <c r="G29" s="940"/>
      <c r="H29" s="940"/>
      <c r="I29" s="940"/>
      <c r="J29" s="941"/>
      <c r="K29" s="103"/>
      <c r="L29" s="901"/>
      <c r="M29" s="902"/>
      <c r="N29" s="901"/>
      <c r="O29" s="902"/>
      <c r="P29" s="901"/>
      <c r="Q29" s="902"/>
      <c r="R29" s="336"/>
      <c r="S29" s="903"/>
      <c r="T29" s="337"/>
      <c r="U29" s="901"/>
      <c r="V29" s="902"/>
      <c r="W29" s="901"/>
      <c r="X29" s="902"/>
      <c r="Y29" s="57"/>
      <c r="Z29" s="57"/>
      <c r="AA29" s="57"/>
      <c r="AB29" s="57"/>
      <c r="AC29" s="63"/>
      <c r="AD29" s="63"/>
      <c r="AE29" s="63"/>
      <c r="AF29" s="63"/>
      <c r="AG29" s="63"/>
      <c r="AH29" s="63"/>
      <c r="AI29" s="63"/>
      <c r="AJ29" s="63"/>
      <c r="AK29" s="898"/>
      <c r="AL29" s="899"/>
      <c r="AM29" s="899"/>
      <c r="AN29" s="899"/>
      <c r="AO29" s="900"/>
      <c r="AP29" s="2"/>
      <c r="AQ29" s="62">
        <f>IF(P34="材質劣化",2,IF(P34="漏水",3,1))</f>
        <v>1</v>
      </c>
    </row>
    <row r="30" spans="2:46" ht="12" customHeight="1" x14ac:dyDescent="0.15">
      <c r="B30" s="937"/>
      <c r="C30" s="942"/>
      <c r="D30" s="940"/>
      <c r="E30" s="940"/>
      <c r="F30" s="940"/>
      <c r="G30" s="940"/>
      <c r="H30" s="940"/>
      <c r="I30" s="940"/>
      <c r="J30" s="941"/>
      <c r="K30" s="103"/>
      <c r="L30" s="901"/>
      <c r="M30" s="902"/>
      <c r="N30" s="901"/>
      <c r="O30" s="902"/>
      <c r="P30" s="901"/>
      <c r="Q30" s="902"/>
      <c r="R30" s="336"/>
      <c r="S30" s="903"/>
      <c r="T30" s="337"/>
      <c r="U30" s="901"/>
      <c r="V30" s="902"/>
      <c r="W30" s="901"/>
      <c r="X30" s="902"/>
      <c r="Y30" s="57"/>
      <c r="Z30" s="57"/>
      <c r="AA30" s="57"/>
      <c r="AB30" s="57"/>
      <c r="AC30" s="63"/>
      <c r="AD30" s="63"/>
      <c r="AE30" s="63"/>
      <c r="AF30" s="63"/>
      <c r="AG30" s="63"/>
      <c r="AH30" s="63"/>
      <c r="AI30" s="63"/>
      <c r="AJ30" s="63"/>
      <c r="AK30" s="898"/>
      <c r="AL30" s="899"/>
      <c r="AM30" s="899"/>
      <c r="AN30" s="899"/>
      <c r="AO30" s="900"/>
      <c r="AP30" s="2"/>
      <c r="AQ30" s="62">
        <f t="shared" ref="AQ30:AQ33" si="3">IF(P30="材質劣化",2,IF(P30="漏水",3,1))</f>
        <v>1</v>
      </c>
    </row>
    <row r="31" spans="2:46" ht="12" customHeight="1" x14ac:dyDescent="0.15">
      <c r="B31" s="937"/>
      <c r="C31" s="942"/>
      <c r="D31" s="940"/>
      <c r="E31" s="940"/>
      <c r="F31" s="940"/>
      <c r="G31" s="940"/>
      <c r="H31" s="940"/>
      <c r="I31" s="940"/>
      <c r="J31" s="941"/>
      <c r="K31" s="103"/>
      <c r="L31" s="901"/>
      <c r="M31" s="902"/>
      <c r="N31" s="901"/>
      <c r="O31" s="902"/>
      <c r="P31" s="901"/>
      <c r="Q31" s="902"/>
      <c r="R31" s="336"/>
      <c r="S31" s="903"/>
      <c r="T31" s="337"/>
      <c r="U31" s="901"/>
      <c r="V31" s="902"/>
      <c r="W31" s="901"/>
      <c r="X31" s="902"/>
      <c r="Y31" s="57"/>
      <c r="Z31" s="57"/>
      <c r="AA31" s="57"/>
      <c r="AB31" s="57"/>
      <c r="AC31" s="63"/>
      <c r="AD31" s="63"/>
      <c r="AE31" s="63"/>
      <c r="AF31" s="63"/>
      <c r="AG31" s="63"/>
      <c r="AH31" s="63"/>
      <c r="AI31" s="63"/>
      <c r="AJ31" s="63"/>
      <c r="AK31" s="898"/>
      <c r="AL31" s="899"/>
      <c r="AM31" s="899"/>
      <c r="AN31" s="899"/>
      <c r="AO31" s="900"/>
      <c r="AP31" s="2"/>
      <c r="AQ31" s="62">
        <f t="shared" ref="AQ31" si="4">IF(P33="材質劣化",2,IF(P33="漏水",3,1))</f>
        <v>1</v>
      </c>
    </row>
    <row r="32" spans="2:46" ht="12" customHeight="1" x14ac:dyDescent="0.15">
      <c r="B32" s="937"/>
      <c r="C32" s="942"/>
      <c r="D32" s="940"/>
      <c r="E32" s="940"/>
      <c r="F32" s="940"/>
      <c r="G32" s="940"/>
      <c r="H32" s="940"/>
      <c r="I32" s="940"/>
      <c r="J32" s="941"/>
      <c r="K32" s="103"/>
      <c r="L32" s="901"/>
      <c r="M32" s="902"/>
      <c r="N32" s="901"/>
      <c r="O32" s="902"/>
      <c r="P32" s="901"/>
      <c r="Q32" s="902"/>
      <c r="R32" s="336"/>
      <c r="S32" s="903"/>
      <c r="T32" s="337"/>
      <c r="U32" s="901"/>
      <c r="V32" s="902"/>
      <c r="W32" s="901"/>
      <c r="X32" s="902"/>
      <c r="Y32" s="57"/>
      <c r="Z32" s="57"/>
      <c r="AA32" s="57"/>
      <c r="AB32" s="57"/>
      <c r="AC32" s="63"/>
      <c r="AD32" s="63"/>
      <c r="AE32" s="63"/>
      <c r="AF32" s="63"/>
      <c r="AG32" s="63"/>
      <c r="AH32" s="63"/>
      <c r="AI32" s="63"/>
      <c r="AJ32" s="63"/>
      <c r="AK32" s="898"/>
      <c r="AL32" s="899"/>
      <c r="AM32" s="899"/>
      <c r="AN32" s="899"/>
      <c r="AO32" s="900"/>
      <c r="AP32" s="2"/>
      <c r="AQ32" s="62">
        <f t="shared" ref="AQ32" si="5">IF(P37="材質劣化",2,IF(P37="漏水",3,1))</f>
        <v>1</v>
      </c>
      <c r="AS32" s="3"/>
      <c r="AT32" s="3"/>
    </row>
    <row r="33" spans="2:86" ht="12" customHeight="1" x14ac:dyDescent="0.15">
      <c r="B33" s="937"/>
      <c r="C33" s="942"/>
      <c r="D33" s="940"/>
      <c r="E33" s="940"/>
      <c r="F33" s="940"/>
      <c r="G33" s="940"/>
      <c r="H33" s="940"/>
      <c r="I33" s="940"/>
      <c r="J33" s="941"/>
      <c r="K33" s="103"/>
      <c r="L33" s="901"/>
      <c r="M33" s="902"/>
      <c r="N33" s="901"/>
      <c r="O33" s="902"/>
      <c r="P33" s="901"/>
      <c r="Q33" s="902"/>
      <c r="R33" s="336"/>
      <c r="S33" s="903"/>
      <c r="T33" s="337"/>
      <c r="U33" s="901"/>
      <c r="V33" s="902"/>
      <c r="W33" s="901"/>
      <c r="X33" s="902"/>
      <c r="Y33" s="57"/>
      <c r="Z33" s="57"/>
      <c r="AA33" s="57"/>
      <c r="AB33" s="57"/>
      <c r="AC33" s="63"/>
      <c r="AD33" s="63"/>
      <c r="AE33" s="63"/>
      <c r="AF33" s="63"/>
      <c r="AG33" s="63"/>
      <c r="AH33" s="63"/>
      <c r="AI33" s="63"/>
      <c r="AJ33" s="63"/>
      <c r="AK33" s="898"/>
      <c r="AL33" s="899"/>
      <c r="AM33" s="899"/>
      <c r="AN33" s="899"/>
      <c r="AO33" s="900"/>
      <c r="AP33" s="2"/>
      <c r="AQ33" s="62">
        <f t="shared" si="3"/>
        <v>1</v>
      </c>
      <c r="AS33" s="184"/>
      <c r="AT33" s="184"/>
    </row>
    <row r="34" spans="2:86" ht="12" customHeight="1" x14ac:dyDescent="0.15">
      <c r="B34" s="937"/>
      <c r="C34" s="942"/>
      <c r="D34" s="940"/>
      <c r="E34" s="940"/>
      <c r="F34" s="940"/>
      <c r="G34" s="940"/>
      <c r="H34" s="940"/>
      <c r="I34" s="940"/>
      <c r="J34" s="941"/>
      <c r="K34" s="103"/>
      <c r="L34" s="901"/>
      <c r="M34" s="902"/>
      <c r="N34" s="901"/>
      <c r="O34" s="902"/>
      <c r="P34" s="901"/>
      <c r="Q34" s="902"/>
      <c r="R34" s="336"/>
      <c r="S34" s="903"/>
      <c r="T34" s="337"/>
      <c r="U34" s="901"/>
      <c r="V34" s="902"/>
      <c r="W34" s="901"/>
      <c r="X34" s="902"/>
      <c r="Y34" s="57"/>
      <c r="Z34" s="57"/>
      <c r="AA34" s="57"/>
      <c r="AB34" s="57"/>
      <c r="AC34" s="63"/>
      <c r="AD34" s="63"/>
      <c r="AE34" s="63"/>
      <c r="AF34" s="63"/>
      <c r="AG34" s="63"/>
      <c r="AH34" s="63"/>
      <c r="AI34" s="63"/>
      <c r="AJ34" s="63"/>
      <c r="AK34" s="898"/>
      <c r="AL34" s="899"/>
      <c r="AM34" s="899"/>
      <c r="AN34" s="899"/>
      <c r="AO34" s="900"/>
      <c r="AP34" s="2"/>
      <c r="AQ34" s="62">
        <f t="shared" ref="AQ34" si="6">IF(P36="材質劣化",2,IF(P36="漏水",3,1))</f>
        <v>1</v>
      </c>
      <c r="AS34" s="185"/>
      <c r="AT34" s="185"/>
    </row>
    <row r="35" spans="2:86" ht="12" customHeight="1" x14ac:dyDescent="0.15">
      <c r="B35" s="937"/>
      <c r="C35" s="942"/>
      <c r="D35" s="940"/>
      <c r="E35" s="940"/>
      <c r="F35" s="940"/>
      <c r="G35" s="940"/>
      <c r="H35" s="940"/>
      <c r="I35" s="940"/>
      <c r="J35" s="941"/>
      <c r="K35" s="909" t="s">
        <v>376</v>
      </c>
      <c r="L35" s="894" t="s">
        <v>181</v>
      </c>
      <c r="M35" s="894"/>
      <c r="N35" s="894"/>
      <c r="O35" s="894"/>
      <c r="P35" s="894"/>
      <c r="Q35" s="894"/>
      <c r="R35" s="894"/>
      <c r="S35" s="894"/>
      <c r="T35" s="894"/>
      <c r="U35" s="894"/>
      <c r="V35" s="894"/>
      <c r="W35" s="894"/>
      <c r="X35" s="894"/>
      <c r="Y35" s="895" t="s">
        <v>329</v>
      </c>
      <c r="Z35" s="896"/>
      <c r="AA35" s="896"/>
      <c r="AB35" s="897"/>
      <c r="AC35" s="273">
        <f t="shared" ref="AC35:AJ35" si="7">SUM(AC11:AC34)</f>
        <v>0</v>
      </c>
      <c r="AD35" s="273">
        <f t="shared" si="7"/>
        <v>0</v>
      </c>
      <c r="AE35" s="273">
        <f>SUM(AE11:AE34)</f>
        <v>0</v>
      </c>
      <c r="AF35" s="273">
        <f t="shared" si="7"/>
        <v>2.2000000000000001E-3</v>
      </c>
      <c r="AG35" s="273">
        <f t="shared" si="7"/>
        <v>0</v>
      </c>
      <c r="AH35" s="273">
        <f t="shared" si="7"/>
        <v>0</v>
      </c>
      <c r="AI35" s="273">
        <f t="shared" si="7"/>
        <v>0</v>
      </c>
      <c r="AJ35" s="274">
        <f t="shared" si="7"/>
        <v>0</v>
      </c>
      <c r="AK35" s="894" t="s">
        <v>501</v>
      </c>
      <c r="AL35" s="894"/>
      <c r="AM35" s="917" t="s">
        <v>261</v>
      </c>
      <c r="AN35" s="917"/>
      <c r="AO35" s="917"/>
      <c r="AP35" s="2"/>
    </row>
    <row r="36" spans="2:86" ht="12" customHeight="1" x14ac:dyDescent="0.15">
      <c r="B36" s="937"/>
      <c r="C36" s="942"/>
      <c r="D36" s="940"/>
      <c r="E36" s="940"/>
      <c r="F36" s="940"/>
      <c r="G36" s="940"/>
      <c r="H36" s="940"/>
      <c r="I36" s="940"/>
      <c r="J36" s="941"/>
      <c r="K36" s="910"/>
      <c r="L36" s="918" t="s">
        <v>330</v>
      </c>
      <c r="M36" s="919"/>
      <c r="N36" s="952"/>
      <c r="O36" s="918" t="s">
        <v>502</v>
      </c>
      <c r="P36" s="919"/>
      <c r="Q36" s="919"/>
      <c r="R36" s="919"/>
      <c r="S36" s="919"/>
      <c r="T36" s="919"/>
      <c r="U36" s="919"/>
      <c r="V36" s="919"/>
      <c r="W36" s="919"/>
      <c r="X36" s="952"/>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4"/>
      <c r="AL36" s="894"/>
      <c r="AM36" s="917"/>
      <c r="AN36" s="917"/>
      <c r="AO36" s="917"/>
      <c r="AP36" s="2"/>
    </row>
    <row r="37" spans="2:86" ht="14.25" customHeight="1" x14ac:dyDescent="0.15">
      <c r="B37" s="937"/>
      <c r="C37" s="942"/>
      <c r="D37" s="940"/>
      <c r="E37" s="940"/>
      <c r="F37" s="940"/>
      <c r="G37" s="940"/>
      <c r="H37" s="940"/>
      <c r="I37" s="940"/>
      <c r="J37" s="941"/>
      <c r="K37" s="910"/>
      <c r="L37" s="922"/>
      <c r="M37" s="923"/>
      <c r="N37" s="953"/>
      <c r="O37" s="922"/>
      <c r="P37" s="923"/>
      <c r="Q37" s="923"/>
      <c r="R37" s="923"/>
      <c r="S37" s="923"/>
      <c r="T37" s="923"/>
      <c r="U37" s="923"/>
      <c r="V37" s="923"/>
      <c r="W37" s="923"/>
      <c r="X37" s="953"/>
      <c r="Y37" s="916" t="str">
        <f>IF(COUNTIF(Y11:Y34,"〇")&gt;0,"1","  ")</f>
        <v xml:space="preserve">  </v>
      </c>
      <c r="Z37" s="916" t="str">
        <f>IF(COUNTIF(Z11:Z34,"〇")&gt;0,"1","  ")</f>
        <v xml:space="preserve">  </v>
      </c>
      <c r="AA37" s="916" t="str">
        <f>IF(COUNTIF(AA11:AA34,"〇")&gt;0,"1","  ")</f>
        <v xml:space="preserve">  </v>
      </c>
      <c r="AB37" s="916" t="str">
        <f>IF(COUNTIF(AB11:AB34,"〇")&gt;0,"1","  ")</f>
        <v xml:space="preserve">  </v>
      </c>
      <c r="AC37" s="916">
        <f>COUNTA(AC11:AC34)</f>
        <v>0</v>
      </c>
      <c r="AD37" s="916">
        <f t="shared" ref="AD37:AI37" si="8">COUNTA(AD11:AD34)</f>
        <v>0</v>
      </c>
      <c r="AE37" s="916">
        <f t="shared" si="8"/>
        <v>0</v>
      </c>
      <c r="AF37" s="916">
        <f t="shared" si="8"/>
        <v>1</v>
      </c>
      <c r="AG37" s="916">
        <f t="shared" si="8"/>
        <v>0</v>
      </c>
      <c r="AH37" s="916">
        <f t="shared" si="8"/>
        <v>0</v>
      </c>
      <c r="AI37" s="916">
        <f t="shared" si="8"/>
        <v>0</v>
      </c>
      <c r="AJ37" s="916">
        <f>COUNTA(AJ11:AJ34)</f>
        <v>0</v>
      </c>
      <c r="AK37" s="894"/>
      <c r="AL37" s="894"/>
      <c r="AM37" s="917"/>
      <c r="AN37" s="917"/>
      <c r="AO37" s="917"/>
      <c r="AP37" s="2"/>
    </row>
    <row r="38" spans="2:86" ht="14.25" customHeight="1" x14ac:dyDescent="0.15">
      <c r="B38" s="937"/>
      <c r="C38" s="942"/>
      <c r="D38" s="940"/>
      <c r="E38" s="940"/>
      <c r="F38" s="940"/>
      <c r="G38" s="940"/>
      <c r="H38" s="940"/>
      <c r="I38" s="940"/>
      <c r="J38" s="941"/>
      <c r="K38" s="910"/>
      <c r="L38" s="926"/>
      <c r="M38" s="927"/>
      <c r="N38" s="954"/>
      <c r="O38" s="926"/>
      <c r="P38" s="927"/>
      <c r="Q38" s="927"/>
      <c r="R38" s="927"/>
      <c r="S38" s="927"/>
      <c r="T38" s="927"/>
      <c r="U38" s="927"/>
      <c r="V38" s="927"/>
      <c r="W38" s="927"/>
      <c r="X38" s="954"/>
      <c r="Y38" s="916"/>
      <c r="Z38" s="916"/>
      <c r="AA38" s="916"/>
      <c r="AB38" s="916"/>
      <c r="AC38" s="916"/>
      <c r="AD38" s="916"/>
      <c r="AE38" s="916"/>
      <c r="AF38" s="916"/>
      <c r="AG38" s="916"/>
      <c r="AH38" s="916"/>
      <c r="AI38" s="916"/>
      <c r="AJ38" s="916"/>
      <c r="AK38" s="894"/>
      <c r="AL38" s="894"/>
      <c r="AM38" s="917"/>
      <c r="AN38" s="917"/>
      <c r="AO38" s="917"/>
      <c r="AP38" s="2"/>
    </row>
    <row r="39" spans="2:86" ht="12" customHeight="1" x14ac:dyDescent="0.15">
      <c r="B39" s="937"/>
      <c r="C39" s="942"/>
      <c r="D39" s="940"/>
      <c r="E39" s="940"/>
      <c r="F39" s="940"/>
      <c r="G39" s="940"/>
      <c r="H39" s="940"/>
      <c r="I39" s="940"/>
      <c r="J39" s="941"/>
      <c r="K39" s="904" t="s">
        <v>503</v>
      </c>
      <c r="L39" s="911"/>
      <c r="M39" s="911"/>
      <c r="N39" s="911"/>
      <c r="O39" s="911"/>
      <c r="P39" s="911"/>
      <c r="Q39" s="911"/>
      <c r="R39" s="911"/>
      <c r="S39" s="911"/>
      <c r="T39" s="911"/>
      <c r="U39" s="911"/>
      <c r="V39" s="911"/>
      <c r="W39" s="911"/>
      <c r="X39" s="911"/>
      <c r="Y39" s="911"/>
      <c r="Z39" s="911"/>
      <c r="AA39" s="911"/>
      <c r="AB39" s="911"/>
      <c r="AC39" s="911"/>
      <c r="AD39" s="911"/>
      <c r="AE39" s="911"/>
      <c r="AF39" s="911"/>
      <c r="AG39" s="911"/>
      <c r="AH39" s="911"/>
      <c r="AI39" s="911"/>
      <c r="AJ39" s="911"/>
      <c r="AK39" s="912"/>
      <c r="AL39" s="912"/>
      <c r="AM39" s="912"/>
      <c r="AN39" s="912"/>
      <c r="AO39" s="913"/>
      <c r="AP39" s="2"/>
    </row>
    <row r="40" spans="2:86" ht="12" customHeight="1" x14ac:dyDescent="0.15">
      <c r="B40" s="937"/>
      <c r="C40" s="942"/>
      <c r="D40" s="940"/>
      <c r="E40" s="940"/>
      <c r="F40" s="940"/>
      <c r="G40" s="940"/>
      <c r="H40" s="940"/>
      <c r="I40" s="940"/>
      <c r="J40" s="941"/>
      <c r="K40" s="905"/>
      <c r="L40" s="912"/>
      <c r="M40" s="912"/>
      <c r="N40" s="912"/>
      <c r="O40" s="912"/>
      <c r="P40" s="912"/>
      <c r="Q40" s="912"/>
      <c r="R40" s="912"/>
      <c r="S40" s="912"/>
      <c r="T40" s="912"/>
      <c r="U40" s="912"/>
      <c r="V40" s="912"/>
      <c r="W40" s="912"/>
      <c r="X40" s="912"/>
      <c r="Y40" s="912"/>
      <c r="Z40" s="912"/>
      <c r="AA40" s="912"/>
      <c r="AB40" s="912"/>
      <c r="AC40" s="912"/>
      <c r="AD40" s="912"/>
      <c r="AE40" s="912"/>
      <c r="AF40" s="912"/>
      <c r="AG40" s="912"/>
      <c r="AH40" s="912"/>
      <c r="AI40" s="912"/>
      <c r="AJ40" s="912"/>
      <c r="AK40" s="912"/>
      <c r="AL40" s="912"/>
      <c r="AM40" s="912"/>
      <c r="AN40" s="912"/>
      <c r="AO40" s="913"/>
      <c r="AP40" s="2"/>
    </row>
    <row r="41" spans="2:86" ht="12" customHeight="1" x14ac:dyDescent="0.15">
      <c r="B41" s="937"/>
      <c r="C41" s="942"/>
      <c r="D41" s="940"/>
      <c r="E41" s="940"/>
      <c r="F41" s="940"/>
      <c r="G41" s="940"/>
      <c r="H41" s="940"/>
      <c r="I41" s="940"/>
      <c r="J41" s="941"/>
      <c r="K41" s="905"/>
      <c r="L41" s="912"/>
      <c r="M41" s="912"/>
      <c r="N41" s="912"/>
      <c r="O41" s="912"/>
      <c r="P41" s="912"/>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3"/>
      <c r="AP41" s="2"/>
    </row>
    <row r="42" spans="2:86" ht="12" customHeight="1" x14ac:dyDescent="0.15">
      <c r="B42" s="937"/>
      <c r="C42" s="942"/>
      <c r="D42" s="940"/>
      <c r="E42" s="940"/>
      <c r="F42" s="940"/>
      <c r="G42" s="940"/>
      <c r="H42" s="940"/>
      <c r="I42" s="940"/>
      <c r="J42" s="941"/>
      <c r="K42" s="905"/>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914"/>
      <c r="AL42" s="914"/>
      <c r="AM42" s="914"/>
      <c r="AN42" s="914"/>
      <c r="AO42" s="915"/>
      <c r="AP42" s="43"/>
      <c r="CD42" s="2"/>
      <c r="CE42" s="2"/>
      <c r="CF42" s="2"/>
      <c r="CG42" s="2"/>
      <c r="CH42" s="2"/>
    </row>
    <row r="43" spans="2:86" ht="12" customHeight="1" x14ac:dyDescent="0.15">
      <c r="B43" s="937"/>
      <c r="C43" s="942"/>
      <c r="D43" s="940"/>
      <c r="E43" s="940"/>
      <c r="F43" s="940"/>
      <c r="G43" s="940"/>
      <c r="H43" s="940"/>
      <c r="I43" s="940"/>
      <c r="J43" s="941"/>
      <c r="K43" s="890" t="s">
        <v>331</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43"/>
      <c r="CD43" s="2"/>
      <c r="CE43" s="2"/>
      <c r="CF43" s="2"/>
      <c r="CG43" s="2"/>
      <c r="CH43" s="2"/>
    </row>
    <row r="44" spans="2:86" ht="12" customHeight="1" x14ac:dyDescent="0.15">
      <c r="B44" s="937"/>
      <c r="C44" s="942"/>
      <c r="D44" s="940"/>
      <c r="E44" s="940"/>
      <c r="F44" s="940"/>
      <c r="G44" s="940"/>
      <c r="H44" s="940"/>
      <c r="I44" s="940"/>
      <c r="J44" s="941"/>
      <c r="K44" s="906" t="s">
        <v>497</v>
      </c>
      <c r="L44" s="907"/>
      <c r="M44" s="907"/>
      <c r="N44" s="907"/>
      <c r="O44" s="907"/>
      <c r="P44" s="907"/>
      <c r="Q44" s="907"/>
      <c r="R44" s="907"/>
      <c r="S44" s="907"/>
      <c r="T44" s="907"/>
      <c r="U44" s="907"/>
      <c r="V44" s="907"/>
      <c r="W44" s="907"/>
      <c r="X44" s="907"/>
      <c r="Y44" s="907"/>
      <c r="Z44" s="907"/>
      <c r="AA44" s="907"/>
      <c r="AB44" s="907"/>
      <c r="AC44" s="907"/>
      <c r="AD44" s="907"/>
      <c r="AE44" s="907"/>
      <c r="AF44" s="907"/>
      <c r="AG44" s="907"/>
      <c r="AH44" s="907"/>
      <c r="AI44" s="907"/>
      <c r="AJ44" s="907"/>
      <c r="AK44" s="907"/>
      <c r="AL44" s="907"/>
      <c r="AM44" s="907"/>
      <c r="AN44" s="907"/>
      <c r="AO44" s="908"/>
      <c r="AP44" s="43"/>
      <c r="CD44" s="2"/>
      <c r="CE44" s="2"/>
      <c r="CF44" s="2"/>
      <c r="CG44" s="2"/>
      <c r="CH44" s="2"/>
    </row>
    <row r="45" spans="2:86" ht="12" customHeight="1" x14ac:dyDescent="0.15">
      <c r="B45" s="526"/>
      <c r="C45" s="943"/>
      <c r="D45" s="944"/>
      <c r="E45" s="944"/>
      <c r="F45" s="944"/>
      <c r="G45" s="944"/>
      <c r="H45" s="944"/>
      <c r="I45" s="944"/>
      <c r="J45" s="945"/>
      <c r="K45" s="891" t="s">
        <v>498</v>
      </c>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D09B9818-3E60-4394-A0B9-4819EBDD1CEA}">
      <formula1>"〇,"</formula1>
    </dataValidation>
    <dataValidation type="list" allowBlank="1" showInputMessage="1" showErrorMessage="1" sqref="N11:O34" xr:uid="{B828F227-F0B7-46CC-B428-132620FA837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A4755AD-0BA1-437F-B972-B7DF26EDC2AE}">
          <x14:formula1>
            <xm:f>'(参考)リスト'!$G$16:$G$19</xm:f>
          </x14:formula1>
          <xm:sqref>AM35:AO38</xm:sqref>
        </x14:dataValidation>
        <x14:dataValidation type="list" allowBlank="1" showInputMessage="1" showErrorMessage="1" xr:uid="{BCB8F6EF-40CE-4699-AFFA-2635C05D03E2}">
          <x14:formula1>
            <xm:f>'(参考)リスト'!$B$16:$B$21</xm:f>
          </x14:formula1>
          <xm:sqref>L11:M34</xm:sqref>
        </x14:dataValidation>
        <x14:dataValidation type="list" allowBlank="1" showInputMessage="1" showErrorMessage="1" xr:uid="{0E501BED-1D8E-4E2E-806F-FB03880B29A5}">
          <x14:formula1>
            <xm:f>'(参考)リスト'!$E$16:$E$27</xm:f>
          </x14:formula1>
          <xm:sqref>R11:T34</xm:sqref>
        </x14:dataValidation>
        <x14:dataValidation type="list" allowBlank="1" showInputMessage="1" showErrorMessage="1" xr:uid="{85E07946-584F-45ED-A28F-BE8D9B3E819D}">
          <x14:formula1>
            <xm:f>'(参考)リスト'!$D$16:$D$18</xm:f>
          </x14:formula1>
          <xm:sqref>P11:Q34</xm:sqref>
        </x14:dataValidation>
        <x14:dataValidation type="list" allowBlank="1" showInputMessage="1" showErrorMessage="1" xr:uid="{457D5151-A2F1-49DE-9E00-A217AA397D88}">
          <x14:formula1>
            <xm:f>'(参考)リスト'!$F$16:$F$21</xm:f>
          </x14:formula1>
          <xm:sqref>U11:X34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EEEF5-03BC-4B83-8B9C-1F67B2C763EC}">
  <sheetPr>
    <pageSetUpPr fitToPage="1"/>
  </sheetPr>
  <dimension ref="B1:CH53"/>
  <sheetViews>
    <sheetView showGridLines="0" view="pageBreakPreview" zoomScaleNormal="85" zoomScaleSheetLayoutView="100" workbookViewId="0">
      <selection activeCell="AG16" sqref="AG1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2" t="s">
        <v>495</v>
      </c>
      <c r="AV1" s="969" t="s">
        <v>402</v>
      </c>
      <c r="AW1" s="969"/>
      <c r="AX1" s="969"/>
      <c r="AY1" s="889" t="s">
        <v>46</v>
      </c>
      <c r="AZ1" s="889"/>
      <c r="BA1" s="889"/>
      <c r="BB1" s="889"/>
      <c r="BC1" s="889"/>
      <c r="BD1" s="889"/>
      <c r="BE1" s="889"/>
      <c r="BF1" s="889"/>
      <c r="BG1" s="889"/>
      <c r="BH1" s="889"/>
      <c r="BI1" s="889"/>
      <c r="BJ1" s="889"/>
      <c r="BK1" s="889" t="s">
        <v>45</v>
      </c>
      <c r="BL1" s="889"/>
      <c r="BM1" s="889"/>
      <c r="BN1" s="889"/>
      <c r="BO1" s="889"/>
      <c r="BP1" s="889"/>
      <c r="BQ1" s="889"/>
      <c r="BR1" s="889"/>
      <c r="BS1" s="889"/>
      <c r="BT1" s="889"/>
      <c r="BU1" s="889"/>
      <c r="BV1" s="889"/>
      <c r="BW1" s="961"/>
      <c r="BX1" s="961"/>
      <c r="BY1" s="961"/>
      <c r="BZ1" s="961"/>
      <c r="CA1" s="961"/>
      <c r="CB1" s="961"/>
      <c r="CC1" s="961"/>
      <c r="CD1" s="961"/>
      <c r="CE1" s="961"/>
      <c r="CF1" s="961"/>
      <c r="CG1" s="961"/>
      <c r="CH1" s="961"/>
    </row>
    <row r="2" spans="2:86" ht="8.25" customHeight="1" x14ac:dyDescent="0.15">
      <c r="AU2" s="962"/>
      <c r="AV2" s="969" t="s">
        <v>401</v>
      </c>
      <c r="AW2" s="955" t="s">
        <v>400</v>
      </c>
      <c r="AX2" s="955" t="s">
        <v>449</v>
      </c>
      <c r="AY2" s="889" t="s">
        <v>496</v>
      </c>
      <c r="AZ2" s="889"/>
      <c r="BA2" s="889"/>
      <c r="BB2" s="889"/>
      <c r="BC2" s="889"/>
      <c r="BD2" s="889"/>
      <c r="BE2" s="889"/>
      <c r="BF2" s="889"/>
      <c r="BG2" s="889"/>
      <c r="BH2" s="889"/>
      <c r="BI2" s="889"/>
      <c r="BJ2" s="889"/>
      <c r="BK2" s="889" t="s">
        <v>44</v>
      </c>
      <c r="BL2" s="889"/>
      <c r="BM2" s="889"/>
      <c r="BN2" s="889"/>
      <c r="BO2" s="889" t="s">
        <v>43</v>
      </c>
      <c r="BP2" s="889"/>
      <c r="BQ2" s="889"/>
      <c r="BR2" s="889"/>
      <c r="BS2" s="889"/>
      <c r="BT2" s="889"/>
      <c r="BU2" s="889"/>
      <c r="BV2" s="889"/>
      <c r="BW2" s="970"/>
      <c r="BX2" s="970"/>
      <c r="BY2" s="970"/>
      <c r="BZ2" s="970"/>
      <c r="CA2" s="961"/>
      <c r="CB2" s="961"/>
      <c r="CC2" s="961"/>
      <c r="CD2" s="961"/>
      <c r="CE2" s="961"/>
      <c r="CF2" s="961"/>
      <c r="CG2" s="961"/>
      <c r="CH2" s="961"/>
    </row>
    <row r="3" spans="2:86" ht="25.2" customHeight="1" x14ac:dyDescent="0.15">
      <c r="B3" s="670" t="s">
        <v>316</v>
      </c>
      <c r="C3" s="956"/>
      <c r="D3" s="956"/>
      <c r="E3" s="957"/>
      <c r="F3" s="957"/>
      <c r="G3" s="957"/>
      <c r="H3" s="957"/>
      <c r="I3" s="957"/>
      <c r="J3" s="957"/>
      <c r="K3" s="956"/>
      <c r="L3" s="956"/>
      <c r="M3" s="956"/>
      <c r="N3" s="956"/>
      <c r="O3" s="956"/>
      <c r="P3" s="956"/>
      <c r="Q3" s="956"/>
      <c r="R3" s="956"/>
      <c r="S3" s="956"/>
      <c r="T3" s="956"/>
      <c r="U3" s="956"/>
      <c r="V3" s="956"/>
      <c r="W3" s="956"/>
      <c r="X3" s="956"/>
      <c r="Y3" s="956"/>
      <c r="Z3" s="956"/>
      <c r="AA3" s="956"/>
      <c r="AB3" s="956"/>
      <c r="AC3" s="956"/>
      <c r="AD3" s="956"/>
      <c r="AE3" s="956"/>
      <c r="AF3" s="956"/>
      <c r="AG3" s="956"/>
      <c r="AH3" s="956"/>
      <c r="AI3" s="956"/>
      <c r="AJ3" s="956"/>
      <c r="AK3" s="956"/>
      <c r="AL3" s="956"/>
      <c r="AM3" s="956"/>
      <c r="AN3" s="956"/>
      <c r="AO3" s="956"/>
      <c r="AU3" s="962"/>
      <c r="AV3" s="969"/>
      <c r="AW3" s="955"/>
      <c r="AX3" s="955"/>
      <c r="AY3" s="889" t="s">
        <v>42</v>
      </c>
      <c r="AZ3" s="889"/>
      <c r="BA3" s="889"/>
      <c r="BB3" s="889"/>
      <c r="BC3" s="889" t="s">
        <v>41</v>
      </c>
      <c r="BD3" s="889"/>
      <c r="BE3" s="889"/>
      <c r="BF3" s="889"/>
      <c r="BG3" s="889" t="s">
        <v>40</v>
      </c>
      <c r="BH3" s="889"/>
      <c r="BI3" s="889"/>
      <c r="BJ3" s="889"/>
      <c r="BK3" s="889" t="s">
        <v>235</v>
      </c>
      <c r="BL3" s="889"/>
      <c r="BM3" s="889"/>
      <c r="BN3" s="889"/>
      <c r="BO3" s="889" t="s">
        <v>41</v>
      </c>
      <c r="BP3" s="889"/>
      <c r="BQ3" s="889"/>
      <c r="BR3" s="889"/>
      <c r="BS3" s="889" t="s">
        <v>40</v>
      </c>
      <c r="BT3" s="889"/>
      <c r="BU3" s="889"/>
      <c r="BV3" s="889"/>
      <c r="BW3" s="961"/>
      <c r="BX3" s="961"/>
      <c r="BY3" s="961"/>
      <c r="BZ3" s="961"/>
      <c r="CA3" s="961"/>
      <c r="CB3" s="961"/>
      <c r="CC3" s="961"/>
      <c r="CD3" s="961"/>
      <c r="CE3" s="961"/>
      <c r="CF3" s="961"/>
      <c r="CG3" s="961"/>
      <c r="CH3" s="961"/>
    </row>
    <row r="4" spans="2:86" ht="18" customHeight="1" x14ac:dyDescent="0.15">
      <c r="B4" s="411" t="s">
        <v>17</v>
      </c>
      <c r="C4" s="411"/>
      <c r="D4" s="411"/>
      <c r="E4" s="932" t="s">
        <v>564</v>
      </c>
      <c r="F4" s="933"/>
      <c r="G4" s="933"/>
      <c r="H4" s="933"/>
      <c r="I4" s="933"/>
      <c r="J4" s="934"/>
      <c r="K4" s="511" t="s">
        <v>18</v>
      </c>
      <c r="L4" s="511"/>
      <c r="M4" s="511"/>
      <c r="N4" s="930" t="s">
        <v>548</v>
      </c>
      <c r="O4" s="930"/>
      <c r="P4" s="930"/>
      <c r="Q4" s="930"/>
      <c r="R4" s="930"/>
      <c r="S4" s="930"/>
      <c r="T4" s="530" t="s">
        <v>445</v>
      </c>
      <c r="U4" s="531"/>
      <c r="V4" s="531"/>
      <c r="W4" s="531"/>
      <c r="X4" s="532"/>
      <c r="Y4" s="935" t="s">
        <v>531</v>
      </c>
      <c r="Z4" s="935"/>
      <c r="AA4" s="935"/>
      <c r="AB4" s="935"/>
      <c r="AC4" s="935"/>
      <c r="AD4" s="935"/>
      <c r="AE4" s="935"/>
      <c r="AF4" s="935"/>
      <c r="AG4" s="530" t="s">
        <v>185</v>
      </c>
      <c r="AH4" s="531"/>
      <c r="AI4" s="531"/>
      <c r="AJ4" s="532"/>
      <c r="AK4" s="963">
        <v>45593</v>
      </c>
      <c r="AL4" s="964"/>
      <c r="AM4" s="964"/>
      <c r="AN4" s="964"/>
      <c r="AO4" s="965"/>
      <c r="AU4" s="962"/>
      <c r="AV4" s="969"/>
      <c r="AW4" s="955"/>
      <c r="AX4" s="955"/>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9" t="s">
        <v>0</v>
      </c>
      <c r="C5" s="419"/>
      <c r="D5" s="419"/>
      <c r="E5" s="958" t="s">
        <v>565</v>
      </c>
      <c r="F5" s="959"/>
      <c r="G5" s="959"/>
      <c r="H5" s="959"/>
      <c r="I5" s="959"/>
      <c r="J5" s="960"/>
      <c r="K5" s="525" t="s">
        <v>1</v>
      </c>
      <c r="L5" s="525"/>
      <c r="M5" s="525"/>
      <c r="N5" s="930" t="s">
        <v>586</v>
      </c>
      <c r="O5" s="930"/>
      <c r="P5" s="930"/>
      <c r="Q5" s="930"/>
      <c r="R5" s="930"/>
      <c r="S5" s="930"/>
      <c r="T5" s="533"/>
      <c r="U5" s="534"/>
      <c r="V5" s="534"/>
      <c r="W5" s="534"/>
      <c r="X5" s="535"/>
      <c r="Y5" s="931" t="s">
        <v>532</v>
      </c>
      <c r="Z5" s="931"/>
      <c r="AA5" s="931"/>
      <c r="AB5" s="931"/>
      <c r="AC5" s="931"/>
      <c r="AD5" s="931"/>
      <c r="AE5" s="931"/>
      <c r="AF5" s="931"/>
      <c r="AG5" s="668"/>
      <c r="AH5" s="701"/>
      <c r="AI5" s="701"/>
      <c r="AJ5" s="669"/>
      <c r="AK5" s="966"/>
      <c r="AL5" s="967"/>
      <c r="AM5" s="967"/>
      <c r="AN5" s="967"/>
      <c r="AO5" s="968"/>
      <c r="AU5" s="962"/>
      <c r="AV5" s="53">
        <f>N7</f>
        <v>2</v>
      </c>
      <c r="AW5" s="44">
        <f>R7</f>
        <v>10.4</v>
      </c>
      <c r="AX5" s="58" t="str">
        <f>AM35</f>
        <v>Ⅱ</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1</v>
      </c>
      <c r="BG5" s="58">
        <f t="shared" si="0"/>
        <v>0</v>
      </c>
      <c r="BH5" s="58">
        <f t="shared" si="0"/>
        <v>0</v>
      </c>
      <c r="BI5" s="58">
        <f>AI37</f>
        <v>0</v>
      </c>
      <c r="BJ5" s="58">
        <f t="shared" si="0"/>
        <v>0</v>
      </c>
      <c r="BK5" s="58">
        <f>IF(Y37&gt;0,R7,"")</f>
        <v>10.4</v>
      </c>
      <c r="BL5" s="45" t="str">
        <f>IF(Y37&gt;0,"",IF(Z37&gt;0,R7,""))</f>
        <v/>
      </c>
      <c r="BM5" s="45" t="e">
        <f>IF(Y37+Z37&gt;0,"",IF(AA37&gt;0,R7,""))</f>
        <v>#VALUE!</v>
      </c>
      <c r="BN5" s="45" t="e">
        <f>IF(Y37+Z37+AA37&gt;0,"",IF(AB37&gt;0,R7,""))</f>
        <v>#VALUE!</v>
      </c>
      <c r="BO5" s="58">
        <f>AC35</f>
        <v>0</v>
      </c>
      <c r="BP5" s="58">
        <f t="shared" ref="BP5:BQ5" si="1">AD35</f>
        <v>0</v>
      </c>
      <c r="BQ5" s="58">
        <f t="shared" si="1"/>
        <v>0</v>
      </c>
      <c r="BR5" s="58">
        <f>AF35</f>
        <v>0.03</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6" t="s">
        <v>184</v>
      </c>
      <c r="C6" s="938"/>
      <c r="D6" s="939"/>
      <c r="E6" s="940"/>
      <c r="F6" s="940"/>
      <c r="G6" s="940"/>
      <c r="H6" s="940"/>
      <c r="I6" s="940"/>
      <c r="J6" s="941"/>
      <c r="K6" s="946" t="s">
        <v>317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895" t="s">
        <v>183</v>
      </c>
      <c r="L7" s="896"/>
      <c r="M7" s="897"/>
      <c r="N7" s="971">
        <v>2</v>
      </c>
      <c r="O7" s="972"/>
      <c r="P7" s="895" t="s">
        <v>318</v>
      </c>
      <c r="Q7" s="897"/>
      <c r="R7" s="949">
        <v>10.4</v>
      </c>
      <c r="S7" s="950"/>
      <c r="T7" s="951"/>
      <c r="U7" s="918" t="s">
        <v>436</v>
      </c>
      <c r="V7" s="952"/>
      <c r="W7" s="918" t="s">
        <v>319</v>
      </c>
      <c r="X7" s="952"/>
      <c r="Y7" s="897" t="s">
        <v>182</v>
      </c>
      <c r="Z7" s="894"/>
      <c r="AA7" s="894"/>
      <c r="AB7" s="894"/>
      <c r="AC7" s="918" t="s">
        <v>320</v>
      </c>
      <c r="AD7" s="919"/>
      <c r="AE7" s="919"/>
      <c r="AF7" s="919"/>
      <c r="AG7" s="919"/>
      <c r="AH7" s="919"/>
      <c r="AI7" s="919"/>
      <c r="AJ7" s="952"/>
      <c r="AK7" s="918" t="s">
        <v>321</v>
      </c>
      <c r="AL7" s="919"/>
      <c r="AM7" s="919"/>
      <c r="AN7" s="920"/>
      <c r="AO7" s="921"/>
      <c r="AP7" s="2"/>
      <c r="AW7" s="61"/>
    </row>
    <row r="8" spans="2:86" ht="12" customHeight="1" x14ac:dyDescent="0.15">
      <c r="B8" s="937"/>
      <c r="C8" s="942"/>
      <c r="D8" s="940"/>
      <c r="E8" s="940"/>
      <c r="F8" s="940"/>
      <c r="G8" s="940"/>
      <c r="H8" s="940"/>
      <c r="I8" s="940"/>
      <c r="J8" s="941"/>
      <c r="K8" s="894" t="s">
        <v>322</v>
      </c>
      <c r="L8" s="894" t="s">
        <v>167</v>
      </c>
      <c r="M8" s="894"/>
      <c r="N8" s="894" t="s">
        <v>166</v>
      </c>
      <c r="O8" s="894"/>
      <c r="P8" s="894" t="s">
        <v>323</v>
      </c>
      <c r="Q8" s="894"/>
      <c r="R8" s="894" t="s">
        <v>2</v>
      </c>
      <c r="S8" s="894"/>
      <c r="T8" s="894"/>
      <c r="U8" s="922"/>
      <c r="V8" s="953"/>
      <c r="W8" s="922"/>
      <c r="X8" s="953"/>
      <c r="Y8" s="897"/>
      <c r="Z8" s="894"/>
      <c r="AA8" s="894"/>
      <c r="AB8" s="894"/>
      <c r="AC8" s="926"/>
      <c r="AD8" s="927"/>
      <c r="AE8" s="927"/>
      <c r="AF8" s="927"/>
      <c r="AG8" s="927"/>
      <c r="AH8" s="927"/>
      <c r="AI8" s="927"/>
      <c r="AJ8" s="954"/>
      <c r="AK8" s="922"/>
      <c r="AL8" s="923"/>
      <c r="AM8" s="923"/>
      <c r="AN8" s="924"/>
      <c r="AO8" s="925"/>
      <c r="AP8" s="2"/>
    </row>
    <row r="9" spans="2:86" ht="12" customHeight="1" x14ac:dyDescent="0.15">
      <c r="B9" s="937"/>
      <c r="C9" s="942"/>
      <c r="D9" s="940"/>
      <c r="E9" s="940"/>
      <c r="F9" s="940"/>
      <c r="G9" s="940"/>
      <c r="H9" s="940"/>
      <c r="I9" s="940"/>
      <c r="J9" s="941"/>
      <c r="K9" s="894"/>
      <c r="L9" s="894"/>
      <c r="M9" s="894"/>
      <c r="N9" s="894"/>
      <c r="O9" s="894"/>
      <c r="P9" s="894"/>
      <c r="Q9" s="894"/>
      <c r="R9" s="894"/>
      <c r="S9" s="894"/>
      <c r="T9" s="894"/>
      <c r="U9" s="922"/>
      <c r="V9" s="953"/>
      <c r="W9" s="922"/>
      <c r="X9" s="953"/>
      <c r="Y9" s="897" t="s">
        <v>324</v>
      </c>
      <c r="Z9" s="894"/>
      <c r="AA9" s="894"/>
      <c r="AB9" s="894"/>
      <c r="AC9" s="894" t="s">
        <v>325</v>
      </c>
      <c r="AD9" s="894"/>
      <c r="AE9" s="894"/>
      <c r="AF9" s="894"/>
      <c r="AG9" s="894" t="s">
        <v>326</v>
      </c>
      <c r="AH9" s="894"/>
      <c r="AI9" s="894"/>
      <c r="AJ9" s="894"/>
      <c r="AK9" s="922"/>
      <c r="AL9" s="923"/>
      <c r="AM9" s="923"/>
      <c r="AN9" s="924"/>
      <c r="AO9" s="925"/>
      <c r="AP9" s="2"/>
    </row>
    <row r="10" spans="2:86" ht="12" customHeight="1" x14ac:dyDescent="0.15">
      <c r="B10" s="937"/>
      <c r="C10" s="942"/>
      <c r="D10" s="940"/>
      <c r="E10" s="940"/>
      <c r="F10" s="940"/>
      <c r="G10" s="940"/>
      <c r="H10" s="940"/>
      <c r="I10" s="940"/>
      <c r="J10" s="941"/>
      <c r="K10" s="894"/>
      <c r="L10" s="894"/>
      <c r="M10" s="894"/>
      <c r="N10" s="894"/>
      <c r="O10" s="894"/>
      <c r="P10" s="894"/>
      <c r="Q10" s="894"/>
      <c r="R10" s="894"/>
      <c r="S10" s="894"/>
      <c r="T10" s="894"/>
      <c r="U10" s="926"/>
      <c r="V10" s="954"/>
      <c r="W10" s="926"/>
      <c r="X10" s="954"/>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6"/>
      <c r="AL10" s="927"/>
      <c r="AM10" s="927"/>
      <c r="AN10" s="928"/>
      <c r="AO10" s="929"/>
      <c r="AP10" s="2"/>
    </row>
    <row r="11" spans="2:86" ht="12" customHeight="1" x14ac:dyDescent="0.15">
      <c r="B11" s="937"/>
      <c r="C11" s="942"/>
      <c r="D11" s="940"/>
      <c r="E11" s="940"/>
      <c r="F11" s="940"/>
      <c r="G11" s="940"/>
      <c r="H11" s="940"/>
      <c r="I11" s="940"/>
      <c r="J11" s="941"/>
      <c r="K11" s="103">
        <v>2</v>
      </c>
      <c r="L11" s="901" t="s">
        <v>464</v>
      </c>
      <c r="M11" s="902"/>
      <c r="N11" s="901" t="s">
        <v>336</v>
      </c>
      <c r="O11" s="902"/>
      <c r="P11" s="901" t="s">
        <v>251</v>
      </c>
      <c r="Q11" s="902"/>
      <c r="R11" s="320" t="s">
        <v>466</v>
      </c>
      <c r="S11" s="320"/>
      <c r="T11" s="320"/>
      <c r="U11" s="901" t="s">
        <v>536</v>
      </c>
      <c r="V11" s="902"/>
      <c r="W11" s="901" t="s">
        <v>533</v>
      </c>
      <c r="X11" s="902"/>
      <c r="Y11" s="57"/>
      <c r="Z11" s="57"/>
      <c r="AA11" s="57"/>
      <c r="AB11" s="57"/>
      <c r="AC11" s="63"/>
      <c r="AD11" s="63"/>
      <c r="AE11" s="63"/>
      <c r="AF11" s="289">
        <v>0.03</v>
      </c>
      <c r="AG11" s="63"/>
      <c r="AH11" s="63"/>
      <c r="AI11" s="63"/>
      <c r="AJ11" s="63"/>
      <c r="AK11" s="898"/>
      <c r="AL11" s="899"/>
      <c r="AM11" s="899"/>
      <c r="AN11" s="899"/>
      <c r="AO11" s="900"/>
      <c r="AP11" s="2"/>
      <c r="AQ11" s="62">
        <f>IF(P11="材質劣化",2,IF(P11="漏水",3,1))</f>
        <v>2</v>
      </c>
      <c r="AS11" s="43" t="str">
        <f>IF(Y11&lt;&gt;"",1,"")</f>
        <v/>
      </c>
    </row>
    <row r="12" spans="2:86" ht="12" customHeight="1" x14ac:dyDescent="0.15">
      <c r="B12" s="937"/>
      <c r="C12" s="942"/>
      <c r="D12" s="940"/>
      <c r="E12" s="940"/>
      <c r="F12" s="940"/>
      <c r="G12" s="940"/>
      <c r="H12" s="940"/>
      <c r="I12" s="940"/>
      <c r="J12" s="941"/>
      <c r="K12" s="103"/>
      <c r="L12" s="901"/>
      <c r="M12" s="902"/>
      <c r="N12" s="901"/>
      <c r="O12" s="902"/>
      <c r="P12" s="901"/>
      <c r="Q12" s="902"/>
      <c r="R12" s="320"/>
      <c r="S12" s="320"/>
      <c r="T12" s="320"/>
      <c r="U12" s="901"/>
      <c r="V12" s="902"/>
      <c r="W12" s="901"/>
      <c r="X12" s="902"/>
      <c r="Y12" s="57"/>
      <c r="Z12" s="57"/>
      <c r="AA12" s="57"/>
      <c r="AB12" s="57"/>
      <c r="AC12" s="63"/>
      <c r="AD12" s="63"/>
      <c r="AE12" s="63"/>
      <c r="AF12" s="63"/>
      <c r="AG12" s="63"/>
      <c r="AH12" s="63"/>
      <c r="AI12" s="63"/>
      <c r="AJ12" s="63"/>
      <c r="AK12" s="898"/>
      <c r="AL12" s="899"/>
      <c r="AM12" s="899"/>
      <c r="AN12" s="899"/>
      <c r="AO12" s="900"/>
      <c r="AP12" s="2"/>
      <c r="AQ12" s="62">
        <f>IF(P12="材質劣化",2,IF(P12="漏水",3,1))</f>
        <v>1</v>
      </c>
    </row>
    <row r="13" spans="2:86" ht="12" customHeight="1" x14ac:dyDescent="0.15">
      <c r="B13" s="937"/>
      <c r="C13" s="942"/>
      <c r="D13" s="940"/>
      <c r="E13" s="940"/>
      <c r="F13" s="940"/>
      <c r="G13" s="940"/>
      <c r="H13" s="940"/>
      <c r="I13" s="940"/>
      <c r="J13" s="941"/>
      <c r="K13" s="103"/>
      <c r="L13" s="901"/>
      <c r="M13" s="902"/>
      <c r="N13" s="901"/>
      <c r="O13" s="902"/>
      <c r="P13" s="901"/>
      <c r="Q13" s="902"/>
      <c r="R13" s="336"/>
      <c r="S13" s="903"/>
      <c r="T13" s="337"/>
      <c r="U13" s="901"/>
      <c r="V13" s="902"/>
      <c r="W13" s="901"/>
      <c r="X13" s="902"/>
      <c r="Y13" s="57"/>
      <c r="Z13" s="57"/>
      <c r="AA13" s="57"/>
      <c r="AB13" s="57"/>
      <c r="AC13" s="63"/>
      <c r="AD13" s="63"/>
      <c r="AE13" s="63"/>
      <c r="AF13" s="63"/>
      <c r="AG13" s="63"/>
      <c r="AH13" s="63"/>
      <c r="AI13" s="63"/>
      <c r="AJ13" s="63"/>
      <c r="AK13" s="898"/>
      <c r="AL13" s="899"/>
      <c r="AM13" s="899"/>
      <c r="AN13" s="899"/>
      <c r="AO13" s="900"/>
      <c r="AP13" s="2"/>
      <c r="AQ13" s="62">
        <f t="shared" ref="AQ13:AQ27" si="2">IF(P13="材質劣化",2,IF(P13="漏水",3,1))</f>
        <v>1</v>
      </c>
    </row>
    <row r="14" spans="2:86" ht="12" customHeight="1" x14ac:dyDescent="0.15">
      <c r="B14" s="937"/>
      <c r="C14" s="942"/>
      <c r="D14" s="940"/>
      <c r="E14" s="940"/>
      <c r="F14" s="940"/>
      <c r="G14" s="940"/>
      <c r="H14" s="940"/>
      <c r="I14" s="940"/>
      <c r="J14" s="941"/>
      <c r="K14" s="103"/>
      <c r="L14" s="901"/>
      <c r="M14" s="902"/>
      <c r="N14" s="901"/>
      <c r="O14" s="902"/>
      <c r="P14" s="901"/>
      <c r="Q14" s="902"/>
      <c r="R14" s="336"/>
      <c r="S14" s="903"/>
      <c r="T14" s="337"/>
      <c r="U14" s="901"/>
      <c r="V14" s="902"/>
      <c r="W14" s="901"/>
      <c r="X14" s="902"/>
      <c r="Y14" s="57"/>
      <c r="Z14" s="57"/>
      <c r="AA14" s="57"/>
      <c r="AB14" s="57"/>
      <c r="AC14" s="63"/>
      <c r="AD14" s="63"/>
      <c r="AE14" s="63"/>
      <c r="AF14" s="63"/>
      <c r="AG14" s="63"/>
      <c r="AH14" s="63"/>
      <c r="AI14" s="63"/>
      <c r="AJ14" s="63"/>
      <c r="AK14" s="898"/>
      <c r="AL14" s="899"/>
      <c r="AM14" s="899"/>
      <c r="AN14" s="899"/>
      <c r="AO14" s="900"/>
      <c r="AP14" s="2"/>
      <c r="AQ14" s="62">
        <f t="shared" si="2"/>
        <v>1</v>
      </c>
    </row>
    <row r="15" spans="2:86" ht="12" customHeight="1" x14ac:dyDescent="0.15">
      <c r="B15" s="937"/>
      <c r="C15" s="942"/>
      <c r="D15" s="940"/>
      <c r="E15" s="940"/>
      <c r="F15" s="940"/>
      <c r="G15" s="940"/>
      <c r="H15" s="940"/>
      <c r="I15" s="940"/>
      <c r="J15" s="941"/>
      <c r="K15" s="103"/>
      <c r="L15" s="901"/>
      <c r="M15" s="902"/>
      <c r="N15" s="901"/>
      <c r="O15" s="902"/>
      <c r="P15" s="901"/>
      <c r="Q15" s="902"/>
      <c r="R15" s="336"/>
      <c r="S15" s="903"/>
      <c r="T15" s="337"/>
      <c r="U15" s="901"/>
      <c r="V15" s="902"/>
      <c r="W15" s="901"/>
      <c r="X15" s="902"/>
      <c r="Y15" s="57"/>
      <c r="Z15" s="57"/>
      <c r="AA15" s="57"/>
      <c r="AB15" s="57"/>
      <c r="AC15" s="63"/>
      <c r="AD15" s="63"/>
      <c r="AE15" s="63"/>
      <c r="AF15" s="63"/>
      <c r="AG15" s="63"/>
      <c r="AH15" s="63"/>
      <c r="AI15" s="63"/>
      <c r="AJ15" s="63"/>
      <c r="AK15" s="898"/>
      <c r="AL15" s="899"/>
      <c r="AM15" s="899"/>
      <c r="AN15" s="899"/>
      <c r="AO15" s="900"/>
      <c r="AP15" s="2"/>
      <c r="AQ15" s="62">
        <f t="shared" si="2"/>
        <v>1</v>
      </c>
    </row>
    <row r="16" spans="2:86" ht="12" customHeight="1" x14ac:dyDescent="0.15">
      <c r="B16" s="937"/>
      <c r="C16" s="942"/>
      <c r="D16" s="940"/>
      <c r="E16" s="940"/>
      <c r="F16" s="940"/>
      <c r="G16" s="940"/>
      <c r="H16" s="940"/>
      <c r="I16" s="940"/>
      <c r="J16" s="941"/>
      <c r="K16" s="103"/>
      <c r="L16" s="901"/>
      <c r="M16" s="902"/>
      <c r="N16" s="901"/>
      <c r="O16" s="902"/>
      <c r="P16" s="901"/>
      <c r="Q16" s="902"/>
      <c r="R16" s="336"/>
      <c r="S16" s="903"/>
      <c r="T16" s="337"/>
      <c r="U16" s="901"/>
      <c r="V16" s="902"/>
      <c r="W16" s="901"/>
      <c r="X16" s="902"/>
      <c r="Y16" s="57"/>
      <c r="Z16" s="57"/>
      <c r="AA16" s="57"/>
      <c r="AB16" s="57"/>
      <c r="AC16" s="63"/>
      <c r="AD16" s="63"/>
      <c r="AE16" s="63"/>
      <c r="AF16" s="63"/>
      <c r="AG16" s="63"/>
      <c r="AH16" s="63"/>
      <c r="AI16" s="63"/>
      <c r="AJ16" s="63"/>
      <c r="AK16" s="898"/>
      <c r="AL16" s="899"/>
      <c r="AM16" s="899"/>
      <c r="AN16" s="899"/>
      <c r="AO16" s="900"/>
      <c r="AP16" s="2"/>
      <c r="AQ16" s="62">
        <f t="shared" si="2"/>
        <v>1</v>
      </c>
    </row>
    <row r="17" spans="2:46" ht="12" customHeight="1" x14ac:dyDescent="0.15">
      <c r="B17" s="937"/>
      <c r="C17" s="942"/>
      <c r="D17" s="940"/>
      <c r="E17" s="940"/>
      <c r="F17" s="940"/>
      <c r="G17" s="940"/>
      <c r="H17" s="940"/>
      <c r="I17" s="940"/>
      <c r="J17" s="941"/>
      <c r="K17" s="103"/>
      <c r="L17" s="901"/>
      <c r="M17" s="902"/>
      <c r="N17" s="901"/>
      <c r="O17" s="902"/>
      <c r="P17" s="901"/>
      <c r="Q17" s="902"/>
      <c r="R17" s="336"/>
      <c r="S17" s="903"/>
      <c r="T17" s="337"/>
      <c r="U17" s="901"/>
      <c r="V17" s="902"/>
      <c r="W17" s="901"/>
      <c r="X17" s="902"/>
      <c r="Y17" s="57"/>
      <c r="Z17" s="57"/>
      <c r="AA17" s="57"/>
      <c r="AB17" s="57"/>
      <c r="AC17" s="63"/>
      <c r="AD17" s="63"/>
      <c r="AE17" s="63"/>
      <c r="AF17" s="63"/>
      <c r="AG17" s="63"/>
      <c r="AH17" s="63"/>
      <c r="AI17" s="63"/>
      <c r="AJ17" s="63"/>
      <c r="AK17" s="898"/>
      <c r="AL17" s="899"/>
      <c r="AM17" s="899"/>
      <c r="AN17" s="899"/>
      <c r="AO17" s="900"/>
      <c r="AP17" s="2"/>
      <c r="AQ17" s="62">
        <f t="shared" si="2"/>
        <v>1</v>
      </c>
    </row>
    <row r="18" spans="2:46" ht="12" customHeight="1" x14ac:dyDescent="0.15">
      <c r="B18" s="937"/>
      <c r="C18" s="942"/>
      <c r="D18" s="940"/>
      <c r="E18" s="940"/>
      <c r="F18" s="940"/>
      <c r="G18" s="940"/>
      <c r="H18" s="940"/>
      <c r="I18" s="940"/>
      <c r="J18" s="941"/>
      <c r="K18" s="103"/>
      <c r="L18" s="901"/>
      <c r="M18" s="902"/>
      <c r="N18" s="901"/>
      <c r="O18" s="902"/>
      <c r="P18" s="901"/>
      <c r="Q18" s="902"/>
      <c r="R18" s="336"/>
      <c r="S18" s="903"/>
      <c r="T18" s="337"/>
      <c r="U18" s="901"/>
      <c r="V18" s="902"/>
      <c r="W18" s="901"/>
      <c r="X18" s="902"/>
      <c r="Y18" s="57"/>
      <c r="Z18" s="57"/>
      <c r="AA18" s="57"/>
      <c r="AB18" s="57"/>
      <c r="AC18" s="63"/>
      <c r="AD18" s="63"/>
      <c r="AE18" s="63"/>
      <c r="AF18" s="63"/>
      <c r="AG18" s="63"/>
      <c r="AH18" s="63"/>
      <c r="AI18" s="63"/>
      <c r="AJ18" s="63"/>
      <c r="AK18" s="898"/>
      <c r="AL18" s="899"/>
      <c r="AM18" s="899"/>
      <c r="AN18" s="899"/>
      <c r="AO18" s="900"/>
      <c r="AP18" s="2"/>
      <c r="AQ18" s="62">
        <f t="shared" si="2"/>
        <v>1</v>
      </c>
    </row>
    <row r="19" spans="2:46" ht="12" customHeight="1" x14ac:dyDescent="0.15">
      <c r="B19" s="937"/>
      <c r="C19" s="942"/>
      <c r="D19" s="940"/>
      <c r="E19" s="940"/>
      <c r="F19" s="940"/>
      <c r="G19" s="940"/>
      <c r="H19" s="940"/>
      <c r="I19" s="940"/>
      <c r="J19" s="941"/>
      <c r="K19" s="103"/>
      <c r="L19" s="901"/>
      <c r="M19" s="902"/>
      <c r="N19" s="901"/>
      <c r="O19" s="902"/>
      <c r="P19" s="901"/>
      <c r="Q19" s="902"/>
      <c r="R19" s="336"/>
      <c r="S19" s="903"/>
      <c r="T19" s="337"/>
      <c r="U19" s="901"/>
      <c r="V19" s="902"/>
      <c r="W19" s="901"/>
      <c r="X19" s="902"/>
      <c r="Y19" s="57"/>
      <c r="Z19" s="57"/>
      <c r="AA19" s="57"/>
      <c r="AB19" s="57"/>
      <c r="AC19" s="63"/>
      <c r="AD19" s="63"/>
      <c r="AE19" s="63"/>
      <c r="AF19" s="63"/>
      <c r="AG19" s="63"/>
      <c r="AH19" s="63"/>
      <c r="AI19" s="63"/>
      <c r="AJ19" s="63"/>
      <c r="AK19" s="898"/>
      <c r="AL19" s="899"/>
      <c r="AM19" s="899"/>
      <c r="AN19" s="899"/>
      <c r="AO19" s="900"/>
      <c r="AP19" s="2"/>
      <c r="AQ19" s="62">
        <f t="shared" si="2"/>
        <v>1</v>
      </c>
    </row>
    <row r="20" spans="2:46" ht="12" customHeight="1" x14ac:dyDescent="0.15">
      <c r="B20" s="937"/>
      <c r="C20" s="942"/>
      <c r="D20" s="940"/>
      <c r="E20" s="940"/>
      <c r="F20" s="940"/>
      <c r="G20" s="940"/>
      <c r="H20" s="940"/>
      <c r="I20" s="940"/>
      <c r="J20" s="941"/>
      <c r="K20" s="103"/>
      <c r="L20" s="901"/>
      <c r="M20" s="902"/>
      <c r="N20" s="901"/>
      <c r="O20" s="902"/>
      <c r="P20" s="901"/>
      <c r="Q20" s="902"/>
      <c r="R20" s="336"/>
      <c r="S20" s="903"/>
      <c r="T20" s="337"/>
      <c r="U20" s="901"/>
      <c r="V20" s="902"/>
      <c r="W20" s="901"/>
      <c r="X20" s="902"/>
      <c r="Y20" s="57"/>
      <c r="Z20" s="57"/>
      <c r="AA20" s="57"/>
      <c r="AB20" s="57"/>
      <c r="AC20" s="63"/>
      <c r="AD20" s="63"/>
      <c r="AE20" s="63"/>
      <c r="AF20" s="63"/>
      <c r="AG20" s="63"/>
      <c r="AH20" s="63"/>
      <c r="AI20" s="63"/>
      <c r="AJ20" s="63"/>
      <c r="AK20" s="898"/>
      <c r="AL20" s="899"/>
      <c r="AM20" s="899"/>
      <c r="AN20" s="899"/>
      <c r="AO20" s="900"/>
      <c r="AP20" s="2"/>
      <c r="AQ20" s="62">
        <f t="shared" si="2"/>
        <v>1</v>
      </c>
    </row>
    <row r="21" spans="2:46" ht="12" customHeight="1" x14ac:dyDescent="0.15">
      <c r="B21" s="937"/>
      <c r="C21" s="942"/>
      <c r="D21" s="940"/>
      <c r="E21" s="940"/>
      <c r="F21" s="940"/>
      <c r="G21" s="940"/>
      <c r="H21" s="940"/>
      <c r="I21" s="940"/>
      <c r="J21" s="941"/>
      <c r="K21" s="103"/>
      <c r="L21" s="901"/>
      <c r="M21" s="902"/>
      <c r="N21" s="901"/>
      <c r="O21" s="902"/>
      <c r="P21" s="901"/>
      <c r="Q21" s="902"/>
      <c r="R21" s="336"/>
      <c r="S21" s="903"/>
      <c r="T21" s="337"/>
      <c r="U21" s="901"/>
      <c r="V21" s="902"/>
      <c r="W21" s="901"/>
      <c r="X21" s="902"/>
      <c r="Y21" s="57"/>
      <c r="Z21" s="57"/>
      <c r="AA21" s="57"/>
      <c r="AB21" s="57"/>
      <c r="AC21" s="63"/>
      <c r="AD21" s="63"/>
      <c r="AE21" s="63"/>
      <c r="AF21" s="63"/>
      <c r="AG21" s="63"/>
      <c r="AH21" s="63"/>
      <c r="AI21" s="63"/>
      <c r="AJ21" s="63"/>
      <c r="AK21" s="898"/>
      <c r="AL21" s="899"/>
      <c r="AM21" s="899"/>
      <c r="AN21" s="899"/>
      <c r="AO21" s="900"/>
      <c r="AP21" s="2"/>
      <c r="AQ21" s="62">
        <f>IF(P21="材質劣化",2,IF(P21="漏水",3,1))</f>
        <v>1</v>
      </c>
    </row>
    <row r="22" spans="2:46" ht="12" customHeight="1" x14ac:dyDescent="0.15">
      <c r="B22" s="937"/>
      <c r="C22" s="942"/>
      <c r="D22" s="940"/>
      <c r="E22" s="940"/>
      <c r="F22" s="940"/>
      <c r="G22" s="940"/>
      <c r="H22" s="940"/>
      <c r="I22" s="940"/>
      <c r="J22" s="941"/>
      <c r="K22" s="103"/>
      <c r="L22" s="901"/>
      <c r="M22" s="902"/>
      <c r="N22" s="901"/>
      <c r="O22" s="902"/>
      <c r="P22" s="901"/>
      <c r="Q22" s="902"/>
      <c r="R22" s="336"/>
      <c r="S22" s="903"/>
      <c r="T22" s="337"/>
      <c r="U22" s="901"/>
      <c r="V22" s="902"/>
      <c r="W22" s="901"/>
      <c r="X22" s="902"/>
      <c r="Y22" s="57"/>
      <c r="Z22" s="57"/>
      <c r="AA22" s="57"/>
      <c r="AB22" s="57"/>
      <c r="AC22" s="63"/>
      <c r="AD22" s="63"/>
      <c r="AE22" s="63"/>
      <c r="AF22" s="63"/>
      <c r="AG22" s="63"/>
      <c r="AH22" s="63"/>
      <c r="AI22" s="63"/>
      <c r="AJ22" s="63"/>
      <c r="AK22" s="898"/>
      <c r="AL22" s="899"/>
      <c r="AM22" s="899"/>
      <c r="AN22" s="899"/>
      <c r="AO22" s="900"/>
      <c r="AP22" s="2"/>
      <c r="AQ22" s="62">
        <f t="shared" si="2"/>
        <v>1</v>
      </c>
    </row>
    <row r="23" spans="2:46" ht="12" customHeight="1" x14ac:dyDescent="0.15">
      <c r="B23" s="937"/>
      <c r="C23" s="942"/>
      <c r="D23" s="940"/>
      <c r="E23" s="940"/>
      <c r="F23" s="940"/>
      <c r="G23" s="940"/>
      <c r="H23" s="940"/>
      <c r="I23" s="940"/>
      <c r="J23" s="941"/>
      <c r="K23" s="103"/>
      <c r="L23" s="901"/>
      <c r="M23" s="902"/>
      <c r="N23" s="901"/>
      <c r="O23" s="902"/>
      <c r="P23" s="901"/>
      <c r="Q23" s="902"/>
      <c r="R23" s="336"/>
      <c r="S23" s="903"/>
      <c r="T23" s="337"/>
      <c r="U23" s="901"/>
      <c r="V23" s="902"/>
      <c r="W23" s="901"/>
      <c r="X23" s="902"/>
      <c r="Y23" s="57"/>
      <c r="Z23" s="57"/>
      <c r="AA23" s="57"/>
      <c r="AB23" s="57"/>
      <c r="AC23" s="63"/>
      <c r="AD23" s="63"/>
      <c r="AE23" s="63"/>
      <c r="AF23" s="63"/>
      <c r="AG23" s="63"/>
      <c r="AH23" s="63"/>
      <c r="AI23" s="63"/>
      <c r="AJ23" s="63"/>
      <c r="AK23" s="898"/>
      <c r="AL23" s="899"/>
      <c r="AM23" s="899"/>
      <c r="AN23" s="899"/>
      <c r="AO23" s="900"/>
      <c r="AP23" s="2"/>
      <c r="AQ23" s="62">
        <f t="shared" si="2"/>
        <v>1</v>
      </c>
    </row>
    <row r="24" spans="2:46" ht="12" customHeight="1" x14ac:dyDescent="0.15">
      <c r="B24" s="937"/>
      <c r="C24" s="942"/>
      <c r="D24" s="940"/>
      <c r="E24" s="940"/>
      <c r="F24" s="940"/>
      <c r="G24" s="940"/>
      <c r="H24" s="940"/>
      <c r="I24" s="940"/>
      <c r="J24" s="941"/>
      <c r="K24" s="103"/>
      <c r="L24" s="901"/>
      <c r="M24" s="902"/>
      <c r="N24" s="901"/>
      <c r="O24" s="902"/>
      <c r="P24" s="901"/>
      <c r="Q24" s="902"/>
      <c r="R24" s="336"/>
      <c r="S24" s="903"/>
      <c r="T24" s="337"/>
      <c r="U24" s="901"/>
      <c r="V24" s="902"/>
      <c r="W24" s="901"/>
      <c r="X24" s="902"/>
      <c r="Y24" s="57"/>
      <c r="Z24" s="57"/>
      <c r="AA24" s="57"/>
      <c r="AB24" s="57"/>
      <c r="AC24" s="63"/>
      <c r="AD24" s="63"/>
      <c r="AE24" s="63"/>
      <c r="AF24" s="63"/>
      <c r="AG24" s="63"/>
      <c r="AH24" s="63"/>
      <c r="AI24" s="63"/>
      <c r="AJ24" s="63"/>
      <c r="AK24" s="898"/>
      <c r="AL24" s="899"/>
      <c r="AM24" s="899"/>
      <c r="AN24" s="899"/>
      <c r="AO24" s="900"/>
      <c r="AP24" s="2"/>
      <c r="AQ24" s="62">
        <f t="shared" si="2"/>
        <v>1</v>
      </c>
    </row>
    <row r="25" spans="2:46" ht="12" customHeight="1" x14ac:dyDescent="0.15">
      <c r="B25" s="937"/>
      <c r="C25" s="942"/>
      <c r="D25" s="940"/>
      <c r="E25" s="940"/>
      <c r="F25" s="940"/>
      <c r="G25" s="940"/>
      <c r="H25" s="940"/>
      <c r="I25" s="940"/>
      <c r="J25" s="941"/>
      <c r="K25" s="103"/>
      <c r="L25" s="901"/>
      <c r="M25" s="902"/>
      <c r="N25" s="901"/>
      <c r="O25" s="902"/>
      <c r="P25" s="901"/>
      <c r="Q25" s="902"/>
      <c r="R25" s="336"/>
      <c r="S25" s="903"/>
      <c r="T25" s="337"/>
      <c r="U25" s="901"/>
      <c r="V25" s="902"/>
      <c r="W25" s="901"/>
      <c r="X25" s="902"/>
      <c r="Y25" s="57"/>
      <c r="Z25" s="57"/>
      <c r="AA25" s="57"/>
      <c r="AB25" s="57"/>
      <c r="AC25" s="63"/>
      <c r="AD25" s="63"/>
      <c r="AE25" s="63"/>
      <c r="AF25" s="63"/>
      <c r="AG25" s="63"/>
      <c r="AH25" s="63"/>
      <c r="AI25" s="63"/>
      <c r="AJ25" s="63"/>
      <c r="AK25" s="898"/>
      <c r="AL25" s="899"/>
      <c r="AM25" s="899"/>
      <c r="AN25" s="899"/>
      <c r="AO25" s="900"/>
      <c r="AP25" s="2"/>
      <c r="AQ25" s="62">
        <f t="shared" si="2"/>
        <v>1</v>
      </c>
    </row>
    <row r="26" spans="2:46" ht="12" customHeight="1" x14ac:dyDescent="0.15">
      <c r="B26" s="937"/>
      <c r="C26" s="942"/>
      <c r="D26" s="940"/>
      <c r="E26" s="940"/>
      <c r="F26" s="940"/>
      <c r="G26" s="940"/>
      <c r="H26" s="940"/>
      <c r="I26" s="940"/>
      <c r="J26" s="941"/>
      <c r="K26" s="103"/>
      <c r="L26" s="901"/>
      <c r="M26" s="902"/>
      <c r="N26" s="901"/>
      <c r="O26" s="902"/>
      <c r="P26" s="901"/>
      <c r="Q26" s="902"/>
      <c r="R26" s="336"/>
      <c r="S26" s="903"/>
      <c r="T26" s="337"/>
      <c r="U26" s="901"/>
      <c r="V26" s="902"/>
      <c r="W26" s="901"/>
      <c r="X26" s="902"/>
      <c r="Y26" s="57"/>
      <c r="Z26" s="57"/>
      <c r="AA26" s="57"/>
      <c r="AB26" s="57"/>
      <c r="AC26" s="63"/>
      <c r="AD26" s="63"/>
      <c r="AE26" s="63"/>
      <c r="AF26" s="63"/>
      <c r="AG26" s="63"/>
      <c r="AH26" s="63"/>
      <c r="AI26" s="63"/>
      <c r="AJ26" s="63"/>
      <c r="AK26" s="898"/>
      <c r="AL26" s="899"/>
      <c r="AM26" s="899"/>
      <c r="AN26" s="899"/>
      <c r="AO26" s="900"/>
      <c r="AP26" s="2"/>
      <c r="AQ26" s="62">
        <f>IF(P26="材質劣化",2,IF(P26="漏水",3,1))</f>
        <v>1</v>
      </c>
    </row>
    <row r="27" spans="2:46" ht="12" customHeight="1" x14ac:dyDescent="0.15">
      <c r="B27" s="937"/>
      <c r="C27" s="942"/>
      <c r="D27" s="940"/>
      <c r="E27" s="940"/>
      <c r="F27" s="940"/>
      <c r="G27" s="940"/>
      <c r="H27" s="940"/>
      <c r="I27" s="940"/>
      <c r="J27" s="941"/>
      <c r="K27" s="103"/>
      <c r="L27" s="901"/>
      <c r="M27" s="902"/>
      <c r="N27" s="901"/>
      <c r="O27" s="902"/>
      <c r="P27" s="901"/>
      <c r="Q27" s="902"/>
      <c r="R27" s="336"/>
      <c r="S27" s="903"/>
      <c r="T27" s="337"/>
      <c r="U27" s="901"/>
      <c r="V27" s="902"/>
      <c r="W27" s="901"/>
      <c r="X27" s="902"/>
      <c r="Y27" s="57"/>
      <c r="Z27" s="57"/>
      <c r="AA27" s="57"/>
      <c r="AB27" s="57"/>
      <c r="AC27" s="63"/>
      <c r="AD27" s="63"/>
      <c r="AE27" s="63"/>
      <c r="AF27" s="63"/>
      <c r="AG27" s="63"/>
      <c r="AH27" s="63"/>
      <c r="AI27" s="63"/>
      <c r="AJ27" s="63"/>
      <c r="AK27" s="898"/>
      <c r="AL27" s="899"/>
      <c r="AM27" s="899"/>
      <c r="AN27" s="899"/>
      <c r="AO27" s="900"/>
      <c r="AP27" s="2"/>
      <c r="AQ27" s="62">
        <f t="shared" si="2"/>
        <v>1</v>
      </c>
    </row>
    <row r="28" spans="2:46" ht="12" customHeight="1" x14ac:dyDescent="0.15">
      <c r="B28" s="937"/>
      <c r="C28" s="942"/>
      <c r="D28" s="940"/>
      <c r="E28" s="940"/>
      <c r="F28" s="940"/>
      <c r="G28" s="940"/>
      <c r="H28" s="940"/>
      <c r="I28" s="940"/>
      <c r="J28" s="941"/>
      <c r="K28" s="103"/>
      <c r="L28" s="901"/>
      <c r="M28" s="902"/>
      <c r="N28" s="901"/>
      <c r="O28" s="902"/>
      <c r="P28" s="901"/>
      <c r="Q28" s="902"/>
      <c r="R28" s="336"/>
      <c r="S28" s="903"/>
      <c r="T28" s="337"/>
      <c r="U28" s="901"/>
      <c r="V28" s="902"/>
      <c r="W28" s="901"/>
      <c r="X28" s="902"/>
      <c r="Y28" s="57"/>
      <c r="Z28" s="57"/>
      <c r="AA28" s="57"/>
      <c r="AB28" s="57"/>
      <c r="AC28" s="63"/>
      <c r="AD28" s="63"/>
      <c r="AE28" s="63"/>
      <c r="AF28" s="63"/>
      <c r="AG28" s="63"/>
      <c r="AH28" s="63"/>
      <c r="AI28" s="63"/>
      <c r="AJ28" s="63"/>
      <c r="AK28" s="898"/>
      <c r="AL28" s="899"/>
      <c r="AM28" s="899"/>
      <c r="AN28" s="899"/>
      <c r="AO28" s="900"/>
      <c r="AP28" s="2"/>
      <c r="AQ28" s="62">
        <f>IF(P30="材質劣化",2,IF(P30="漏水",3,1))</f>
        <v>1</v>
      </c>
    </row>
    <row r="29" spans="2:46" ht="12" customHeight="1" x14ac:dyDescent="0.15">
      <c r="B29" s="937"/>
      <c r="C29" s="942"/>
      <c r="D29" s="940"/>
      <c r="E29" s="940"/>
      <c r="F29" s="940"/>
      <c r="G29" s="940"/>
      <c r="H29" s="940"/>
      <c r="I29" s="940"/>
      <c r="J29" s="941"/>
      <c r="K29" s="103"/>
      <c r="L29" s="901"/>
      <c r="M29" s="902"/>
      <c r="N29" s="901"/>
      <c r="O29" s="902"/>
      <c r="P29" s="901"/>
      <c r="Q29" s="902"/>
      <c r="R29" s="336"/>
      <c r="S29" s="903"/>
      <c r="T29" s="337"/>
      <c r="U29" s="901"/>
      <c r="V29" s="902"/>
      <c r="W29" s="901"/>
      <c r="X29" s="902"/>
      <c r="Y29" s="57"/>
      <c r="Z29" s="57"/>
      <c r="AA29" s="57"/>
      <c r="AB29" s="57"/>
      <c r="AC29" s="63"/>
      <c r="AD29" s="63"/>
      <c r="AE29" s="63"/>
      <c r="AF29" s="63"/>
      <c r="AG29" s="63"/>
      <c r="AH29" s="63"/>
      <c r="AI29" s="63"/>
      <c r="AJ29" s="63"/>
      <c r="AK29" s="898"/>
      <c r="AL29" s="899"/>
      <c r="AM29" s="899"/>
      <c r="AN29" s="899"/>
      <c r="AO29" s="900"/>
      <c r="AP29" s="2"/>
      <c r="AQ29" s="62">
        <f>IF(P34="材質劣化",2,IF(P34="漏水",3,1))</f>
        <v>1</v>
      </c>
    </row>
    <row r="30" spans="2:46" ht="12" customHeight="1" x14ac:dyDescent="0.15">
      <c r="B30" s="937"/>
      <c r="C30" s="942"/>
      <c r="D30" s="940"/>
      <c r="E30" s="940"/>
      <c r="F30" s="940"/>
      <c r="G30" s="940"/>
      <c r="H30" s="940"/>
      <c r="I30" s="940"/>
      <c r="J30" s="941"/>
      <c r="K30" s="103"/>
      <c r="L30" s="901"/>
      <c r="M30" s="902"/>
      <c r="N30" s="901"/>
      <c r="O30" s="902"/>
      <c r="P30" s="901"/>
      <c r="Q30" s="902"/>
      <c r="R30" s="336"/>
      <c r="S30" s="903"/>
      <c r="T30" s="337"/>
      <c r="U30" s="901"/>
      <c r="V30" s="902"/>
      <c r="W30" s="901"/>
      <c r="X30" s="902"/>
      <c r="Y30" s="57"/>
      <c r="Z30" s="57"/>
      <c r="AA30" s="57"/>
      <c r="AB30" s="57"/>
      <c r="AC30" s="63"/>
      <c r="AD30" s="63"/>
      <c r="AE30" s="63"/>
      <c r="AF30" s="63"/>
      <c r="AG30" s="63"/>
      <c r="AH30" s="63"/>
      <c r="AI30" s="63"/>
      <c r="AJ30" s="63"/>
      <c r="AK30" s="898"/>
      <c r="AL30" s="899"/>
      <c r="AM30" s="899"/>
      <c r="AN30" s="899"/>
      <c r="AO30" s="900"/>
      <c r="AP30" s="2"/>
      <c r="AQ30" s="62">
        <f t="shared" ref="AQ30:AQ33" si="3">IF(P30="材質劣化",2,IF(P30="漏水",3,1))</f>
        <v>1</v>
      </c>
    </row>
    <row r="31" spans="2:46" ht="12" customHeight="1" x14ac:dyDescent="0.15">
      <c r="B31" s="937"/>
      <c r="C31" s="942"/>
      <c r="D31" s="940"/>
      <c r="E31" s="940"/>
      <c r="F31" s="940"/>
      <c r="G31" s="940"/>
      <c r="H31" s="940"/>
      <c r="I31" s="940"/>
      <c r="J31" s="941"/>
      <c r="K31" s="103"/>
      <c r="L31" s="901"/>
      <c r="M31" s="902"/>
      <c r="N31" s="901"/>
      <c r="O31" s="902"/>
      <c r="P31" s="901"/>
      <c r="Q31" s="902"/>
      <c r="R31" s="336"/>
      <c r="S31" s="903"/>
      <c r="T31" s="337"/>
      <c r="U31" s="901"/>
      <c r="V31" s="902"/>
      <c r="W31" s="901"/>
      <c r="X31" s="902"/>
      <c r="Y31" s="57"/>
      <c r="Z31" s="57"/>
      <c r="AA31" s="57"/>
      <c r="AB31" s="57"/>
      <c r="AC31" s="63"/>
      <c r="AD31" s="63"/>
      <c r="AE31" s="63"/>
      <c r="AF31" s="63"/>
      <c r="AG31" s="63"/>
      <c r="AH31" s="63"/>
      <c r="AI31" s="63"/>
      <c r="AJ31" s="63"/>
      <c r="AK31" s="898"/>
      <c r="AL31" s="899"/>
      <c r="AM31" s="899"/>
      <c r="AN31" s="899"/>
      <c r="AO31" s="900"/>
      <c r="AP31" s="2"/>
      <c r="AQ31" s="62">
        <f t="shared" ref="AQ31" si="4">IF(P33="材質劣化",2,IF(P33="漏水",3,1))</f>
        <v>1</v>
      </c>
    </row>
    <row r="32" spans="2:46" ht="12" customHeight="1" x14ac:dyDescent="0.15">
      <c r="B32" s="937"/>
      <c r="C32" s="942"/>
      <c r="D32" s="940"/>
      <c r="E32" s="940"/>
      <c r="F32" s="940"/>
      <c r="G32" s="940"/>
      <c r="H32" s="940"/>
      <c r="I32" s="940"/>
      <c r="J32" s="941"/>
      <c r="K32" s="103"/>
      <c r="L32" s="901"/>
      <c r="M32" s="902"/>
      <c r="N32" s="901"/>
      <c r="O32" s="902"/>
      <c r="P32" s="901"/>
      <c r="Q32" s="902"/>
      <c r="R32" s="336"/>
      <c r="S32" s="903"/>
      <c r="T32" s="337"/>
      <c r="U32" s="901"/>
      <c r="V32" s="902"/>
      <c r="W32" s="901"/>
      <c r="X32" s="902"/>
      <c r="Y32" s="57"/>
      <c r="Z32" s="57"/>
      <c r="AA32" s="57"/>
      <c r="AB32" s="57"/>
      <c r="AC32" s="63"/>
      <c r="AD32" s="63"/>
      <c r="AE32" s="63"/>
      <c r="AF32" s="63"/>
      <c r="AG32" s="63"/>
      <c r="AH32" s="63"/>
      <c r="AI32" s="63"/>
      <c r="AJ32" s="63"/>
      <c r="AK32" s="898"/>
      <c r="AL32" s="899"/>
      <c r="AM32" s="899"/>
      <c r="AN32" s="899"/>
      <c r="AO32" s="900"/>
      <c r="AP32" s="2"/>
      <c r="AQ32" s="62">
        <f t="shared" ref="AQ32" si="5">IF(P37="材質劣化",2,IF(P37="漏水",3,1))</f>
        <v>1</v>
      </c>
      <c r="AS32" s="3"/>
      <c r="AT32" s="3"/>
    </row>
    <row r="33" spans="2:86" ht="12" customHeight="1" x14ac:dyDescent="0.15">
      <c r="B33" s="937"/>
      <c r="C33" s="942"/>
      <c r="D33" s="940"/>
      <c r="E33" s="940"/>
      <c r="F33" s="940"/>
      <c r="G33" s="940"/>
      <c r="H33" s="940"/>
      <c r="I33" s="940"/>
      <c r="J33" s="941"/>
      <c r="K33" s="103"/>
      <c r="L33" s="901"/>
      <c r="M33" s="902"/>
      <c r="N33" s="901"/>
      <c r="O33" s="902"/>
      <c r="P33" s="901"/>
      <c r="Q33" s="902"/>
      <c r="R33" s="336"/>
      <c r="S33" s="903"/>
      <c r="T33" s="337"/>
      <c r="U33" s="901"/>
      <c r="V33" s="902"/>
      <c r="W33" s="901"/>
      <c r="X33" s="902"/>
      <c r="Y33" s="57"/>
      <c r="Z33" s="57"/>
      <c r="AA33" s="57"/>
      <c r="AB33" s="57"/>
      <c r="AC33" s="63"/>
      <c r="AD33" s="63"/>
      <c r="AE33" s="63"/>
      <c r="AF33" s="63"/>
      <c r="AG33" s="63"/>
      <c r="AH33" s="63"/>
      <c r="AI33" s="63"/>
      <c r="AJ33" s="63"/>
      <c r="AK33" s="898"/>
      <c r="AL33" s="899"/>
      <c r="AM33" s="899"/>
      <c r="AN33" s="899"/>
      <c r="AO33" s="900"/>
      <c r="AP33" s="2"/>
      <c r="AQ33" s="62">
        <f t="shared" si="3"/>
        <v>1</v>
      </c>
      <c r="AS33" s="184"/>
      <c r="AT33" s="184"/>
    </row>
    <row r="34" spans="2:86" ht="12" customHeight="1" x14ac:dyDescent="0.15">
      <c r="B34" s="937"/>
      <c r="C34" s="942"/>
      <c r="D34" s="940"/>
      <c r="E34" s="940"/>
      <c r="F34" s="940"/>
      <c r="G34" s="940"/>
      <c r="H34" s="940"/>
      <c r="I34" s="940"/>
      <c r="J34" s="941"/>
      <c r="K34" s="103"/>
      <c r="L34" s="901"/>
      <c r="M34" s="902"/>
      <c r="N34" s="901"/>
      <c r="O34" s="902"/>
      <c r="P34" s="901"/>
      <c r="Q34" s="902"/>
      <c r="R34" s="336"/>
      <c r="S34" s="903"/>
      <c r="T34" s="337"/>
      <c r="U34" s="901"/>
      <c r="V34" s="902"/>
      <c r="W34" s="901"/>
      <c r="X34" s="902"/>
      <c r="Y34" s="57"/>
      <c r="Z34" s="57"/>
      <c r="AA34" s="57"/>
      <c r="AB34" s="57"/>
      <c r="AC34" s="63"/>
      <c r="AD34" s="63"/>
      <c r="AE34" s="63"/>
      <c r="AF34" s="63"/>
      <c r="AG34" s="63"/>
      <c r="AH34" s="63"/>
      <c r="AI34" s="63"/>
      <c r="AJ34" s="63"/>
      <c r="AK34" s="898"/>
      <c r="AL34" s="899"/>
      <c r="AM34" s="899"/>
      <c r="AN34" s="899"/>
      <c r="AO34" s="900"/>
      <c r="AP34" s="2"/>
      <c r="AQ34" s="62">
        <f t="shared" ref="AQ34" si="6">IF(P36="材質劣化",2,IF(P36="漏水",3,1))</f>
        <v>1</v>
      </c>
      <c r="AS34" s="185"/>
      <c r="AT34" s="185"/>
    </row>
    <row r="35" spans="2:86" ht="12" customHeight="1" x14ac:dyDescent="0.15">
      <c r="B35" s="937"/>
      <c r="C35" s="942"/>
      <c r="D35" s="940"/>
      <c r="E35" s="940"/>
      <c r="F35" s="940"/>
      <c r="G35" s="940"/>
      <c r="H35" s="940"/>
      <c r="I35" s="940"/>
      <c r="J35" s="941"/>
      <c r="K35" s="909" t="s">
        <v>376</v>
      </c>
      <c r="L35" s="894" t="s">
        <v>181</v>
      </c>
      <c r="M35" s="894"/>
      <c r="N35" s="894"/>
      <c r="O35" s="894"/>
      <c r="P35" s="894"/>
      <c r="Q35" s="894"/>
      <c r="R35" s="894"/>
      <c r="S35" s="894"/>
      <c r="T35" s="894"/>
      <c r="U35" s="894"/>
      <c r="V35" s="894"/>
      <c r="W35" s="894"/>
      <c r="X35" s="894"/>
      <c r="Y35" s="895" t="s">
        <v>329</v>
      </c>
      <c r="Z35" s="896"/>
      <c r="AA35" s="896"/>
      <c r="AB35" s="897"/>
      <c r="AC35" s="273">
        <f t="shared" ref="AC35:AJ35" si="7">SUM(AC11:AC34)</f>
        <v>0</v>
      </c>
      <c r="AD35" s="273">
        <f t="shared" si="7"/>
        <v>0</v>
      </c>
      <c r="AE35" s="273">
        <f>SUM(AE11:AE34)</f>
        <v>0</v>
      </c>
      <c r="AF35" s="273">
        <f t="shared" si="7"/>
        <v>0.03</v>
      </c>
      <c r="AG35" s="273">
        <f t="shared" si="7"/>
        <v>0</v>
      </c>
      <c r="AH35" s="273">
        <f t="shared" si="7"/>
        <v>0</v>
      </c>
      <c r="AI35" s="273">
        <f t="shared" si="7"/>
        <v>0</v>
      </c>
      <c r="AJ35" s="274">
        <f t="shared" si="7"/>
        <v>0</v>
      </c>
      <c r="AK35" s="894" t="s">
        <v>501</v>
      </c>
      <c r="AL35" s="894"/>
      <c r="AM35" s="917" t="s">
        <v>559</v>
      </c>
      <c r="AN35" s="917"/>
      <c r="AO35" s="917"/>
      <c r="AP35" s="2"/>
    </row>
    <row r="36" spans="2:86" ht="12" customHeight="1" x14ac:dyDescent="0.15">
      <c r="B36" s="937"/>
      <c r="C36" s="942"/>
      <c r="D36" s="940"/>
      <c r="E36" s="940"/>
      <c r="F36" s="940"/>
      <c r="G36" s="940"/>
      <c r="H36" s="940"/>
      <c r="I36" s="940"/>
      <c r="J36" s="941"/>
      <c r="K36" s="910"/>
      <c r="L36" s="918" t="s">
        <v>330</v>
      </c>
      <c r="M36" s="919"/>
      <c r="N36" s="952"/>
      <c r="O36" s="918" t="s">
        <v>502</v>
      </c>
      <c r="P36" s="919"/>
      <c r="Q36" s="919"/>
      <c r="R36" s="919"/>
      <c r="S36" s="919"/>
      <c r="T36" s="919"/>
      <c r="U36" s="919"/>
      <c r="V36" s="919"/>
      <c r="W36" s="919"/>
      <c r="X36" s="952"/>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4"/>
      <c r="AL36" s="894"/>
      <c r="AM36" s="917"/>
      <c r="AN36" s="917"/>
      <c r="AO36" s="917"/>
      <c r="AP36" s="2"/>
    </row>
    <row r="37" spans="2:86" ht="14.25" customHeight="1" x14ac:dyDescent="0.15">
      <c r="B37" s="937"/>
      <c r="C37" s="942"/>
      <c r="D37" s="940"/>
      <c r="E37" s="940"/>
      <c r="F37" s="940"/>
      <c r="G37" s="940"/>
      <c r="H37" s="940"/>
      <c r="I37" s="940"/>
      <c r="J37" s="941"/>
      <c r="K37" s="910"/>
      <c r="L37" s="922"/>
      <c r="M37" s="923"/>
      <c r="N37" s="953"/>
      <c r="O37" s="922"/>
      <c r="P37" s="923"/>
      <c r="Q37" s="923"/>
      <c r="R37" s="923"/>
      <c r="S37" s="923"/>
      <c r="T37" s="923"/>
      <c r="U37" s="923"/>
      <c r="V37" s="923"/>
      <c r="W37" s="923"/>
      <c r="X37" s="953"/>
      <c r="Y37" s="916" t="str">
        <f>IF(COUNTIF(Y11:Y34,"〇")&gt;0,"1","  ")</f>
        <v xml:space="preserve">  </v>
      </c>
      <c r="Z37" s="916" t="str">
        <f>IF(COUNTIF(Z11:Z34,"〇")&gt;0,"1","  ")</f>
        <v xml:space="preserve">  </v>
      </c>
      <c r="AA37" s="916" t="str">
        <f>IF(COUNTIF(AA11:AA34,"〇")&gt;0,"1","  ")</f>
        <v xml:space="preserve">  </v>
      </c>
      <c r="AB37" s="916" t="str">
        <f>IF(COUNTIF(AB11:AB34,"〇")&gt;0,"1","  ")</f>
        <v xml:space="preserve">  </v>
      </c>
      <c r="AC37" s="916">
        <f>COUNTA(AC11:AC34)</f>
        <v>0</v>
      </c>
      <c r="AD37" s="916">
        <f t="shared" ref="AD37:AI37" si="8">COUNTA(AD11:AD34)</f>
        <v>0</v>
      </c>
      <c r="AE37" s="916">
        <f t="shared" si="8"/>
        <v>0</v>
      </c>
      <c r="AF37" s="916">
        <f t="shared" si="8"/>
        <v>1</v>
      </c>
      <c r="AG37" s="916">
        <f t="shared" si="8"/>
        <v>0</v>
      </c>
      <c r="AH37" s="916">
        <f t="shared" si="8"/>
        <v>0</v>
      </c>
      <c r="AI37" s="916">
        <f t="shared" si="8"/>
        <v>0</v>
      </c>
      <c r="AJ37" s="916">
        <f>COUNTA(AJ11:AJ34)</f>
        <v>0</v>
      </c>
      <c r="AK37" s="894"/>
      <c r="AL37" s="894"/>
      <c r="AM37" s="917"/>
      <c r="AN37" s="917"/>
      <c r="AO37" s="917"/>
      <c r="AP37" s="2"/>
    </row>
    <row r="38" spans="2:86" ht="14.25" customHeight="1" x14ac:dyDescent="0.15">
      <c r="B38" s="937"/>
      <c r="C38" s="942"/>
      <c r="D38" s="940"/>
      <c r="E38" s="940"/>
      <c r="F38" s="940"/>
      <c r="G38" s="940"/>
      <c r="H38" s="940"/>
      <c r="I38" s="940"/>
      <c r="J38" s="941"/>
      <c r="K38" s="910"/>
      <c r="L38" s="926"/>
      <c r="M38" s="927"/>
      <c r="N38" s="954"/>
      <c r="O38" s="926"/>
      <c r="P38" s="927"/>
      <c r="Q38" s="927"/>
      <c r="R38" s="927"/>
      <c r="S38" s="927"/>
      <c r="T38" s="927"/>
      <c r="U38" s="927"/>
      <c r="V38" s="927"/>
      <c r="W38" s="927"/>
      <c r="X38" s="954"/>
      <c r="Y38" s="916"/>
      <c r="Z38" s="916"/>
      <c r="AA38" s="916"/>
      <c r="AB38" s="916"/>
      <c r="AC38" s="916"/>
      <c r="AD38" s="916"/>
      <c r="AE38" s="916"/>
      <c r="AF38" s="916"/>
      <c r="AG38" s="916"/>
      <c r="AH38" s="916"/>
      <c r="AI38" s="916"/>
      <c r="AJ38" s="916"/>
      <c r="AK38" s="894"/>
      <c r="AL38" s="894"/>
      <c r="AM38" s="917"/>
      <c r="AN38" s="917"/>
      <c r="AO38" s="917"/>
      <c r="AP38" s="2"/>
    </row>
    <row r="39" spans="2:86" ht="12" customHeight="1" x14ac:dyDescent="0.15">
      <c r="B39" s="937"/>
      <c r="C39" s="942"/>
      <c r="D39" s="940"/>
      <c r="E39" s="940"/>
      <c r="F39" s="940"/>
      <c r="G39" s="940"/>
      <c r="H39" s="940"/>
      <c r="I39" s="940"/>
      <c r="J39" s="941"/>
      <c r="K39" s="904" t="s">
        <v>503</v>
      </c>
      <c r="L39" s="911"/>
      <c r="M39" s="911"/>
      <c r="N39" s="911"/>
      <c r="O39" s="911"/>
      <c r="P39" s="911"/>
      <c r="Q39" s="911"/>
      <c r="R39" s="911"/>
      <c r="S39" s="911"/>
      <c r="T39" s="911"/>
      <c r="U39" s="911"/>
      <c r="V39" s="911"/>
      <c r="W39" s="911"/>
      <c r="X39" s="911"/>
      <c r="Y39" s="911"/>
      <c r="Z39" s="911"/>
      <c r="AA39" s="911"/>
      <c r="AB39" s="911"/>
      <c r="AC39" s="911"/>
      <c r="AD39" s="911"/>
      <c r="AE39" s="911"/>
      <c r="AF39" s="911"/>
      <c r="AG39" s="911"/>
      <c r="AH39" s="911"/>
      <c r="AI39" s="911"/>
      <c r="AJ39" s="911"/>
      <c r="AK39" s="912"/>
      <c r="AL39" s="912"/>
      <c r="AM39" s="912"/>
      <c r="AN39" s="912"/>
      <c r="AO39" s="913"/>
      <c r="AP39" s="2"/>
    </row>
    <row r="40" spans="2:86" ht="12" customHeight="1" x14ac:dyDescent="0.15">
      <c r="B40" s="937"/>
      <c r="C40" s="942"/>
      <c r="D40" s="940"/>
      <c r="E40" s="940"/>
      <c r="F40" s="940"/>
      <c r="G40" s="940"/>
      <c r="H40" s="940"/>
      <c r="I40" s="940"/>
      <c r="J40" s="941"/>
      <c r="K40" s="905"/>
      <c r="L40" s="912"/>
      <c r="M40" s="912"/>
      <c r="N40" s="912"/>
      <c r="O40" s="912"/>
      <c r="P40" s="912"/>
      <c r="Q40" s="912"/>
      <c r="R40" s="912"/>
      <c r="S40" s="912"/>
      <c r="T40" s="912"/>
      <c r="U40" s="912"/>
      <c r="V40" s="912"/>
      <c r="W40" s="912"/>
      <c r="X40" s="912"/>
      <c r="Y40" s="912"/>
      <c r="Z40" s="912"/>
      <c r="AA40" s="912"/>
      <c r="AB40" s="912"/>
      <c r="AC40" s="912"/>
      <c r="AD40" s="912"/>
      <c r="AE40" s="912"/>
      <c r="AF40" s="912"/>
      <c r="AG40" s="912"/>
      <c r="AH40" s="912"/>
      <c r="AI40" s="912"/>
      <c r="AJ40" s="912"/>
      <c r="AK40" s="912"/>
      <c r="AL40" s="912"/>
      <c r="AM40" s="912"/>
      <c r="AN40" s="912"/>
      <c r="AO40" s="913"/>
      <c r="AP40" s="2"/>
    </row>
    <row r="41" spans="2:86" ht="12" customHeight="1" x14ac:dyDescent="0.15">
      <c r="B41" s="937"/>
      <c r="C41" s="942"/>
      <c r="D41" s="940"/>
      <c r="E41" s="940"/>
      <c r="F41" s="940"/>
      <c r="G41" s="940"/>
      <c r="H41" s="940"/>
      <c r="I41" s="940"/>
      <c r="J41" s="941"/>
      <c r="K41" s="905"/>
      <c r="L41" s="912"/>
      <c r="M41" s="912"/>
      <c r="N41" s="912"/>
      <c r="O41" s="912"/>
      <c r="P41" s="912"/>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3"/>
      <c r="AP41" s="2"/>
    </row>
    <row r="42" spans="2:86" ht="12" customHeight="1" x14ac:dyDescent="0.15">
      <c r="B42" s="937"/>
      <c r="C42" s="942"/>
      <c r="D42" s="940"/>
      <c r="E42" s="940"/>
      <c r="F42" s="940"/>
      <c r="G42" s="940"/>
      <c r="H42" s="940"/>
      <c r="I42" s="940"/>
      <c r="J42" s="941"/>
      <c r="K42" s="905"/>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914"/>
      <c r="AL42" s="914"/>
      <c r="AM42" s="914"/>
      <c r="AN42" s="914"/>
      <c r="AO42" s="915"/>
      <c r="AP42" s="43"/>
      <c r="CD42" s="2"/>
      <c r="CE42" s="2"/>
      <c r="CF42" s="2"/>
      <c r="CG42" s="2"/>
      <c r="CH42" s="2"/>
    </row>
    <row r="43" spans="2:86" ht="12" customHeight="1" x14ac:dyDescent="0.15">
      <c r="B43" s="937"/>
      <c r="C43" s="942"/>
      <c r="D43" s="940"/>
      <c r="E43" s="940"/>
      <c r="F43" s="940"/>
      <c r="G43" s="940"/>
      <c r="H43" s="940"/>
      <c r="I43" s="940"/>
      <c r="J43" s="941"/>
      <c r="K43" s="890" t="s">
        <v>331</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43"/>
      <c r="CD43" s="2"/>
      <c r="CE43" s="2"/>
      <c r="CF43" s="2"/>
      <c r="CG43" s="2"/>
      <c r="CH43" s="2"/>
    </row>
    <row r="44" spans="2:86" ht="12" customHeight="1" x14ac:dyDescent="0.15">
      <c r="B44" s="937"/>
      <c r="C44" s="942"/>
      <c r="D44" s="940"/>
      <c r="E44" s="940"/>
      <c r="F44" s="940"/>
      <c r="G44" s="940"/>
      <c r="H44" s="940"/>
      <c r="I44" s="940"/>
      <c r="J44" s="941"/>
      <c r="K44" s="906" t="s">
        <v>497</v>
      </c>
      <c r="L44" s="907"/>
      <c r="M44" s="907"/>
      <c r="N44" s="907"/>
      <c r="O44" s="907"/>
      <c r="P44" s="907"/>
      <c r="Q44" s="907"/>
      <c r="R44" s="907"/>
      <c r="S44" s="907"/>
      <c r="T44" s="907"/>
      <c r="U44" s="907"/>
      <c r="V44" s="907"/>
      <c r="W44" s="907"/>
      <c r="X44" s="907"/>
      <c r="Y44" s="907"/>
      <c r="Z44" s="907"/>
      <c r="AA44" s="907"/>
      <c r="AB44" s="907"/>
      <c r="AC44" s="907"/>
      <c r="AD44" s="907"/>
      <c r="AE44" s="907"/>
      <c r="AF44" s="907"/>
      <c r="AG44" s="907"/>
      <c r="AH44" s="907"/>
      <c r="AI44" s="907"/>
      <c r="AJ44" s="907"/>
      <c r="AK44" s="907"/>
      <c r="AL44" s="907"/>
      <c r="AM44" s="907"/>
      <c r="AN44" s="907"/>
      <c r="AO44" s="908"/>
      <c r="AP44" s="43"/>
      <c r="CD44" s="2"/>
      <c r="CE44" s="2"/>
      <c r="CF44" s="2"/>
      <c r="CG44" s="2"/>
      <c r="CH44" s="2"/>
    </row>
    <row r="45" spans="2:86" ht="12" customHeight="1" x14ac:dyDescent="0.15">
      <c r="B45" s="526"/>
      <c r="C45" s="943"/>
      <c r="D45" s="944"/>
      <c r="E45" s="944"/>
      <c r="F45" s="944"/>
      <c r="G45" s="944"/>
      <c r="H45" s="944"/>
      <c r="I45" s="944"/>
      <c r="J45" s="945"/>
      <c r="K45" s="891" t="s">
        <v>498</v>
      </c>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N11:O34" xr:uid="{31564C1F-4F46-43B4-B929-23624657CC62}">
      <formula1>INDIRECT(L11)</formula1>
    </dataValidation>
    <dataValidation type="list" allowBlank="1" showInputMessage="1" showErrorMessage="1" sqref="Y11:AB34" xr:uid="{6E2CB0B0-8683-4EF0-B80F-EACB76EB2E9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604803E-9BAF-4BA8-940D-2E17EDBE2445}">
          <x14:formula1>
            <xm:f>'(参考)リスト'!$F$16:$F$21</xm:f>
          </x14:formula1>
          <xm:sqref>U11:X34</xm:sqref>
        </x14:dataValidation>
        <x14:dataValidation type="list" allowBlank="1" showInputMessage="1" showErrorMessage="1" xr:uid="{97C7D3B5-B518-49B5-9617-B922A973EEF4}">
          <x14:formula1>
            <xm:f>'(参考)リスト'!$D$16:$D$18</xm:f>
          </x14:formula1>
          <xm:sqref>P11:Q34</xm:sqref>
        </x14:dataValidation>
        <x14:dataValidation type="list" allowBlank="1" showInputMessage="1" showErrorMessage="1" xr:uid="{43105178-6136-4F89-9125-B84961BA374F}">
          <x14:formula1>
            <xm:f>'(参考)リスト'!$E$16:$E$27</xm:f>
          </x14:formula1>
          <xm:sqref>R11:T34</xm:sqref>
        </x14:dataValidation>
        <x14:dataValidation type="list" allowBlank="1" showInputMessage="1" showErrorMessage="1" xr:uid="{523902EF-C6F5-4436-B34A-F7F2CD2B75EA}">
          <x14:formula1>
            <xm:f>'(参考)リスト'!$B$16:$B$21</xm:f>
          </x14:formula1>
          <xm:sqref>L11:M34</xm:sqref>
        </x14:dataValidation>
        <x14:dataValidation type="list" allowBlank="1" showInputMessage="1" showErrorMessage="1" xr:uid="{7D22ED91-849E-4A92-AA6D-46E6843103B3}">
          <x14:formula1>
            <xm:f>'(参考)リスト'!$G$16:$G$19</xm:f>
          </x14:formula1>
          <xm:sqref>AM35:AO38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A1154-F105-4501-9114-A906D9F8F02B}">
  <sheetPr>
    <pageSetUpPr fitToPage="1"/>
  </sheetPr>
  <dimension ref="B1:CH53"/>
  <sheetViews>
    <sheetView showGridLines="0" view="pageBreakPreview" zoomScaleNormal="85" zoomScaleSheetLayoutView="100" workbookViewId="0">
      <selection activeCell="AG16" sqref="AG1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2" t="s">
        <v>495</v>
      </c>
      <c r="AV1" s="969" t="s">
        <v>402</v>
      </c>
      <c r="AW1" s="969"/>
      <c r="AX1" s="969"/>
      <c r="AY1" s="889" t="s">
        <v>46</v>
      </c>
      <c r="AZ1" s="889"/>
      <c r="BA1" s="889"/>
      <c r="BB1" s="889"/>
      <c r="BC1" s="889"/>
      <c r="BD1" s="889"/>
      <c r="BE1" s="889"/>
      <c r="BF1" s="889"/>
      <c r="BG1" s="889"/>
      <c r="BH1" s="889"/>
      <c r="BI1" s="889"/>
      <c r="BJ1" s="889"/>
      <c r="BK1" s="889" t="s">
        <v>45</v>
      </c>
      <c r="BL1" s="889"/>
      <c r="BM1" s="889"/>
      <c r="BN1" s="889"/>
      <c r="BO1" s="889"/>
      <c r="BP1" s="889"/>
      <c r="BQ1" s="889"/>
      <c r="BR1" s="889"/>
      <c r="BS1" s="889"/>
      <c r="BT1" s="889"/>
      <c r="BU1" s="889"/>
      <c r="BV1" s="889"/>
      <c r="BW1" s="961"/>
      <c r="BX1" s="961"/>
      <c r="BY1" s="961"/>
      <c r="BZ1" s="961"/>
      <c r="CA1" s="961"/>
      <c r="CB1" s="961"/>
      <c r="CC1" s="961"/>
      <c r="CD1" s="961"/>
      <c r="CE1" s="961"/>
      <c r="CF1" s="961"/>
      <c r="CG1" s="961"/>
      <c r="CH1" s="961"/>
    </row>
    <row r="2" spans="2:86" ht="8.25" customHeight="1" x14ac:dyDescent="0.15">
      <c r="AU2" s="962"/>
      <c r="AV2" s="969" t="s">
        <v>401</v>
      </c>
      <c r="AW2" s="955" t="s">
        <v>400</v>
      </c>
      <c r="AX2" s="955" t="s">
        <v>449</v>
      </c>
      <c r="AY2" s="889" t="s">
        <v>496</v>
      </c>
      <c r="AZ2" s="889"/>
      <c r="BA2" s="889"/>
      <c r="BB2" s="889"/>
      <c r="BC2" s="889"/>
      <c r="BD2" s="889"/>
      <c r="BE2" s="889"/>
      <c r="BF2" s="889"/>
      <c r="BG2" s="889"/>
      <c r="BH2" s="889"/>
      <c r="BI2" s="889"/>
      <c r="BJ2" s="889"/>
      <c r="BK2" s="889" t="s">
        <v>44</v>
      </c>
      <c r="BL2" s="889"/>
      <c r="BM2" s="889"/>
      <c r="BN2" s="889"/>
      <c r="BO2" s="889" t="s">
        <v>43</v>
      </c>
      <c r="BP2" s="889"/>
      <c r="BQ2" s="889"/>
      <c r="BR2" s="889"/>
      <c r="BS2" s="889"/>
      <c r="BT2" s="889"/>
      <c r="BU2" s="889"/>
      <c r="BV2" s="889"/>
      <c r="BW2" s="970"/>
      <c r="BX2" s="970"/>
      <c r="BY2" s="970"/>
      <c r="BZ2" s="970"/>
      <c r="CA2" s="961"/>
      <c r="CB2" s="961"/>
      <c r="CC2" s="961"/>
      <c r="CD2" s="961"/>
      <c r="CE2" s="961"/>
      <c r="CF2" s="961"/>
      <c r="CG2" s="961"/>
      <c r="CH2" s="961"/>
    </row>
    <row r="3" spans="2:86" ht="25.2" customHeight="1" x14ac:dyDescent="0.15">
      <c r="B3" s="670" t="s">
        <v>316</v>
      </c>
      <c r="C3" s="956"/>
      <c r="D3" s="956"/>
      <c r="E3" s="957"/>
      <c r="F3" s="957"/>
      <c r="G3" s="957"/>
      <c r="H3" s="957"/>
      <c r="I3" s="957"/>
      <c r="J3" s="957"/>
      <c r="K3" s="956"/>
      <c r="L3" s="956"/>
      <c r="M3" s="956"/>
      <c r="N3" s="956"/>
      <c r="O3" s="956"/>
      <c r="P3" s="956"/>
      <c r="Q3" s="956"/>
      <c r="R3" s="956"/>
      <c r="S3" s="956"/>
      <c r="T3" s="956"/>
      <c r="U3" s="956"/>
      <c r="V3" s="956"/>
      <c r="W3" s="956"/>
      <c r="X3" s="956"/>
      <c r="Y3" s="956"/>
      <c r="Z3" s="956"/>
      <c r="AA3" s="956"/>
      <c r="AB3" s="956"/>
      <c r="AC3" s="956"/>
      <c r="AD3" s="956"/>
      <c r="AE3" s="956"/>
      <c r="AF3" s="956"/>
      <c r="AG3" s="956"/>
      <c r="AH3" s="956"/>
      <c r="AI3" s="956"/>
      <c r="AJ3" s="956"/>
      <c r="AK3" s="956"/>
      <c r="AL3" s="956"/>
      <c r="AM3" s="956"/>
      <c r="AN3" s="956"/>
      <c r="AO3" s="956"/>
      <c r="AU3" s="962"/>
      <c r="AV3" s="969"/>
      <c r="AW3" s="955"/>
      <c r="AX3" s="955"/>
      <c r="AY3" s="889" t="s">
        <v>42</v>
      </c>
      <c r="AZ3" s="889"/>
      <c r="BA3" s="889"/>
      <c r="BB3" s="889"/>
      <c r="BC3" s="889" t="s">
        <v>41</v>
      </c>
      <c r="BD3" s="889"/>
      <c r="BE3" s="889"/>
      <c r="BF3" s="889"/>
      <c r="BG3" s="889" t="s">
        <v>40</v>
      </c>
      <c r="BH3" s="889"/>
      <c r="BI3" s="889"/>
      <c r="BJ3" s="889"/>
      <c r="BK3" s="889" t="s">
        <v>235</v>
      </c>
      <c r="BL3" s="889"/>
      <c r="BM3" s="889"/>
      <c r="BN3" s="889"/>
      <c r="BO3" s="889" t="s">
        <v>41</v>
      </c>
      <c r="BP3" s="889"/>
      <c r="BQ3" s="889"/>
      <c r="BR3" s="889"/>
      <c r="BS3" s="889" t="s">
        <v>40</v>
      </c>
      <c r="BT3" s="889"/>
      <c r="BU3" s="889"/>
      <c r="BV3" s="889"/>
      <c r="BW3" s="961"/>
      <c r="BX3" s="961"/>
      <c r="BY3" s="961"/>
      <c r="BZ3" s="961"/>
      <c r="CA3" s="961"/>
      <c r="CB3" s="961"/>
      <c r="CC3" s="961"/>
      <c r="CD3" s="961"/>
      <c r="CE3" s="961"/>
      <c r="CF3" s="961"/>
      <c r="CG3" s="961"/>
      <c r="CH3" s="961"/>
    </row>
    <row r="4" spans="2:86" ht="18" customHeight="1" x14ac:dyDescent="0.15">
      <c r="B4" s="411" t="s">
        <v>17</v>
      </c>
      <c r="C4" s="411"/>
      <c r="D4" s="411"/>
      <c r="E4" s="932" t="s">
        <v>564</v>
      </c>
      <c r="F4" s="933"/>
      <c r="G4" s="933"/>
      <c r="H4" s="933"/>
      <c r="I4" s="933"/>
      <c r="J4" s="934"/>
      <c r="K4" s="511" t="s">
        <v>18</v>
      </c>
      <c r="L4" s="511"/>
      <c r="M4" s="511"/>
      <c r="N4" s="930" t="s">
        <v>548</v>
      </c>
      <c r="O4" s="930"/>
      <c r="P4" s="930"/>
      <c r="Q4" s="930"/>
      <c r="R4" s="930"/>
      <c r="S4" s="930"/>
      <c r="T4" s="530" t="s">
        <v>445</v>
      </c>
      <c r="U4" s="531"/>
      <c r="V4" s="531"/>
      <c r="W4" s="531"/>
      <c r="X4" s="532"/>
      <c r="Y4" s="935" t="s">
        <v>531</v>
      </c>
      <c r="Z4" s="935"/>
      <c r="AA4" s="935"/>
      <c r="AB4" s="935"/>
      <c r="AC4" s="935"/>
      <c r="AD4" s="935"/>
      <c r="AE4" s="935"/>
      <c r="AF4" s="935"/>
      <c r="AG4" s="530" t="s">
        <v>185</v>
      </c>
      <c r="AH4" s="531"/>
      <c r="AI4" s="531"/>
      <c r="AJ4" s="532"/>
      <c r="AK4" s="963">
        <v>45593</v>
      </c>
      <c r="AL4" s="964"/>
      <c r="AM4" s="964"/>
      <c r="AN4" s="964"/>
      <c r="AO4" s="965"/>
      <c r="AU4" s="962"/>
      <c r="AV4" s="969"/>
      <c r="AW4" s="955"/>
      <c r="AX4" s="955"/>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9" t="s">
        <v>0</v>
      </c>
      <c r="C5" s="419"/>
      <c r="D5" s="419"/>
      <c r="E5" s="958" t="s">
        <v>565</v>
      </c>
      <c r="F5" s="959"/>
      <c r="G5" s="959"/>
      <c r="H5" s="959"/>
      <c r="I5" s="959"/>
      <c r="J5" s="960"/>
      <c r="K5" s="525" t="s">
        <v>1</v>
      </c>
      <c r="L5" s="525"/>
      <c r="M5" s="525"/>
      <c r="N5" s="930" t="s">
        <v>586</v>
      </c>
      <c r="O5" s="930"/>
      <c r="P5" s="930"/>
      <c r="Q5" s="930"/>
      <c r="R5" s="930"/>
      <c r="S5" s="930"/>
      <c r="T5" s="533"/>
      <c r="U5" s="534"/>
      <c r="V5" s="534"/>
      <c r="W5" s="534"/>
      <c r="X5" s="535"/>
      <c r="Y5" s="931" t="s">
        <v>532</v>
      </c>
      <c r="Z5" s="931"/>
      <c r="AA5" s="931"/>
      <c r="AB5" s="931"/>
      <c r="AC5" s="931"/>
      <c r="AD5" s="931"/>
      <c r="AE5" s="931"/>
      <c r="AF5" s="931"/>
      <c r="AG5" s="668"/>
      <c r="AH5" s="701"/>
      <c r="AI5" s="701"/>
      <c r="AJ5" s="669"/>
      <c r="AK5" s="966"/>
      <c r="AL5" s="967"/>
      <c r="AM5" s="967"/>
      <c r="AN5" s="967"/>
      <c r="AO5" s="968"/>
      <c r="AU5" s="962"/>
      <c r="AV5" s="53">
        <f>N7</f>
        <v>3</v>
      </c>
      <c r="AW5" s="44">
        <f>R7</f>
        <v>10.4</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10.4</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6" t="s">
        <v>184</v>
      </c>
      <c r="C6" s="938"/>
      <c r="D6" s="939"/>
      <c r="E6" s="940"/>
      <c r="F6" s="940"/>
      <c r="G6" s="940"/>
      <c r="H6" s="940"/>
      <c r="I6" s="940"/>
      <c r="J6" s="941"/>
      <c r="K6" s="946" t="s">
        <v>317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895" t="s">
        <v>183</v>
      </c>
      <c r="L7" s="896"/>
      <c r="M7" s="897"/>
      <c r="N7" s="971">
        <v>3</v>
      </c>
      <c r="O7" s="972"/>
      <c r="P7" s="895" t="s">
        <v>318</v>
      </c>
      <c r="Q7" s="897"/>
      <c r="R7" s="949">
        <v>10.4</v>
      </c>
      <c r="S7" s="950"/>
      <c r="T7" s="951"/>
      <c r="U7" s="918" t="s">
        <v>436</v>
      </c>
      <c r="V7" s="952"/>
      <c r="W7" s="918" t="s">
        <v>319</v>
      </c>
      <c r="X7" s="952"/>
      <c r="Y7" s="897" t="s">
        <v>182</v>
      </c>
      <c r="Z7" s="894"/>
      <c r="AA7" s="894"/>
      <c r="AB7" s="894"/>
      <c r="AC7" s="918" t="s">
        <v>320</v>
      </c>
      <c r="AD7" s="919"/>
      <c r="AE7" s="919"/>
      <c r="AF7" s="919"/>
      <c r="AG7" s="919"/>
      <c r="AH7" s="919"/>
      <c r="AI7" s="919"/>
      <c r="AJ7" s="952"/>
      <c r="AK7" s="918" t="s">
        <v>321</v>
      </c>
      <c r="AL7" s="919"/>
      <c r="AM7" s="919"/>
      <c r="AN7" s="920"/>
      <c r="AO7" s="921"/>
      <c r="AP7" s="2"/>
      <c r="AW7" s="61"/>
    </row>
    <row r="8" spans="2:86" ht="12" customHeight="1" x14ac:dyDescent="0.15">
      <c r="B8" s="937"/>
      <c r="C8" s="942"/>
      <c r="D8" s="940"/>
      <c r="E8" s="940"/>
      <c r="F8" s="940"/>
      <c r="G8" s="940"/>
      <c r="H8" s="940"/>
      <c r="I8" s="940"/>
      <c r="J8" s="941"/>
      <c r="K8" s="894" t="s">
        <v>322</v>
      </c>
      <c r="L8" s="894" t="s">
        <v>167</v>
      </c>
      <c r="M8" s="894"/>
      <c r="N8" s="894" t="s">
        <v>166</v>
      </c>
      <c r="O8" s="894"/>
      <c r="P8" s="894" t="s">
        <v>323</v>
      </c>
      <c r="Q8" s="894"/>
      <c r="R8" s="894" t="s">
        <v>2</v>
      </c>
      <c r="S8" s="894"/>
      <c r="T8" s="894"/>
      <c r="U8" s="922"/>
      <c r="V8" s="953"/>
      <c r="W8" s="922"/>
      <c r="X8" s="953"/>
      <c r="Y8" s="897"/>
      <c r="Z8" s="894"/>
      <c r="AA8" s="894"/>
      <c r="AB8" s="894"/>
      <c r="AC8" s="926"/>
      <c r="AD8" s="927"/>
      <c r="AE8" s="927"/>
      <c r="AF8" s="927"/>
      <c r="AG8" s="927"/>
      <c r="AH8" s="927"/>
      <c r="AI8" s="927"/>
      <c r="AJ8" s="954"/>
      <c r="AK8" s="922"/>
      <c r="AL8" s="923"/>
      <c r="AM8" s="923"/>
      <c r="AN8" s="924"/>
      <c r="AO8" s="925"/>
      <c r="AP8" s="2"/>
    </row>
    <row r="9" spans="2:86" ht="12" customHeight="1" x14ac:dyDescent="0.15">
      <c r="B9" s="937"/>
      <c r="C9" s="942"/>
      <c r="D9" s="940"/>
      <c r="E9" s="940"/>
      <c r="F9" s="940"/>
      <c r="G9" s="940"/>
      <c r="H9" s="940"/>
      <c r="I9" s="940"/>
      <c r="J9" s="941"/>
      <c r="K9" s="894"/>
      <c r="L9" s="894"/>
      <c r="M9" s="894"/>
      <c r="N9" s="894"/>
      <c r="O9" s="894"/>
      <c r="P9" s="894"/>
      <c r="Q9" s="894"/>
      <c r="R9" s="894"/>
      <c r="S9" s="894"/>
      <c r="T9" s="894"/>
      <c r="U9" s="922"/>
      <c r="V9" s="953"/>
      <c r="W9" s="922"/>
      <c r="X9" s="953"/>
      <c r="Y9" s="897" t="s">
        <v>324</v>
      </c>
      <c r="Z9" s="894"/>
      <c r="AA9" s="894"/>
      <c r="AB9" s="894"/>
      <c r="AC9" s="894" t="s">
        <v>325</v>
      </c>
      <c r="AD9" s="894"/>
      <c r="AE9" s="894"/>
      <c r="AF9" s="894"/>
      <c r="AG9" s="894" t="s">
        <v>326</v>
      </c>
      <c r="AH9" s="894"/>
      <c r="AI9" s="894"/>
      <c r="AJ9" s="894"/>
      <c r="AK9" s="922"/>
      <c r="AL9" s="923"/>
      <c r="AM9" s="923"/>
      <c r="AN9" s="924"/>
      <c r="AO9" s="925"/>
      <c r="AP9" s="2"/>
    </row>
    <row r="10" spans="2:86" ht="12" customHeight="1" x14ac:dyDescent="0.15">
      <c r="B10" s="937"/>
      <c r="C10" s="942"/>
      <c r="D10" s="940"/>
      <c r="E10" s="940"/>
      <c r="F10" s="940"/>
      <c r="G10" s="940"/>
      <c r="H10" s="940"/>
      <c r="I10" s="940"/>
      <c r="J10" s="941"/>
      <c r="K10" s="894"/>
      <c r="L10" s="894"/>
      <c r="M10" s="894"/>
      <c r="N10" s="894"/>
      <c r="O10" s="894"/>
      <c r="P10" s="894"/>
      <c r="Q10" s="894"/>
      <c r="R10" s="894"/>
      <c r="S10" s="894"/>
      <c r="T10" s="894"/>
      <c r="U10" s="926"/>
      <c r="V10" s="954"/>
      <c r="W10" s="926"/>
      <c r="X10" s="954"/>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6"/>
      <c r="AL10" s="927"/>
      <c r="AM10" s="927"/>
      <c r="AN10" s="928"/>
      <c r="AO10" s="929"/>
      <c r="AP10" s="2"/>
    </row>
    <row r="11" spans="2:86" ht="12" customHeight="1" x14ac:dyDescent="0.15">
      <c r="B11" s="937"/>
      <c r="C11" s="942"/>
      <c r="D11" s="940"/>
      <c r="E11" s="940"/>
      <c r="F11" s="940"/>
      <c r="G11" s="940"/>
      <c r="H11" s="940"/>
      <c r="I11" s="940"/>
      <c r="J11" s="941"/>
      <c r="K11" s="103"/>
      <c r="L11" s="901"/>
      <c r="M11" s="902"/>
      <c r="N11" s="901"/>
      <c r="O11" s="902"/>
      <c r="P11" s="901"/>
      <c r="Q11" s="902"/>
      <c r="R11" s="320"/>
      <c r="S11" s="320"/>
      <c r="T11" s="320"/>
      <c r="U11" s="901"/>
      <c r="V11" s="902"/>
      <c r="W11" s="901"/>
      <c r="X11" s="902"/>
      <c r="Y11" s="57"/>
      <c r="Z11" s="57"/>
      <c r="AA11" s="57"/>
      <c r="AB11" s="57"/>
      <c r="AC11" s="63"/>
      <c r="AD11" s="63"/>
      <c r="AE11" s="63"/>
      <c r="AF11" s="63"/>
      <c r="AG11" s="63"/>
      <c r="AH11" s="63"/>
      <c r="AI11" s="63"/>
      <c r="AJ11" s="63"/>
      <c r="AK11" s="898"/>
      <c r="AL11" s="899"/>
      <c r="AM11" s="899"/>
      <c r="AN11" s="899"/>
      <c r="AO11" s="900"/>
      <c r="AP11" s="2"/>
      <c r="AQ11" s="62">
        <f>IF(P11="材質劣化",2,IF(P11="漏水",3,1))</f>
        <v>1</v>
      </c>
      <c r="AS11" s="43" t="str">
        <f>IF(Y11&lt;&gt;"",1,"")</f>
        <v/>
      </c>
    </row>
    <row r="12" spans="2:86" ht="12" customHeight="1" x14ac:dyDescent="0.15">
      <c r="B12" s="937"/>
      <c r="C12" s="942"/>
      <c r="D12" s="940"/>
      <c r="E12" s="940"/>
      <c r="F12" s="940"/>
      <c r="G12" s="940"/>
      <c r="H12" s="940"/>
      <c r="I12" s="940"/>
      <c r="J12" s="941"/>
      <c r="K12" s="103"/>
      <c r="L12" s="901"/>
      <c r="M12" s="902"/>
      <c r="N12" s="901"/>
      <c r="O12" s="902"/>
      <c r="P12" s="901"/>
      <c r="Q12" s="902"/>
      <c r="R12" s="320"/>
      <c r="S12" s="320"/>
      <c r="T12" s="320"/>
      <c r="U12" s="901"/>
      <c r="V12" s="902"/>
      <c r="W12" s="901"/>
      <c r="X12" s="902"/>
      <c r="Y12" s="57"/>
      <c r="Z12" s="57"/>
      <c r="AA12" s="57"/>
      <c r="AB12" s="57"/>
      <c r="AC12" s="63"/>
      <c r="AD12" s="63"/>
      <c r="AE12" s="63"/>
      <c r="AF12" s="63"/>
      <c r="AG12" s="63"/>
      <c r="AH12" s="63"/>
      <c r="AI12" s="63"/>
      <c r="AJ12" s="63"/>
      <c r="AK12" s="898"/>
      <c r="AL12" s="899"/>
      <c r="AM12" s="899"/>
      <c r="AN12" s="899"/>
      <c r="AO12" s="900"/>
      <c r="AP12" s="2"/>
      <c r="AQ12" s="62">
        <f>IF(P12="材質劣化",2,IF(P12="漏水",3,1))</f>
        <v>1</v>
      </c>
    </row>
    <row r="13" spans="2:86" ht="12" customHeight="1" x14ac:dyDescent="0.15">
      <c r="B13" s="937"/>
      <c r="C13" s="942"/>
      <c r="D13" s="940"/>
      <c r="E13" s="940"/>
      <c r="F13" s="940"/>
      <c r="G13" s="940"/>
      <c r="H13" s="940"/>
      <c r="I13" s="940"/>
      <c r="J13" s="941"/>
      <c r="K13" s="103"/>
      <c r="L13" s="901"/>
      <c r="M13" s="902"/>
      <c r="N13" s="901"/>
      <c r="O13" s="902"/>
      <c r="P13" s="901"/>
      <c r="Q13" s="902"/>
      <c r="R13" s="336"/>
      <c r="S13" s="903"/>
      <c r="T13" s="337"/>
      <c r="U13" s="901"/>
      <c r="V13" s="902"/>
      <c r="W13" s="901"/>
      <c r="X13" s="902"/>
      <c r="Y13" s="57"/>
      <c r="Z13" s="57"/>
      <c r="AA13" s="57"/>
      <c r="AB13" s="57"/>
      <c r="AC13" s="63"/>
      <c r="AD13" s="63"/>
      <c r="AE13" s="63"/>
      <c r="AF13" s="63"/>
      <c r="AG13" s="63"/>
      <c r="AH13" s="63"/>
      <c r="AI13" s="63"/>
      <c r="AJ13" s="63"/>
      <c r="AK13" s="898"/>
      <c r="AL13" s="899"/>
      <c r="AM13" s="899"/>
      <c r="AN13" s="899"/>
      <c r="AO13" s="900"/>
      <c r="AP13" s="2"/>
      <c r="AQ13" s="62">
        <f t="shared" ref="AQ13:AQ27" si="2">IF(P13="材質劣化",2,IF(P13="漏水",3,1))</f>
        <v>1</v>
      </c>
    </row>
    <row r="14" spans="2:86" ht="12" customHeight="1" x14ac:dyDescent="0.15">
      <c r="B14" s="937"/>
      <c r="C14" s="942"/>
      <c r="D14" s="940"/>
      <c r="E14" s="940"/>
      <c r="F14" s="940"/>
      <c r="G14" s="940"/>
      <c r="H14" s="940"/>
      <c r="I14" s="940"/>
      <c r="J14" s="941"/>
      <c r="K14" s="103"/>
      <c r="L14" s="901"/>
      <c r="M14" s="902"/>
      <c r="N14" s="901"/>
      <c r="O14" s="902"/>
      <c r="P14" s="901"/>
      <c r="Q14" s="902"/>
      <c r="R14" s="336"/>
      <c r="S14" s="903"/>
      <c r="T14" s="337"/>
      <c r="U14" s="901"/>
      <c r="V14" s="902"/>
      <c r="W14" s="901"/>
      <c r="X14" s="902"/>
      <c r="Y14" s="57"/>
      <c r="Z14" s="57"/>
      <c r="AA14" s="57"/>
      <c r="AB14" s="57"/>
      <c r="AC14" s="63"/>
      <c r="AD14" s="63"/>
      <c r="AE14" s="63"/>
      <c r="AF14" s="63"/>
      <c r="AG14" s="63"/>
      <c r="AH14" s="63"/>
      <c r="AI14" s="63"/>
      <c r="AJ14" s="63"/>
      <c r="AK14" s="898"/>
      <c r="AL14" s="899"/>
      <c r="AM14" s="899"/>
      <c r="AN14" s="899"/>
      <c r="AO14" s="900"/>
      <c r="AP14" s="2"/>
      <c r="AQ14" s="62">
        <f t="shared" si="2"/>
        <v>1</v>
      </c>
    </row>
    <row r="15" spans="2:86" ht="12" customHeight="1" x14ac:dyDescent="0.15">
      <c r="B15" s="937"/>
      <c r="C15" s="942"/>
      <c r="D15" s="940"/>
      <c r="E15" s="940"/>
      <c r="F15" s="940"/>
      <c r="G15" s="940"/>
      <c r="H15" s="940"/>
      <c r="I15" s="940"/>
      <c r="J15" s="941"/>
      <c r="K15" s="103"/>
      <c r="L15" s="901"/>
      <c r="M15" s="902"/>
      <c r="N15" s="901"/>
      <c r="O15" s="902"/>
      <c r="P15" s="901"/>
      <c r="Q15" s="902"/>
      <c r="R15" s="336"/>
      <c r="S15" s="903"/>
      <c r="T15" s="337"/>
      <c r="U15" s="901"/>
      <c r="V15" s="902"/>
      <c r="W15" s="901"/>
      <c r="X15" s="902"/>
      <c r="Y15" s="57"/>
      <c r="Z15" s="57"/>
      <c r="AA15" s="57"/>
      <c r="AB15" s="57"/>
      <c r="AC15" s="63"/>
      <c r="AD15" s="63"/>
      <c r="AE15" s="63"/>
      <c r="AF15" s="63"/>
      <c r="AG15" s="63"/>
      <c r="AH15" s="63"/>
      <c r="AI15" s="63"/>
      <c r="AJ15" s="63"/>
      <c r="AK15" s="898"/>
      <c r="AL15" s="899"/>
      <c r="AM15" s="899"/>
      <c r="AN15" s="899"/>
      <c r="AO15" s="900"/>
      <c r="AP15" s="2"/>
      <c r="AQ15" s="62">
        <f t="shared" si="2"/>
        <v>1</v>
      </c>
    </row>
    <row r="16" spans="2:86" ht="12" customHeight="1" x14ac:dyDescent="0.15">
      <c r="B16" s="937"/>
      <c r="C16" s="942"/>
      <c r="D16" s="940"/>
      <c r="E16" s="940"/>
      <c r="F16" s="940"/>
      <c r="G16" s="940"/>
      <c r="H16" s="940"/>
      <c r="I16" s="940"/>
      <c r="J16" s="941"/>
      <c r="K16" s="103"/>
      <c r="L16" s="901"/>
      <c r="M16" s="902"/>
      <c r="N16" s="901"/>
      <c r="O16" s="902"/>
      <c r="P16" s="901"/>
      <c r="Q16" s="902"/>
      <c r="R16" s="336"/>
      <c r="S16" s="903"/>
      <c r="T16" s="337"/>
      <c r="U16" s="901"/>
      <c r="V16" s="902"/>
      <c r="W16" s="901"/>
      <c r="X16" s="902"/>
      <c r="Y16" s="57"/>
      <c r="Z16" s="57"/>
      <c r="AA16" s="57"/>
      <c r="AB16" s="57"/>
      <c r="AC16" s="63"/>
      <c r="AD16" s="63"/>
      <c r="AE16" s="63"/>
      <c r="AF16" s="63"/>
      <c r="AG16" s="63"/>
      <c r="AH16" s="63"/>
      <c r="AI16" s="63"/>
      <c r="AJ16" s="63"/>
      <c r="AK16" s="898"/>
      <c r="AL16" s="899"/>
      <c r="AM16" s="899"/>
      <c r="AN16" s="899"/>
      <c r="AO16" s="900"/>
      <c r="AP16" s="2"/>
      <c r="AQ16" s="62">
        <f t="shared" si="2"/>
        <v>1</v>
      </c>
    </row>
    <row r="17" spans="2:46" ht="12" customHeight="1" x14ac:dyDescent="0.15">
      <c r="B17" s="937"/>
      <c r="C17" s="942"/>
      <c r="D17" s="940"/>
      <c r="E17" s="940"/>
      <c r="F17" s="940"/>
      <c r="G17" s="940"/>
      <c r="H17" s="940"/>
      <c r="I17" s="940"/>
      <c r="J17" s="941"/>
      <c r="K17" s="103"/>
      <c r="L17" s="901"/>
      <c r="M17" s="902"/>
      <c r="N17" s="901"/>
      <c r="O17" s="902"/>
      <c r="P17" s="901"/>
      <c r="Q17" s="902"/>
      <c r="R17" s="336"/>
      <c r="S17" s="903"/>
      <c r="T17" s="337"/>
      <c r="U17" s="901"/>
      <c r="V17" s="902"/>
      <c r="W17" s="901"/>
      <c r="X17" s="902"/>
      <c r="Y17" s="57"/>
      <c r="Z17" s="57"/>
      <c r="AA17" s="57"/>
      <c r="AB17" s="57"/>
      <c r="AC17" s="63"/>
      <c r="AD17" s="63"/>
      <c r="AE17" s="63"/>
      <c r="AF17" s="63"/>
      <c r="AG17" s="63"/>
      <c r="AH17" s="63"/>
      <c r="AI17" s="63"/>
      <c r="AJ17" s="63"/>
      <c r="AK17" s="898"/>
      <c r="AL17" s="899"/>
      <c r="AM17" s="899"/>
      <c r="AN17" s="899"/>
      <c r="AO17" s="900"/>
      <c r="AP17" s="2"/>
      <c r="AQ17" s="62">
        <f t="shared" si="2"/>
        <v>1</v>
      </c>
    </row>
    <row r="18" spans="2:46" ht="12" customHeight="1" x14ac:dyDescent="0.15">
      <c r="B18" s="937"/>
      <c r="C18" s="942"/>
      <c r="D18" s="940"/>
      <c r="E18" s="940"/>
      <c r="F18" s="940"/>
      <c r="G18" s="940"/>
      <c r="H18" s="940"/>
      <c r="I18" s="940"/>
      <c r="J18" s="941"/>
      <c r="K18" s="103"/>
      <c r="L18" s="901"/>
      <c r="M18" s="902"/>
      <c r="N18" s="901"/>
      <c r="O18" s="902"/>
      <c r="P18" s="901"/>
      <c r="Q18" s="902"/>
      <c r="R18" s="336"/>
      <c r="S18" s="903"/>
      <c r="T18" s="337"/>
      <c r="U18" s="901"/>
      <c r="V18" s="902"/>
      <c r="W18" s="901"/>
      <c r="X18" s="902"/>
      <c r="Y18" s="57"/>
      <c r="Z18" s="57"/>
      <c r="AA18" s="57"/>
      <c r="AB18" s="57"/>
      <c r="AC18" s="63"/>
      <c r="AD18" s="63"/>
      <c r="AE18" s="63"/>
      <c r="AF18" s="63"/>
      <c r="AG18" s="63"/>
      <c r="AH18" s="63"/>
      <c r="AI18" s="63"/>
      <c r="AJ18" s="63"/>
      <c r="AK18" s="898"/>
      <c r="AL18" s="899"/>
      <c r="AM18" s="899"/>
      <c r="AN18" s="899"/>
      <c r="AO18" s="900"/>
      <c r="AP18" s="2"/>
      <c r="AQ18" s="62">
        <f t="shared" si="2"/>
        <v>1</v>
      </c>
    </row>
    <row r="19" spans="2:46" ht="12" customHeight="1" x14ac:dyDescent="0.15">
      <c r="B19" s="937"/>
      <c r="C19" s="942"/>
      <c r="D19" s="940"/>
      <c r="E19" s="940"/>
      <c r="F19" s="940"/>
      <c r="G19" s="940"/>
      <c r="H19" s="940"/>
      <c r="I19" s="940"/>
      <c r="J19" s="941"/>
      <c r="K19" s="103"/>
      <c r="L19" s="901"/>
      <c r="M19" s="902"/>
      <c r="N19" s="901"/>
      <c r="O19" s="902"/>
      <c r="P19" s="901"/>
      <c r="Q19" s="902"/>
      <c r="R19" s="336"/>
      <c r="S19" s="903"/>
      <c r="T19" s="337"/>
      <c r="U19" s="901"/>
      <c r="V19" s="902"/>
      <c r="W19" s="901"/>
      <c r="X19" s="902"/>
      <c r="Y19" s="57"/>
      <c r="Z19" s="57"/>
      <c r="AA19" s="57"/>
      <c r="AB19" s="57"/>
      <c r="AC19" s="63"/>
      <c r="AD19" s="63"/>
      <c r="AE19" s="63"/>
      <c r="AF19" s="63"/>
      <c r="AG19" s="63"/>
      <c r="AH19" s="63"/>
      <c r="AI19" s="63"/>
      <c r="AJ19" s="63"/>
      <c r="AK19" s="898"/>
      <c r="AL19" s="899"/>
      <c r="AM19" s="899"/>
      <c r="AN19" s="899"/>
      <c r="AO19" s="900"/>
      <c r="AP19" s="2"/>
      <c r="AQ19" s="62">
        <f t="shared" si="2"/>
        <v>1</v>
      </c>
    </row>
    <row r="20" spans="2:46" ht="12" customHeight="1" x14ac:dyDescent="0.15">
      <c r="B20" s="937"/>
      <c r="C20" s="942"/>
      <c r="D20" s="940"/>
      <c r="E20" s="940"/>
      <c r="F20" s="940"/>
      <c r="G20" s="940"/>
      <c r="H20" s="940"/>
      <c r="I20" s="940"/>
      <c r="J20" s="941"/>
      <c r="K20" s="103"/>
      <c r="L20" s="901"/>
      <c r="M20" s="902"/>
      <c r="N20" s="901"/>
      <c r="O20" s="902"/>
      <c r="P20" s="901"/>
      <c r="Q20" s="902"/>
      <c r="R20" s="336"/>
      <c r="S20" s="903"/>
      <c r="T20" s="337"/>
      <c r="U20" s="901"/>
      <c r="V20" s="902"/>
      <c r="W20" s="901"/>
      <c r="X20" s="902"/>
      <c r="Y20" s="57"/>
      <c r="Z20" s="57"/>
      <c r="AA20" s="57"/>
      <c r="AB20" s="57"/>
      <c r="AC20" s="63"/>
      <c r="AD20" s="63"/>
      <c r="AE20" s="63"/>
      <c r="AF20" s="63"/>
      <c r="AG20" s="63"/>
      <c r="AH20" s="63"/>
      <c r="AI20" s="63"/>
      <c r="AJ20" s="63"/>
      <c r="AK20" s="898"/>
      <c r="AL20" s="899"/>
      <c r="AM20" s="899"/>
      <c r="AN20" s="899"/>
      <c r="AO20" s="900"/>
      <c r="AP20" s="2"/>
      <c r="AQ20" s="62">
        <f t="shared" si="2"/>
        <v>1</v>
      </c>
    </row>
    <row r="21" spans="2:46" ht="12" customHeight="1" x14ac:dyDescent="0.15">
      <c r="B21" s="937"/>
      <c r="C21" s="942"/>
      <c r="D21" s="940"/>
      <c r="E21" s="940"/>
      <c r="F21" s="940"/>
      <c r="G21" s="940"/>
      <c r="H21" s="940"/>
      <c r="I21" s="940"/>
      <c r="J21" s="941"/>
      <c r="K21" s="103"/>
      <c r="L21" s="901"/>
      <c r="M21" s="902"/>
      <c r="N21" s="901"/>
      <c r="O21" s="902"/>
      <c r="P21" s="901"/>
      <c r="Q21" s="902"/>
      <c r="R21" s="336"/>
      <c r="S21" s="903"/>
      <c r="T21" s="337"/>
      <c r="U21" s="901"/>
      <c r="V21" s="902"/>
      <c r="W21" s="901"/>
      <c r="X21" s="902"/>
      <c r="Y21" s="57"/>
      <c r="Z21" s="57"/>
      <c r="AA21" s="57"/>
      <c r="AB21" s="57"/>
      <c r="AC21" s="63"/>
      <c r="AD21" s="63"/>
      <c r="AE21" s="63"/>
      <c r="AF21" s="63"/>
      <c r="AG21" s="63"/>
      <c r="AH21" s="63"/>
      <c r="AI21" s="63"/>
      <c r="AJ21" s="63"/>
      <c r="AK21" s="898"/>
      <c r="AL21" s="899"/>
      <c r="AM21" s="899"/>
      <c r="AN21" s="899"/>
      <c r="AO21" s="900"/>
      <c r="AP21" s="2"/>
      <c r="AQ21" s="62">
        <f>IF(P21="材質劣化",2,IF(P21="漏水",3,1))</f>
        <v>1</v>
      </c>
    </row>
    <row r="22" spans="2:46" ht="12" customHeight="1" x14ac:dyDescent="0.15">
      <c r="B22" s="937"/>
      <c r="C22" s="942"/>
      <c r="D22" s="940"/>
      <c r="E22" s="940"/>
      <c r="F22" s="940"/>
      <c r="G22" s="940"/>
      <c r="H22" s="940"/>
      <c r="I22" s="940"/>
      <c r="J22" s="941"/>
      <c r="K22" s="103"/>
      <c r="L22" s="901"/>
      <c r="M22" s="902"/>
      <c r="N22" s="901"/>
      <c r="O22" s="902"/>
      <c r="P22" s="901"/>
      <c r="Q22" s="902"/>
      <c r="R22" s="336"/>
      <c r="S22" s="903"/>
      <c r="T22" s="337"/>
      <c r="U22" s="901"/>
      <c r="V22" s="902"/>
      <c r="W22" s="901"/>
      <c r="X22" s="902"/>
      <c r="Y22" s="57"/>
      <c r="Z22" s="57"/>
      <c r="AA22" s="57"/>
      <c r="AB22" s="57"/>
      <c r="AC22" s="63"/>
      <c r="AD22" s="63"/>
      <c r="AE22" s="63"/>
      <c r="AF22" s="63"/>
      <c r="AG22" s="63"/>
      <c r="AH22" s="63"/>
      <c r="AI22" s="63"/>
      <c r="AJ22" s="63"/>
      <c r="AK22" s="898"/>
      <c r="AL22" s="899"/>
      <c r="AM22" s="899"/>
      <c r="AN22" s="899"/>
      <c r="AO22" s="900"/>
      <c r="AP22" s="2"/>
      <c r="AQ22" s="62">
        <f t="shared" si="2"/>
        <v>1</v>
      </c>
    </row>
    <row r="23" spans="2:46" ht="12" customHeight="1" x14ac:dyDescent="0.15">
      <c r="B23" s="937"/>
      <c r="C23" s="942"/>
      <c r="D23" s="940"/>
      <c r="E23" s="940"/>
      <c r="F23" s="940"/>
      <c r="G23" s="940"/>
      <c r="H23" s="940"/>
      <c r="I23" s="940"/>
      <c r="J23" s="941"/>
      <c r="K23" s="103"/>
      <c r="L23" s="901"/>
      <c r="M23" s="902"/>
      <c r="N23" s="901"/>
      <c r="O23" s="902"/>
      <c r="P23" s="901"/>
      <c r="Q23" s="902"/>
      <c r="R23" s="336"/>
      <c r="S23" s="903"/>
      <c r="T23" s="337"/>
      <c r="U23" s="901"/>
      <c r="V23" s="902"/>
      <c r="W23" s="901"/>
      <c r="X23" s="902"/>
      <c r="Y23" s="57"/>
      <c r="Z23" s="57"/>
      <c r="AA23" s="57"/>
      <c r="AB23" s="57"/>
      <c r="AC23" s="63"/>
      <c r="AD23" s="63"/>
      <c r="AE23" s="63"/>
      <c r="AF23" s="63"/>
      <c r="AG23" s="63"/>
      <c r="AH23" s="63"/>
      <c r="AI23" s="63"/>
      <c r="AJ23" s="63"/>
      <c r="AK23" s="898"/>
      <c r="AL23" s="899"/>
      <c r="AM23" s="899"/>
      <c r="AN23" s="899"/>
      <c r="AO23" s="900"/>
      <c r="AP23" s="2"/>
      <c r="AQ23" s="62">
        <f t="shared" si="2"/>
        <v>1</v>
      </c>
    </row>
    <row r="24" spans="2:46" ht="12" customHeight="1" x14ac:dyDescent="0.15">
      <c r="B24" s="937"/>
      <c r="C24" s="942"/>
      <c r="D24" s="940"/>
      <c r="E24" s="940"/>
      <c r="F24" s="940"/>
      <c r="G24" s="940"/>
      <c r="H24" s="940"/>
      <c r="I24" s="940"/>
      <c r="J24" s="941"/>
      <c r="K24" s="103"/>
      <c r="L24" s="901"/>
      <c r="M24" s="902"/>
      <c r="N24" s="901"/>
      <c r="O24" s="902"/>
      <c r="P24" s="901"/>
      <c r="Q24" s="902"/>
      <c r="R24" s="336"/>
      <c r="S24" s="903"/>
      <c r="T24" s="337"/>
      <c r="U24" s="901"/>
      <c r="V24" s="902"/>
      <c r="W24" s="901"/>
      <c r="X24" s="902"/>
      <c r="Y24" s="57"/>
      <c r="Z24" s="57"/>
      <c r="AA24" s="57"/>
      <c r="AB24" s="57"/>
      <c r="AC24" s="63"/>
      <c r="AD24" s="63"/>
      <c r="AE24" s="63"/>
      <c r="AF24" s="63"/>
      <c r="AG24" s="63"/>
      <c r="AH24" s="63"/>
      <c r="AI24" s="63"/>
      <c r="AJ24" s="63"/>
      <c r="AK24" s="898"/>
      <c r="AL24" s="899"/>
      <c r="AM24" s="899"/>
      <c r="AN24" s="899"/>
      <c r="AO24" s="900"/>
      <c r="AP24" s="2"/>
      <c r="AQ24" s="62">
        <f t="shared" si="2"/>
        <v>1</v>
      </c>
    </row>
    <row r="25" spans="2:46" ht="12" customHeight="1" x14ac:dyDescent="0.15">
      <c r="B25" s="937"/>
      <c r="C25" s="942"/>
      <c r="D25" s="940"/>
      <c r="E25" s="940"/>
      <c r="F25" s="940"/>
      <c r="G25" s="940"/>
      <c r="H25" s="940"/>
      <c r="I25" s="940"/>
      <c r="J25" s="941"/>
      <c r="K25" s="103"/>
      <c r="L25" s="901"/>
      <c r="M25" s="902"/>
      <c r="N25" s="901"/>
      <c r="O25" s="902"/>
      <c r="P25" s="901"/>
      <c r="Q25" s="902"/>
      <c r="R25" s="336"/>
      <c r="S25" s="903"/>
      <c r="T25" s="337"/>
      <c r="U25" s="901"/>
      <c r="V25" s="902"/>
      <c r="W25" s="901"/>
      <c r="X25" s="902"/>
      <c r="Y25" s="57"/>
      <c r="Z25" s="57"/>
      <c r="AA25" s="57"/>
      <c r="AB25" s="57"/>
      <c r="AC25" s="63"/>
      <c r="AD25" s="63"/>
      <c r="AE25" s="63"/>
      <c r="AF25" s="63"/>
      <c r="AG25" s="63"/>
      <c r="AH25" s="63"/>
      <c r="AI25" s="63"/>
      <c r="AJ25" s="63"/>
      <c r="AK25" s="898"/>
      <c r="AL25" s="899"/>
      <c r="AM25" s="899"/>
      <c r="AN25" s="899"/>
      <c r="AO25" s="900"/>
      <c r="AP25" s="2"/>
      <c r="AQ25" s="62">
        <f t="shared" si="2"/>
        <v>1</v>
      </c>
    </row>
    <row r="26" spans="2:46" ht="12" customHeight="1" x14ac:dyDescent="0.15">
      <c r="B26" s="937"/>
      <c r="C26" s="942"/>
      <c r="D26" s="940"/>
      <c r="E26" s="940"/>
      <c r="F26" s="940"/>
      <c r="G26" s="940"/>
      <c r="H26" s="940"/>
      <c r="I26" s="940"/>
      <c r="J26" s="941"/>
      <c r="K26" s="103"/>
      <c r="L26" s="901"/>
      <c r="M26" s="902"/>
      <c r="N26" s="901"/>
      <c r="O26" s="902"/>
      <c r="P26" s="901"/>
      <c r="Q26" s="902"/>
      <c r="R26" s="336"/>
      <c r="S26" s="903"/>
      <c r="T26" s="337"/>
      <c r="U26" s="901"/>
      <c r="V26" s="902"/>
      <c r="W26" s="901"/>
      <c r="X26" s="902"/>
      <c r="Y26" s="57"/>
      <c r="Z26" s="57"/>
      <c r="AA26" s="57"/>
      <c r="AB26" s="57"/>
      <c r="AC26" s="63"/>
      <c r="AD26" s="63"/>
      <c r="AE26" s="63"/>
      <c r="AF26" s="63"/>
      <c r="AG26" s="63"/>
      <c r="AH26" s="63"/>
      <c r="AI26" s="63"/>
      <c r="AJ26" s="63"/>
      <c r="AK26" s="898"/>
      <c r="AL26" s="899"/>
      <c r="AM26" s="899"/>
      <c r="AN26" s="899"/>
      <c r="AO26" s="900"/>
      <c r="AP26" s="2"/>
      <c r="AQ26" s="62">
        <f>IF(P26="材質劣化",2,IF(P26="漏水",3,1))</f>
        <v>1</v>
      </c>
    </row>
    <row r="27" spans="2:46" ht="12" customHeight="1" x14ac:dyDescent="0.15">
      <c r="B27" s="937"/>
      <c r="C27" s="942"/>
      <c r="D27" s="940"/>
      <c r="E27" s="940"/>
      <c r="F27" s="940"/>
      <c r="G27" s="940"/>
      <c r="H27" s="940"/>
      <c r="I27" s="940"/>
      <c r="J27" s="941"/>
      <c r="K27" s="103"/>
      <c r="L27" s="901"/>
      <c r="M27" s="902"/>
      <c r="N27" s="901"/>
      <c r="O27" s="902"/>
      <c r="P27" s="901"/>
      <c r="Q27" s="902"/>
      <c r="R27" s="336"/>
      <c r="S27" s="903"/>
      <c r="T27" s="337"/>
      <c r="U27" s="901"/>
      <c r="V27" s="902"/>
      <c r="W27" s="901"/>
      <c r="X27" s="902"/>
      <c r="Y27" s="57"/>
      <c r="Z27" s="57"/>
      <c r="AA27" s="57"/>
      <c r="AB27" s="57"/>
      <c r="AC27" s="63"/>
      <c r="AD27" s="63"/>
      <c r="AE27" s="63"/>
      <c r="AF27" s="63"/>
      <c r="AG27" s="63"/>
      <c r="AH27" s="63"/>
      <c r="AI27" s="63"/>
      <c r="AJ27" s="63"/>
      <c r="AK27" s="898"/>
      <c r="AL27" s="899"/>
      <c r="AM27" s="899"/>
      <c r="AN27" s="899"/>
      <c r="AO27" s="900"/>
      <c r="AP27" s="2"/>
      <c r="AQ27" s="62">
        <f t="shared" si="2"/>
        <v>1</v>
      </c>
    </row>
    <row r="28" spans="2:46" ht="12" customHeight="1" x14ac:dyDescent="0.15">
      <c r="B28" s="937"/>
      <c r="C28" s="942"/>
      <c r="D28" s="940"/>
      <c r="E28" s="940"/>
      <c r="F28" s="940"/>
      <c r="G28" s="940"/>
      <c r="H28" s="940"/>
      <c r="I28" s="940"/>
      <c r="J28" s="941"/>
      <c r="K28" s="103"/>
      <c r="L28" s="901"/>
      <c r="M28" s="902"/>
      <c r="N28" s="901"/>
      <c r="O28" s="902"/>
      <c r="P28" s="901"/>
      <c r="Q28" s="902"/>
      <c r="R28" s="336"/>
      <c r="S28" s="903"/>
      <c r="T28" s="337"/>
      <c r="U28" s="901"/>
      <c r="V28" s="902"/>
      <c r="W28" s="901"/>
      <c r="X28" s="902"/>
      <c r="Y28" s="57"/>
      <c r="Z28" s="57"/>
      <c r="AA28" s="57"/>
      <c r="AB28" s="57"/>
      <c r="AC28" s="63"/>
      <c r="AD28" s="63"/>
      <c r="AE28" s="63"/>
      <c r="AF28" s="63"/>
      <c r="AG28" s="63"/>
      <c r="AH28" s="63"/>
      <c r="AI28" s="63"/>
      <c r="AJ28" s="63"/>
      <c r="AK28" s="898"/>
      <c r="AL28" s="899"/>
      <c r="AM28" s="899"/>
      <c r="AN28" s="899"/>
      <c r="AO28" s="900"/>
      <c r="AP28" s="2"/>
      <c r="AQ28" s="62">
        <f>IF(P30="材質劣化",2,IF(P30="漏水",3,1))</f>
        <v>1</v>
      </c>
    </row>
    <row r="29" spans="2:46" ht="12" customHeight="1" x14ac:dyDescent="0.15">
      <c r="B29" s="937"/>
      <c r="C29" s="942"/>
      <c r="D29" s="940"/>
      <c r="E29" s="940"/>
      <c r="F29" s="940"/>
      <c r="G29" s="940"/>
      <c r="H29" s="940"/>
      <c r="I29" s="940"/>
      <c r="J29" s="941"/>
      <c r="K29" s="103"/>
      <c r="L29" s="901"/>
      <c r="M29" s="902"/>
      <c r="N29" s="901"/>
      <c r="O29" s="902"/>
      <c r="P29" s="901"/>
      <c r="Q29" s="902"/>
      <c r="R29" s="336"/>
      <c r="S29" s="903"/>
      <c r="T29" s="337"/>
      <c r="U29" s="901"/>
      <c r="V29" s="902"/>
      <c r="W29" s="901"/>
      <c r="X29" s="902"/>
      <c r="Y29" s="57"/>
      <c r="Z29" s="57"/>
      <c r="AA29" s="57"/>
      <c r="AB29" s="57"/>
      <c r="AC29" s="63"/>
      <c r="AD29" s="63"/>
      <c r="AE29" s="63"/>
      <c r="AF29" s="63"/>
      <c r="AG29" s="63"/>
      <c r="AH29" s="63"/>
      <c r="AI29" s="63"/>
      <c r="AJ29" s="63"/>
      <c r="AK29" s="898"/>
      <c r="AL29" s="899"/>
      <c r="AM29" s="899"/>
      <c r="AN29" s="899"/>
      <c r="AO29" s="900"/>
      <c r="AP29" s="2"/>
      <c r="AQ29" s="62">
        <f>IF(P34="材質劣化",2,IF(P34="漏水",3,1))</f>
        <v>1</v>
      </c>
    </row>
    <row r="30" spans="2:46" ht="12" customHeight="1" x14ac:dyDescent="0.15">
      <c r="B30" s="937"/>
      <c r="C30" s="942"/>
      <c r="D30" s="940"/>
      <c r="E30" s="940"/>
      <c r="F30" s="940"/>
      <c r="G30" s="940"/>
      <c r="H30" s="940"/>
      <c r="I30" s="940"/>
      <c r="J30" s="941"/>
      <c r="K30" s="103"/>
      <c r="L30" s="901"/>
      <c r="M30" s="902"/>
      <c r="N30" s="901"/>
      <c r="O30" s="902"/>
      <c r="P30" s="901"/>
      <c r="Q30" s="902"/>
      <c r="R30" s="336"/>
      <c r="S30" s="903"/>
      <c r="T30" s="337"/>
      <c r="U30" s="901"/>
      <c r="V30" s="902"/>
      <c r="W30" s="901"/>
      <c r="X30" s="902"/>
      <c r="Y30" s="57"/>
      <c r="Z30" s="57"/>
      <c r="AA30" s="57"/>
      <c r="AB30" s="57"/>
      <c r="AC30" s="63"/>
      <c r="AD30" s="63"/>
      <c r="AE30" s="63"/>
      <c r="AF30" s="63"/>
      <c r="AG30" s="63"/>
      <c r="AH30" s="63"/>
      <c r="AI30" s="63"/>
      <c r="AJ30" s="63"/>
      <c r="AK30" s="898"/>
      <c r="AL30" s="899"/>
      <c r="AM30" s="899"/>
      <c r="AN30" s="899"/>
      <c r="AO30" s="900"/>
      <c r="AP30" s="2"/>
      <c r="AQ30" s="62">
        <f t="shared" ref="AQ30:AQ33" si="3">IF(P30="材質劣化",2,IF(P30="漏水",3,1))</f>
        <v>1</v>
      </c>
    </row>
    <row r="31" spans="2:46" ht="12" customHeight="1" x14ac:dyDescent="0.15">
      <c r="B31" s="937"/>
      <c r="C31" s="942"/>
      <c r="D31" s="940"/>
      <c r="E31" s="940"/>
      <c r="F31" s="940"/>
      <c r="G31" s="940"/>
      <c r="H31" s="940"/>
      <c r="I31" s="940"/>
      <c r="J31" s="941"/>
      <c r="K31" s="103"/>
      <c r="L31" s="901"/>
      <c r="M31" s="902"/>
      <c r="N31" s="901"/>
      <c r="O31" s="902"/>
      <c r="P31" s="901"/>
      <c r="Q31" s="902"/>
      <c r="R31" s="336"/>
      <c r="S31" s="903"/>
      <c r="T31" s="337"/>
      <c r="U31" s="901"/>
      <c r="V31" s="902"/>
      <c r="W31" s="901"/>
      <c r="X31" s="902"/>
      <c r="Y31" s="57"/>
      <c r="Z31" s="57"/>
      <c r="AA31" s="57"/>
      <c r="AB31" s="57"/>
      <c r="AC31" s="63"/>
      <c r="AD31" s="63"/>
      <c r="AE31" s="63"/>
      <c r="AF31" s="63"/>
      <c r="AG31" s="63"/>
      <c r="AH31" s="63"/>
      <c r="AI31" s="63"/>
      <c r="AJ31" s="63"/>
      <c r="AK31" s="898"/>
      <c r="AL31" s="899"/>
      <c r="AM31" s="899"/>
      <c r="AN31" s="899"/>
      <c r="AO31" s="900"/>
      <c r="AP31" s="2"/>
      <c r="AQ31" s="62">
        <f t="shared" ref="AQ31" si="4">IF(P33="材質劣化",2,IF(P33="漏水",3,1))</f>
        <v>1</v>
      </c>
    </row>
    <row r="32" spans="2:46" ht="12" customHeight="1" x14ac:dyDescent="0.15">
      <c r="B32" s="937"/>
      <c r="C32" s="942"/>
      <c r="D32" s="940"/>
      <c r="E32" s="940"/>
      <c r="F32" s="940"/>
      <c r="G32" s="940"/>
      <c r="H32" s="940"/>
      <c r="I32" s="940"/>
      <c r="J32" s="941"/>
      <c r="K32" s="103"/>
      <c r="L32" s="901"/>
      <c r="M32" s="902"/>
      <c r="N32" s="901"/>
      <c r="O32" s="902"/>
      <c r="P32" s="901"/>
      <c r="Q32" s="902"/>
      <c r="R32" s="336"/>
      <c r="S32" s="903"/>
      <c r="T32" s="337"/>
      <c r="U32" s="901"/>
      <c r="V32" s="902"/>
      <c r="W32" s="901"/>
      <c r="X32" s="902"/>
      <c r="Y32" s="57"/>
      <c r="Z32" s="57"/>
      <c r="AA32" s="57"/>
      <c r="AB32" s="57"/>
      <c r="AC32" s="63"/>
      <c r="AD32" s="63"/>
      <c r="AE32" s="63"/>
      <c r="AF32" s="63"/>
      <c r="AG32" s="63"/>
      <c r="AH32" s="63"/>
      <c r="AI32" s="63"/>
      <c r="AJ32" s="63"/>
      <c r="AK32" s="898"/>
      <c r="AL32" s="899"/>
      <c r="AM32" s="899"/>
      <c r="AN32" s="899"/>
      <c r="AO32" s="900"/>
      <c r="AP32" s="2"/>
      <c r="AQ32" s="62">
        <f t="shared" ref="AQ32" si="5">IF(P37="材質劣化",2,IF(P37="漏水",3,1))</f>
        <v>1</v>
      </c>
      <c r="AS32" s="3"/>
      <c r="AT32" s="3"/>
    </row>
    <row r="33" spans="2:86" ht="12" customHeight="1" x14ac:dyDescent="0.15">
      <c r="B33" s="937"/>
      <c r="C33" s="942"/>
      <c r="D33" s="940"/>
      <c r="E33" s="940"/>
      <c r="F33" s="940"/>
      <c r="G33" s="940"/>
      <c r="H33" s="940"/>
      <c r="I33" s="940"/>
      <c r="J33" s="941"/>
      <c r="K33" s="103"/>
      <c r="L33" s="901"/>
      <c r="M33" s="902"/>
      <c r="N33" s="901"/>
      <c r="O33" s="902"/>
      <c r="P33" s="901"/>
      <c r="Q33" s="902"/>
      <c r="R33" s="336"/>
      <c r="S33" s="903"/>
      <c r="T33" s="337"/>
      <c r="U33" s="901"/>
      <c r="V33" s="902"/>
      <c r="W33" s="901"/>
      <c r="X33" s="902"/>
      <c r="Y33" s="57"/>
      <c r="Z33" s="57"/>
      <c r="AA33" s="57"/>
      <c r="AB33" s="57"/>
      <c r="AC33" s="63"/>
      <c r="AD33" s="63"/>
      <c r="AE33" s="63"/>
      <c r="AF33" s="63"/>
      <c r="AG33" s="63"/>
      <c r="AH33" s="63"/>
      <c r="AI33" s="63"/>
      <c r="AJ33" s="63"/>
      <c r="AK33" s="898"/>
      <c r="AL33" s="899"/>
      <c r="AM33" s="899"/>
      <c r="AN33" s="899"/>
      <c r="AO33" s="900"/>
      <c r="AP33" s="2"/>
      <c r="AQ33" s="62">
        <f t="shared" si="3"/>
        <v>1</v>
      </c>
      <c r="AS33" s="184"/>
      <c r="AT33" s="184"/>
    </row>
    <row r="34" spans="2:86" ht="12" customHeight="1" x14ac:dyDescent="0.15">
      <c r="B34" s="937"/>
      <c r="C34" s="942"/>
      <c r="D34" s="940"/>
      <c r="E34" s="940"/>
      <c r="F34" s="940"/>
      <c r="G34" s="940"/>
      <c r="H34" s="940"/>
      <c r="I34" s="940"/>
      <c r="J34" s="941"/>
      <c r="K34" s="103"/>
      <c r="L34" s="901"/>
      <c r="M34" s="902"/>
      <c r="N34" s="901"/>
      <c r="O34" s="902"/>
      <c r="P34" s="901"/>
      <c r="Q34" s="902"/>
      <c r="R34" s="336"/>
      <c r="S34" s="903"/>
      <c r="T34" s="337"/>
      <c r="U34" s="901"/>
      <c r="V34" s="902"/>
      <c r="W34" s="901"/>
      <c r="X34" s="902"/>
      <c r="Y34" s="57"/>
      <c r="Z34" s="57"/>
      <c r="AA34" s="57"/>
      <c r="AB34" s="57"/>
      <c r="AC34" s="63"/>
      <c r="AD34" s="63"/>
      <c r="AE34" s="63"/>
      <c r="AF34" s="63"/>
      <c r="AG34" s="63"/>
      <c r="AH34" s="63"/>
      <c r="AI34" s="63"/>
      <c r="AJ34" s="63"/>
      <c r="AK34" s="898"/>
      <c r="AL34" s="899"/>
      <c r="AM34" s="899"/>
      <c r="AN34" s="899"/>
      <c r="AO34" s="900"/>
      <c r="AP34" s="2"/>
      <c r="AQ34" s="62">
        <f t="shared" ref="AQ34" si="6">IF(P36="材質劣化",2,IF(P36="漏水",3,1))</f>
        <v>1</v>
      </c>
      <c r="AS34" s="185"/>
      <c r="AT34" s="185"/>
    </row>
    <row r="35" spans="2:86" ht="12" customHeight="1" x14ac:dyDescent="0.15">
      <c r="B35" s="937"/>
      <c r="C35" s="942"/>
      <c r="D35" s="940"/>
      <c r="E35" s="940"/>
      <c r="F35" s="940"/>
      <c r="G35" s="940"/>
      <c r="H35" s="940"/>
      <c r="I35" s="940"/>
      <c r="J35" s="941"/>
      <c r="K35" s="909" t="s">
        <v>376</v>
      </c>
      <c r="L35" s="894" t="s">
        <v>181</v>
      </c>
      <c r="M35" s="894"/>
      <c r="N35" s="894"/>
      <c r="O35" s="894"/>
      <c r="P35" s="894"/>
      <c r="Q35" s="894"/>
      <c r="R35" s="894"/>
      <c r="S35" s="894"/>
      <c r="T35" s="894"/>
      <c r="U35" s="894"/>
      <c r="V35" s="894"/>
      <c r="W35" s="894"/>
      <c r="X35" s="894"/>
      <c r="Y35" s="895" t="s">
        <v>329</v>
      </c>
      <c r="Z35" s="896"/>
      <c r="AA35" s="896"/>
      <c r="AB35" s="897"/>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894" t="s">
        <v>501</v>
      </c>
      <c r="AL35" s="894"/>
      <c r="AM35" s="917" t="s">
        <v>534</v>
      </c>
      <c r="AN35" s="917"/>
      <c r="AO35" s="917"/>
      <c r="AP35" s="2"/>
    </row>
    <row r="36" spans="2:86" ht="12" customHeight="1" x14ac:dyDescent="0.15">
      <c r="B36" s="937"/>
      <c r="C36" s="942"/>
      <c r="D36" s="940"/>
      <c r="E36" s="940"/>
      <c r="F36" s="940"/>
      <c r="G36" s="940"/>
      <c r="H36" s="940"/>
      <c r="I36" s="940"/>
      <c r="J36" s="941"/>
      <c r="K36" s="910"/>
      <c r="L36" s="918" t="s">
        <v>330</v>
      </c>
      <c r="M36" s="919"/>
      <c r="N36" s="952"/>
      <c r="O36" s="918" t="s">
        <v>502</v>
      </c>
      <c r="P36" s="919"/>
      <c r="Q36" s="919"/>
      <c r="R36" s="919"/>
      <c r="S36" s="919"/>
      <c r="T36" s="919"/>
      <c r="U36" s="919"/>
      <c r="V36" s="919"/>
      <c r="W36" s="919"/>
      <c r="X36" s="952"/>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4"/>
      <c r="AL36" s="894"/>
      <c r="AM36" s="917"/>
      <c r="AN36" s="917"/>
      <c r="AO36" s="917"/>
      <c r="AP36" s="2"/>
    </row>
    <row r="37" spans="2:86" ht="14.25" customHeight="1" x14ac:dyDescent="0.15">
      <c r="B37" s="937"/>
      <c r="C37" s="942"/>
      <c r="D37" s="940"/>
      <c r="E37" s="940"/>
      <c r="F37" s="940"/>
      <c r="G37" s="940"/>
      <c r="H37" s="940"/>
      <c r="I37" s="940"/>
      <c r="J37" s="941"/>
      <c r="K37" s="910"/>
      <c r="L37" s="922"/>
      <c r="M37" s="923"/>
      <c r="N37" s="953"/>
      <c r="O37" s="922"/>
      <c r="P37" s="923"/>
      <c r="Q37" s="923"/>
      <c r="R37" s="923"/>
      <c r="S37" s="923"/>
      <c r="T37" s="923"/>
      <c r="U37" s="923"/>
      <c r="V37" s="923"/>
      <c r="W37" s="923"/>
      <c r="X37" s="953"/>
      <c r="Y37" s="916" t="str">
        <f>IF(COUNTIF(Y11:Y34,"〇")&gt;0,"1","  ")</f>
        <v xml:space="preserve">  </v>
      </c>
      <c r="Z37" s="916" t="str">
        <f>IF(COUNTIF(Z11:Z34,"〇")&gt;0,"1","  ")</f>
        <v xml:space="preserve">  </v>
      </c>
      <c r="AA37" s="916" t="str">
        <f>IF(COUNTIF(AA11:AA34,"〇")&gt;0,"1","  ")</f>
        <v xml:space="preserve">  </v>
      </c>
      <c r="AB37" s="916" t="str">
        <f>IF(COUNTIF(AB11:AB34,"〇")&gt;0,"1","  ")</f>
        <v xml:space="preserve">  </v>
      </c>
      <c r="AC37" s="916">
        <f>COUNTA(AC11:AC34)</f>
        <v>0</v>
      </c>
      <c r="AD37" s="916">
        <f t="shared" ref="AD37:AI37" si="8">COUNTA(AD11:AD34)</f>
        <v>0</v>
      </c>
      <c r="AE37" s="916">
        <f t="shared" si="8"/>
        <v>0</v>
      </c>
      <c r="AF37" s="916">
        <f t="shared" si="8"/>
        <v>0</v>
      </c>
      <c r="AG37" s="916">
        <f t="shared" si="8"/>
        <v>0</v>
      </c>
      <c r="AH37" s="916">
        <f t="shared" si="8"/>
        <v>0</v>
      </c>
      <c r="AI37" s="916">
        <f t="shared" si="8"/>
        <v>0</v>
      </c>
      <c r="AJ37" s="916">
        <f>COUNTA(AJ11:AJ34)</f>
        <v>0</v>
      </c>
      <c r="AK37" s="894"/>
      <c r="AL37" s="894"/>
      <c r="AM37" s="917"/>
      <c r="AN37" s="917"/>
      <c r="AO37" s="917"/>
      <c r="AP37" s="2"/>
    </row>
    <row r="38" spans="2:86" ht="14.25" customHeight="1" x14ac:dyDescent="0.15">
      <c r="B38" s="937"/>
      <c r="C38" s="942"/>
      <c r="D38" s="940"/>
      <c r="E38" s="940"/>
      <c r="F38" s="940"/>
      <c r="G38" s="940"/>
      <c r="H38" s="940"/>
      <c r="I38" s="940"/>
      <c r="J38" s="941"/>
      <c r="K38" s="910"/>
      <c r="L38" s="926"/>
      <c r="M38" s="927"/>
      <c r="N38" s="954"/>
      <c r="O38" s="926"/>
      <c r="P38" s="927"/>
      <c r="Q38" s="927"/>
      <c r="R38" s="927"/>
      <c r="S38" s="927"/>
      <c r="T38" s="927"/>
      <c r="U38" s="927"/>
      <c r="V38" s="927"/>
      <c r="W38" s="927"/>
      <c r="X38" s="954"/>
      <c r="Y38" s="916"/>
      <c r="Z38" s="916"/>
      <c r="AA38" s="916"/>
      <c r="AB38" s="916"/>
      <c r="AC38" s="916"/>
      <c r="AD38" s="916"/>
      <c r="AE38" s="916"/>
      <c r="AF38" s="916"/>
      <c r="AG38" s="916"/>
      <c r="AH38" s="916"/>
      <c r="AI38" s="916"/>
      <c r="AJ38" s="916"/>
      <c r="AK38" s="894"/>
      <c r="AL38" s="894"/>
      <c r="AM38" s="917"/>
      <c r="AN38" s="917"/>
      <c r="AO38" s="917"/>
      <c r="AP38" s="2"/>
    </row>
    <row r="39" spans="2:86" ht="12" customHeight="1" x14ac:dyDescent="0.15">
      <c r="B39" s="937"/>
      <c r="C39" s="942"/>
      <c r="D39" s="940"/>
      <c r="E39" s="940"/>
      <c r="F39" s="940"/>
      <c r="G39" s="940"/>
      <c r="H39" s="940"/>
      <c r="I39" s="940"/>
      <c r="J39" s="941"/>
      <c r="K39" s="904" t="s">
        <v>503</v>
      </c>
      <c r="L39" s="911"/>
      <c r="M39" s="911"/>
      <c r="N39" s="911"/>
      <c r="O39" s="911"/>
      <c r="P39" s="911"/>
      <c r="Q39" s="911"/>
      <c r="R39" s="911"/>
      <c r="S39" s="911"/>
      <c r="T39" s="911"/>
      <c r="U39" s="911"/>
      <c r="V39" s="911"/>
      <c r="W39" s="911"/>
      <c r="X39" s="911"/>
      <c r="Y39" s="911"/>
      <c r="Z39" s="911"/>
      <c r="AA39" s="911"/>
      <c r="AB39" s="911"/>
      <c r="AC39" s="911"/>
      <c r="AD39" s="911"/>
      <c r="AE39" s="911"/>
      <c r="AF39" s="911"/>
      <c r="AG39" s="911"/>
      <c r="AH39" s="911"/>
      <c r="AI39" s="911"/>
      <c r="AJ39" s="911"/>
      <c r="AK39" s="912"/>
      <c r="AL39" s="912"/>
      <c r="AM39" s="912"/>
      <c r="AN39" s="912"/>
      <c r="AO39" s="913"/>
      <c r="AP39" s="2"/>
    </row>
    <row r="40" spans="2:86" ht="12" customHeight="1" x14ac:dyDescent="0.15">
      <c r="B40" s="937"/>
      <c r="C40" s="942"/>
      <c r="D40" s="940"/>
      <c r="E40" s="940"/>
      <c r="F40" s="940"/>
      <c r="G40" s="940"/>
      <c r="H40" s="940"/>
      <c r="I40" s="940"/>
      <c r="J40" s="941"/>
      <c r="K40" s="905"/>
      <c r="L40" s="912"/>
      <c r="M40" s="912"/>
      <c r="N40" s="912"/>
      <c r="O40" s="912"/>
      <c r="P40" s="912"/>
      <c r="Q40" s="912"/>
      <c r="R40" s="912"/>
      <c r="S40" s="912"/>
      <c r="T40" s="912"/>
      <c r="U40" s="912"/>
      <c r="V40" s="912"/>
      <c r="W40" s="912"/>
      <c r="X40" s="912"/>
      <c r="Y40" s="912"/>
      <c r="Z40" s="912"/>
      <c r="AA40" s="912"/>
      <c r="AB40" s="912"/>
      <c r="AC40" s="912"/>
      <c r="AD40" s="912"/>
      <c r="AE40" s="912"/>
      <c r="AF40" s="912"/>
      <c r="AG40" s="912"/>
      <c r="AH40" s="912"/>
      <c r="AI40" s="912"/>
      <c r="AJ40" s="912"/>
      <c r="AK40" s="912"/>
      <c r="AL40" s="912"/>
      <c r="AM40" s="912"/>
      <c r="AN40" s="912"/>
      <c r="AO40" s="913"/>
      <c r="AP40" s="2"/>
    </row>
    <row r="41" spans="2:86" ht="12" customHeight="1" x14ac:dyDescent="0.15">
      <c r="B41" s="937"/>
      <c r="C41" s="942"/>
      <c r="D41" s="940"/>
      <c r="E41" s="940"/>
      <c r="F41" s="940"/>
      <c r="G41" s="940"/>
      <c r="H41" s="940"/>
      <c r="I41" s="940"/>
      <c r="J41" s="941"/>
      <c r="K41" s="905"/>
      <c r="L41" s="912"/>
      <c r="M41" s="912"/>
      <c r="N41" s="912"/>
      <c r="O41" s="912"/>
      <c r="P41" s="912"/>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3"/>
      <c r="AP41" s="2"/>
    </row>
    <row r="42" spans="2:86" ht="12" customHeight="1" x14ac:dyDescent="0.15">
      <c r="B42" s="937"/>
      <c r="C42" s="942"/>
      <c r="D42" s="940"/>
      <c r="E42" s="940"/>
      <c r="F42" s="940"/>
      <c r="G42" s="940"/>
      <c r="H42" s="940"/>
      <c r="I42" s="940"/>
      <c r="J42" s="941"/>
      <c r="K42" s="905"/>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914"/>
      <c r="AL42" s="914"/>
      <c r="AM42" s="914"/>
      <c r="AN42" s="914"/>
      <c r="AO42" s="915"/>
      <c r="AP42" s="43"/>
      <c r="CD42" s="2"/>
      <c r="CE42" s="2"/>
      <c r="CF42" s="2"/>
      <c r="CG42" s="2"/>
      <c r="CH42" s="2"/>
    </row>
    <row r="43" spans="2:86" ht="12" customHeight="1" x14ac:dyDescent="0.15">
      <c r="B43" s="937"/>
      <c r="C43" s="942"/>
      <c r="D43" s="940"/>
      <c r="E43" s="940"/>
      <c r="F43" s="940"/>
      <c r="G43" s="940"/>
      <c r="H43" s="940"/>
      <c r="I43" s="940"/>
      <c r="J43" s="941"/>
      <c r="K43" s="890" t="s">
        <v>331</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43"/>
      <c r="CD43" s="2"/>
      <c r="CE43" s="2"/>
      <c r="CF43" s="2"/>
      <c r="CG43" s="2"/>
      <c r="CH43" s="2"/>
    </row>
    <row r="44" spans="2:86" ht="12" customHeight="1" x14ac:dyDescent="0.15">
      <c r="B44" s="937"/>
      <c r="C44" s="942"/>
      <c r="D44" s="940"/>
      <c r="E44" s="940"/>
      <c r="F44" s="940"/>
      <c r="G44" s="940"/>
      <c r="H44" s="940"/>
      <c r="I44" s="940"/>
      <c r="J44" s="941"/>
      <c r="K44" s="906" t="s">
        <v>497</v>
      </c>
      <c r="L44" s="907"/>
      <c r="M44" s="907"/>
      <c r="N44" s="907"/>
      <c r="O44" s="907"/>
      <c r="P44" s="907"/>
      <c r="Q44" s="907"/>
      <c r="R44" s="907"/>
      <c r="S44" s="907"/>
      <c r="T44" s="907"/>
      <c r="U44" s="907"/>
      <c r="V44" s="907"/>
      <c r="W44" s="907"/>
      <c r="X44" s="907"/>
      <c r="Y44" s="907"/>
      <c r="Z44" s="907"/>
      <c r="AA44" s="907"/>
      <c r="AB44" s="907"/>
      <c r="AC44" s="907"/>
      <c r="AD44" s="907"/>
      <c r="AE44" s="907"/>
      <c r="AF44" s="907"/>
      <c r="AG44" s="907"/>
      <c r="AH44" s="907"/>
      <c r="AI44" s="907"/>
      <c r="AJ44" s="907"/>
      <c r="AK44" s="907"/>
      <c r="AL44" s="907"/>
      <c r="AM44" s="907"/>
      <c r="AN44" s="907"/>
      <c r="AO44" s="908"/>
      <c r="AP44" s="43"/>
      <c r="CD44" s="2"/>
      <c r="CE44" s="2"/>
      <c r="CF44" s="2"/>
      <c r="CG44" s="2"/>
      <c r="CH44" s="2"/>
    </row>
    <row r="45" spans="2:86" ht="12" customHeight="1" x14ac:dyDescent="0.15">
      <c r="B45" s="526"/>
      <c r="C45" s="943"/>
      <c r="D45" s="944"/>
      <c r="E45" s="944"/>
      <c r="F45" s="944"/>
      <c r="G45" s="944"/>
      <c r="H45" s="944"/>
      <c r="I45" s="944"/>
      <c r="J45" s="945"/>
      <c r="K45" s="891" t="s">
        <v>498</v>
      </c>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3B09B0C4-799A-4568-8002-ABED6E209200}">
      <formula1>"〇,"</formula1>
    </dataValidation>
    <dataValidation type="list" allowBlank="1" showInputMessage="1" showErrorMessage="1" sqref="N11:O34" xr:uid="{03D73926-2100-4D11-93BD-C301B0F44C4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6A3FC99-3DDD-4366-B3B2-D11D01D295C4}">
          <x14:formula1>
            <xm:f>'(参考)リスト'!$G$16:$G$19</xm:f>
          </x14:formula1>
          <xm:sqref>AM35:AO38</xm:sqref>
        </x14:dataValidation>
        <x14:dataValidation type="list" allowBlank="1" showInputMessage="1" showErrorMessage="1" xr:uid="{96A1130E-F1DB-49D9-9C37-2B23CC4E617A}">
          <x14:formula1>
            <xm:f>'(参考)リスト'!$B$16:$B$21</xm:f>
          </x14:formula1>
          <xm:sqref>L11:M34</xm:sqref>
        </x14:dataValidation>
        <x14:dataValidation type="list" allowBlank="1" showInputMessage="1" showErrorMessage="1" xr:uid="{06322B43-A4D3-4C52-B7F5-CCD816EF2FBD}">
          <x14:formula1>
            <xm:f>'(参考)リスト'!$E$16:$E$27</xm:f>
          </x14:formula1>
          <xm:sqref>R11:T34</xm:sqref>
        </x14:dataValidation>
        <x14:dataValidation type="list" allowBlank="1" showInputMessage="1" showErrorMessage="1" xr:uid="{F83A6654-F8EE-4988-8D11-7C539FDCB24B}">
          <x14:formula1>
            <xm:f>'(参考)リスト'!$D$16:$D$18</xm:f>
          </x14:formula1>
          <xm:sqref>P11:Q34</xm:sqref>
        </x14:dataValidation>
        <x14:dataValidation type="list" allowBlank="1" showInputMessage="1" showErrorMessage="1" xr:uid="{D1420045-E2D3-4394-92E7-EC6197CA8454}">
          <x14:formula1>
            <xm:f>'(参考)リスト'!$F$16:$F$21</xm:f>
          </x14:formula1>
          <xm:sqref>U11:X34</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F396C-08C3-4C33-B152-824CE2596403}">
  <sheetPr>
    <pageSetUpPr fitToPage="1"/>
  </sheetPr>
  <dimension ref="B1:CH53"/>
  <sheetViews>
    <sheetView showGridLines="0" view="pageBreakPreview" zoomScaleNormal="85" zoomScaleSheetLayoutView="100" workbookViewId="0">
      <selection activeCell="AG16" sqref="AG1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2" t="s">
        <v>495</v>
      </c>
      <c r="AV1" s="969" t="s">
        <v>402</v>
      </c>
      <c r="AW1" s="969"/>
      <c r="AX1" s="969"/>
      <c r="AY1" s="889" t="s">
        <v>46</v>
      </c>
      <c r="AZ1" s="889"/>
      <c r="BA1" s="889"/>
      <c r="BB1" s="889"/>
      <c r="BC1" s="889"/>
      <c r="BD1" s="889"/>
      <c r="BE1" s="889"/>
      <c r="BF1" s="889"/>
      <c r="BG1" s="889"/>
      <c r="BH1" s="889"/>
      <c r="BI1" s="889"/>
      <c r="BJ1" s="889"/>
      <c r="BK1" s="889" t="s">
        <v>45</v>
      </c>
      <c r="BL1" s="889"/>
      <c r="BM1" s="889"/>
      <c r="BN1" s="889"/>
      <c r="BO1" s="889"/>
      <c r="BP1" s="889"/>
      <c r="BQ1" s="889"/>
      <c r="BR1" s="889"/>
      <c r="BS1" s="889"/>
      <c r="BT1" s="889"/>
      <c r="BU1" s="889"/>
      <c r="BV1" s="889"/>
      <c r="BW1" s="961"/>
      <c r="BX1" s="961"/>
      <c r="BY1" s="961"/>
      <c r="BZ1" s="961"/>
      <c r="CA1" s="961"/>
      <c r="CB1" s="961"/>
      <c r="CC1" s="961"/>
      <c r="CD1" s="961"/>
      <c r="CE1" s="961"/>
      <c r="CF1" s="961"/>
      <c r="CG1" s="961"/>
      <c r="CH1" s="961"/>
    </row>
    <row r="2" spans="2:86" ht="8.25" customHeight="1" x14ac:dyDescent="0.15">
      <c r="AU2" s="962"/>
      <c r="AV2" s="969" t="s">
        <v>401</v>
      </c>
      <c r="AW2" s="955" t="s">
        <v>400</v>
      </c>
      <c r="AX2" s="955" t="s">
        <v>449</v>
      </c>
      <c r="AY2" s="889" t="s">
        <v>496</v>
      </c>
      <c r="AZ2" s="889"/>
      <c r="BA2" s="889"/>
      <c r="BB2" s="889"/>
      <c r="BC2" s="889"/>
      <c r="BD2" s="889"/>
      <c r="BE2" s="889"/>
      <c r="BF2" s="889"/>
      <c r="BG2" s="889"/>
      <c r="BH2" s="889"/>
      <c r="BI2" s="889"/>
      <c r="BJ2" s="889"/>
      <c r="BK2" s="889" t="s">
        <v>44</v>
      </c>
      <c r="BL2" s="889"/>
      <c r="BM2" s="889"/>
      <c r="BN2" s="889"/>
      <c r="BO2" s="889" t="s">
        <v>43</v>
      </c>
      <c r="BP2" s="889"/>
      <c r="BQ2" s="889"/>
      <c r="BR2" s="889"/>
      <c r="BS2" s="889"/>
      <c r="BT2" s="889"/>
      <c r="BU2" s="889"/>
      <c r="BV2" s="889"/>
      <c r="BW2" s="970"/>
      <c r="BX2" s="970"/>
      <c r="BY2" s="970"/>
      <c r="BZ2" s="970"/>
      <c r="CA2" s="961"/>
      <c r="CB2" s="961"/>
      <c r="CC2" s="961"/>
      <c r="CD2" s="961"/>
      <c r="CE2" s="961"/>
      <c r="CF2" s="961"/>
      <c r="CG2" s="961"/>
      <c r="CH2" s="961"/>
    </row>
    <row r="3" spans="2:86" ht="25.2" customHeight="1" x14ac:dyDescent="0.15">
      <c r="B3" s="670" t="s">
        <v>316</v>
      </c>
      <c r="C3" s="956"/>
      <c r="D3" s="956"/>
      <c r="E3" s="957"/>
      <c r="F3" s="957"/>
      <c r="G3" s="957"/>
      <c r="H3" s="957"/>
      <c r="I3" s="957"/>
      <c r="J3" s="957"/>
      <c r="K3" s="956"/>
      <c r="L3" s="956"/>
      <c r="M3" s="956"/>
      <c r="N3" s="956"/>
      <c r="O3" s="956"/>
      <c r="P3" s="956"/>
      <c r="Q3" s="956"/>
      <c r="R3" s="956"/>
      <c r="S3" s="956"/>
      <c r="T3" s="956"/>
      <c r="U3" s="956"/>
      <c r="V3" s="956"/>
      <c r="W3" s="956"/>
      <c r="X3" s="956"/>
      <c r="Y3" s="956"/>
      <c r="Z3" s="956"/>
      <c r="AA3" s="956"/>
      <c r="AB3" s="956"/>
      <c r="AC3" s="956"/>
      <c r="AD3" s="956"/>
      <c r="AE3" s="956"/>
      <c r="AF3" s="956"/>
      <c r="AG3" s="956"/>
      <c r="AH3" s="956"/>
      <c r="AI3" s="956"/>
      <c r="AJ3" s="956"/>
      <c r="AK3" s="956"/>
      <c r="AL3" s="956"/>
      <c r="AM3" s="956"/>
      <c r="AN3" s="956"/>
      <c r="AO3" s="956"/>
      <c r="AU3" s="962"/>
      <c r="AV3" s="969"/>
      <c r="AW3" s="955"/>
      <c r="AX3" s="955"/>
      <c r="AY3" s="889" t="s">
        <v>42</v>
      </c>
      <c r="AZ3" s="889"/>
      <c r="BA3" s="889"/>
      <c r="BB3" s="889"/>
      <c r="BC3" s="889" t="s">
        <v>41</v>
      </c>
      <c r="BD3" s="889"/>
      <c r="BE3" s="889"/>
      <c r="BF3" s="889"/>
      <c r="BG3" s="889" t="s">
        <v>40</v>
      </c>
      <c r="BH3" s="889"/>
      <c r="BI3" s="889"/>
      <c r="BJ3" s="889"/>
      <c r="BK3" s="889" t="s">
        <v>235</v>
      </c>
      <c r="BL3" s="889"/>
      <c r="BM3" s="889"/>
      <c r="BN3" s="889"/>
      <c r="BO3" s="889" t="s">
        <v>41</v>
      </c>
      <c r="BP3" s="889"/>
      <c r="BQ3" s="889"/>
      <c r="BR3" s="889"/>
      <c r="BS3" s="889" t="s">
        <v>40</v>
      </c>
      <c r="BT3" s="889"/>
      <c r="BU3" s="889"/>
      <c r="BV3" s="889"/>
      <c r="BW3" s="961"/>
      <c r="BX3" s="961"/>
      <c r="BY3" s="961"/>
      <c r="BZ3" s="961"/>
      <c r="CA3" s="961"/>
      <c r="CB3" s="961"/>
      <c r="CC3" s="961"/>
      <c r="CD3" s="961"/>
      <c r="CE3" s="961"/>
      <c r="CF3" s="961"/>
      <c r="CG3" s="961"/>
      <c r="CH3" s="961"/>
    </row>
    <row r="4" spans="2:86" ht="18" customHeight="1" x14ac:dyDescent="0.15">
      <c r="B4" s="411" t="s">
        <v>17</v>
      </c>
      <c r="C4" s="411"/>
      <c r="D4" s="411"/>
      <c r="E4" s="932" t="s">
        <v>564</v>
      </c>
      <c r="F4" s="933"/>
      <c r="G4" s="933"/>
      <c r="H4" s="933"/>
      <c r="I4" s="933"/>
      <c r="J4" s="934"/>
      <c r="K4" s="511" t="s">
        <v>18</v>
      </c>
      <c r="L4" s="511"/>
      <c r="M4" s="511"/>
      <c r="N4" s="930" t="s">
        <v>548</v>
      </c>
      <c r="O4" s="930"/>
      <c r="P4" s="930"/>
      <c r="Q4" s="930"/>
      <c r="R4" s="930"/>
      <c r="S4" s="930"/>
      <c r="T4" s="530" t="s">
        <v>445</v>
      </c>
      <c r="U4" s="531"/>
      <c r="V4" s="531"/>
      <c r="W4" s="531"/>
      <c r="X4" s="532"/>
      <c r="Y4" s="935" t="s">
        <v>531</v>
      </c>
      <c r="Z4" s="935"/>
      <c r="AA4" s="935"/>
      <c r="AB4" s="935"/>
      <c r="AC4" s="935"/>
      <c r="AD4" s="935"/>
      <c r="AE4" s="935"/>
      <c r="AF4" s="935"/>
      <c r="AG4" s="530" t="s">
        <v>185</v>
      </c>
      <c r="AH4" s="531"/>
      <c r="AI4" s="531"/>
      <c r="AJ4" s="532"/>
      <c r="AK4" s="963">
        <v>45593</v>
      </c>
      <c r="AL4" s="964"/>
      <c r="AM4" s="964"/>
      <c r="AN4" s="964"/>
      <c r="AO4" s="965"/>
      <c r="AU4" s="962"/>
      <c r="AV4" s="969"/>
      <c r="AW4" s="955"/>
      <c r="AX4" s="955"/>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9" t="s">
        <v>0</v>
      </c>
      <c r="C5" s="419"/>
      <c r="D5" s="419"/>
      <c r="E5" s="958" t="s">
        <v>565</v>
      </c>
      <c r="F5" s="959"/>
      <c r="G5" s="959"/>
      <c r="H5" s="959"/>
      <c r="I5" s="959"/>
      <c r="J5" s="960"/>
      <c r="K5" s="525" t="s">
        <v>1</v>
      </c>
      <c r="L5" s="525"/>
      <c r="M5" s="525"/>
      <c r="N5" s="930" t="s">
        <v>586</v>
      </c>
      <c r="O5" s="930"/>
      <c r="P5" s="930"/>
      <c r="Q5" s="930"/>
      <c r="R5" s="930"/>
      <c r="S5" s="930"/>
      <c r="T5" s="533"/>
      <c r="U5" s="534"/>
      <c r="V5" s="534"/>
      <c r="W5" s="534"/>
      <c r="X5" s="535"/>
      <c r="Y5" s="931" t="s">
        <v>532</v>
      </c>
      <c r="Z5" s="931"/>
      <c r="AA5" s="931"/>
      <c r="AB5" s="931"/>
      <c r="AC5" s="931"/>
      <c r="AD5" s="931"/>
      <c r="AE5" s="931"/>
      <c r="AF5" s="931"/>
      <c r="AG5" s="668"/>
      <c r="AH5" s="701"/>
      <c r="AI5" s="701"/>
      <c r="AJ5" s="669"/>
      <c r="AK5" s="966"/>
      <c r="AL5" s="967"/>
      <c r="AM5" s="967"/>
      <c r="AN5" s="967"/>
      <c r="AO5" s="968"/>
      <c r="AU5" s="962"/>
      <c r="AV5" s="53">
        <f>N7</f>
        <v>4</v>
      </c>
      <c r="AW5" s="44">
        <f>R7</f>
        <v>10.4</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10.4</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6" t="s">
        <v>184</v>
      </c>
      <c r="C6" s="938"/>
      <c r="D6" s="939"/>
      <c r="E6" s="940"/>
      <c r="F6" s="940"/>
      <c r="G6" s="940"/>
      <c r="H6" s="940"/>
      <c r="I6" s="940"/>
      <c r="J6" s="941"/>
      <c r="K6" s="946" t="s">
        <v>317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895" t="s">
        <v>183</v>
      </c>
      <c r="L7" s="896"/>
      <c r="M7" s="897"/>
      <c r="N7" s="971">
        <v>4</v>
      </c>
      <c r="O7" s="972"/>
      <c r="P7" s="895" t="s">
        <v>318</v>
      </c>
      <c r="Q7" s="897"/>
      <c r="R7" s="949">
        <v>10.4</v>
      </c>
      <c r="S7" s="950"/>
      <c r="T7" s="951"/>
      <c r="U7" s="918" t="s">
        <v>436</v>
      </c>
      <c r="V7" s="952"/>
      <c r="W7" s="918" t="s">
        <v>319</v>
      </c>
      <c r="X7" s="952"/>
      <c r="Y7" s="897" t="s">
        <v>182</v>
      </c>
      <c r="Z7" s="894"/>
      <c r="AA7" s="894"/>
      <c r="AB7" s="894"/>
      <c r="AC7" s="918" t="s">
        <v>320</v>
      </c>
      <c r="AD7" s="919"/>
      <c r="AE7" s="919"/>
      <c r="AF7" s="919"/>
      <c r="AG7" s="919"/>
      <c r="AH7" s="919"/>
      <c r="AI7" s="919"/>
      <c r="AJ7" s="952"/>
      <c r="AK7" s="918" t="s">
        <v>321</v>
      </c>
      <c r="AL7" s="919"/>
      <c r="AM7" s="919"/>
      <c r="AN7" s="920"/>
      <c r="AO7" s="921"/>
      <c r="AP7" s="2"/>
      <c r="AW7" s="61"/>
    </row>
    <row r="8" spans="2:86" ht="12" customHeight="1" x14ac:dyDescent="0.15">
      <c r="B8" s="937"/>
      <c r="C8" s="942"/>
      <c r="D8" s="940"/>
      <c r="E8" s="940"/>
      <c r="F8" s="940"/>
      <c r="G8" s="940"/>
      <c r="H8" s="940"/>
      <c r="I8" s="940"/>
      <c r="J8" s="941"/>
      <c r="K8" s="894" t="s">
        <v>322</v>
      </c>
      <c r="L8" s="894" t="s">
        <v>167</v>
      </c>
      <c r="M8" s="894"/>
      <c r="N8" s="894" t="s">
        <v>166</v>
      </c>
      <c r="O8" s="894"/>
      <c r="P8" s="894" t="s">
        <v>323</v>
      </c>
      <c r="Q8" s="894"/>
      <c r="R8" s="894" t="s">
        <v>2</v>
      </c>
      <c r="S8" s="894"/>
      <c r="T8" s="894"/>
      <c r="U8" s="922"/>
      <c r="V8" s="953"/>
      <c r="W8" s="922"/>
      <c r="X8" s="953"/>
      <c r="Y8" s="897"/>
      <c r="Z8" s="894"/>
      <c r="AA8" s="894"/>
      <c r="AB8" s="894"/>
      <c r="AC8" s="926"/>
      <c r="AD8" s="927"/>
      <c r="AE8" s="927"/>
      <c r="AF8" s="927"/>
      <c r="AG8" s="927"/>
      <c r="AH8" s="927"/>
      <c r="AI8" s="927"/>
      <c r="AJ8" s="954"/>
      <c r="AK8" s="922"/>
      <c r="AL8" s="923"/>
      <c r="AM8" s="923"/>
      <c r="AN8" s="924"/>
      <c r="AO8" s="925"/>
      <c r="AP8" s="2"/>
    </row>
    <row r="9" spans="2:86" ht="12" customHeight="1" x14ac:dyDescent="0.15">
      <c r="B9" s="937"/>
      <c r="C9" s="942"/>
      <c r="D9" s="940"/>
      <c r="E9" s="940"/>
      <c r="F9" s="940"/>
      <c r="G9" s="940"/>
      <c r="H9" s="940"/>
      <c r="I9" s="940"/>
      <c r="J9" s="941"/>
      <c r="K9" s="894"/>
      <c r="L9" s="894"/>
      <c r="M9" s="894"/>
      <c r="N9" s="894"/>
      <c r="O9" s="894"/>
      <c r="P9" s="894"/>
      <c r="Q9" s="894"/>
      <c r="R9" s="894"/>
      <c r="S9" s="894"/>
      <c r="T9" s="894"/>
      <c r="U9" s="922"/>
      <c r="V9" s="953"/>
      <c r="W9" s="922"/>
      <c r="X9" s="953"/>
      <c r="Y9" s="897" t="s">
        <v>324</v>
      </c>
      <c r="Z9" s="894"/>
      <c r="AA9" s="894"/>
      <c r="AB9" s="894"/>
      <c r="AC9" s="894" t="s">
        <v>325</v>
      </c>
      <c r="AD9" s="894"/>
      <c r="AE9" s="894"/>
      <c r="AF9" s="894"/>
      <c r="AG9" s="894" t="s">
        <v>326</v>
      </c>
      <c r="AH9" s="894"/>
      <c r="AI9" s="894"/>
      <c r="AJ9" s="894"/>
      <c r="AK9" s="922"/>
      <c r="AL9" s="923"/>
      <c r="AM9" s="923"/>
      <c r="AN9" s="924"/>
      <c r="AO9" s="925"/>
      <c r="AP9" s="2"/>
    </row>
    <row r="10" spans="2:86" ht="12" customHeight="1" x14ac:dyDescent="0.15">
      <c r="B10" s="937"/>
      <c r="C10" s="942"/>
      <c r="D10" s="940"/>
      <c r="E10" s="940"/>
      <c r="F10" s="940"/>
      <c r="G10" s="940"/>
      <c r="H10" s="940"/>
      <c r="I10" s="940"/>
      <c r="J10" s="941"/>
      <c r="K10" s="894"/>
      <c r="L10" s="894"/>
      <c r="M10" s="894"/>
      <c r="N10" s="894"/>
      <c r="O10" s="894"/>
      <c r="P10" s="894"/>
      <c r="Q10" s="894"/>
      <c r="R10" s="894"/>
      <c r="S10" s="894"/>
      <c r="T10" s="894"/>
      <c r="U10" s="926"/>
      <c r="V10" s="954"/>
      <c r="W10" s="926"/>
      <c r="X10" s="954"/>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6"/>
      <c r="AL10" s="927"/>
      <c r="AM10" s="927"/>
      <c r="AN10" s="928"/>
      <c r="AO10" s="929"/>
      <c r="AP10" s="2"/>
    </row>
    <row r="11" spans="2:86" ht="12" customHeight="1" x14ac:dyDescent="0.15">
      <c r="B11" s="937"/>
      <c r="C11" s="942"/>
      <c r="D11" s="940"/>
      <c r="E11" s="940"/>
      <c r="F11" s="940"/>
      <c r="G11" s="940"/>
      <c r="H11" s="940"/>
      <c r="I11" s="940"/>
      <c r="J11" s="941"/>
      <c r="K11" s="103"/>
      <c r="L11" s="901"/>
      <c r="M11" s="902"/>
      <c r="N11" s="901"/>
      <c r="O11" s="902"/>
      <c r="P11" s="901"/>
      <c r="Q11" s="902"/>
      <c r="R11" s="320"/>
      <c r="S11" s="320"/>
      <c r="T11" s="320"/>
      <c r="U11" s="901"/>
      <c r="V11" s="902"/>
      <c r="W11" s="901"/>
      <c r="X11" s="902"/>
      <c r="Y11" s="57"/>
      <c r="Z11" s="57"/>
      <c r="AA11" s="57"/>
      <c r="AB11" s="57"/>
      <c r="AC11" s="63"/>
      <c r="AD11" s="63"/>
      <c r="AE11" s="63"/>
      <c r="AF11" s="63"/>
      <c r="AG11" s="63"/>
      <c r="AH11" s="63"/>
      <c r="AI11" s="63"/>
      <c r="AJ11" s="63"/>
      <c r="AK11" s="898"/>
      <c r="AL11" s="899"/>
      <c r="AM11" s="899"/>
      <c r="AN11" s="899"/>
      <c r="AO11" s="900"/>
      <c r="AP11" s="2"/>
      <c r="AQ11" s="62">
        <f>IF(P11="材質劣化",2,IF(P11="漏水",3,1))</f>
        <v>1</v>
      </c>
      <c r="AS11" s="43" t="str">
        <f>IF(Y11&lt;&gt;"",1,"")</f>
        <v/>
      </c>
    </row>
    <row r="12" spans="2:86" ht="12" customHeight="1" x14ac:dyDescent="0.15">
      <c r="B12" s="937"/>
      <c r="C12" s="942"/>
      <c r="D12" s="940"/>
      <c r="E12" s="940"/>
      <c r="F12" s="940"/>
      <c r="G12" s="940"/>
      <c r="H12" s="940"/>
      <c r="I12" s="940"/>
      <c r="J12" s="941"/>
      <c r="K12" s="103"/>
      <c r="L12" s="901"/>
      <c r="M12" s="902"/>
      <c r="N12" s="901"/>
      <c r="O12" s="902"/>
      <c r="P12" s="901"/>
      <c r="Q12" s="902"/>
      <c r="R12" s="320"/>
      <c r="S12" s="320"/>
      <c r="T12" s="320"/>
      <c r="U12" s="901"/>
      <c r="V12" s="902"/>
      <c r="W12" s="901"/>
      <c r="X12" s="902"/>
      <c r="Y12" s="57"/>
      <c r="Z12" s="57"/>
      <c r="AA12" s="57"/>
      <c r="AB12" s="57"/>
      <c r="AC12" s="63"/>
      <c r="AD12" s="63"/>
      <c r="AE12" s="63"/>
      <c r="AF12" s="63"/>
      <c r="AG12" s="63"/>
      <c r="AH12" s="63"/>
      <c r="AI12" s="63"/>
      <c r="AJ12" s="63"/>
      <c r="AK12" s="898"/>
      <c r="AL12" s="899"/>
      <c r="AM12" s="899"/>
      <c r="AN12" s="899"/>
      <c r="AO12" s="900"/>
      <c r="AP12" s="2"/>
      <c r="AQ12" s="62">
        <f>IF(P12="材質劣化",2,IF(P12="漏水",3,1))</f>
        <v>1</v>
      </c>
    </row>
    <row r="13" spans="2:86" ht="12" customHeight="1" x14ac:dyDescent="0.15">
      <c r="B13" s="937"/>
      <c r="C13" s="942"/>
      <c r="D13" s="940"/>
      <c r="E13" s="940"/>
      <c r="F13" s="940"/>
      <c r="G13" s="940"/>
      <c r="H13" s="940"/>
      <c r="I13" s="940"/>
      <c r="J13" s="941"/>
      <c r="K13" s="103"/>
      <c r="L13" s="901"/>
      <c r="M13" s="902"/>
      <c r="N13" s="901"/>
      <c r="O13" s="902"/>
      <c r="P13" s="901"/>
      <c r="Q13" s="902"/>
      <c r="R13" s="336"/>
      <c r="S13" s="903"/>
      <c r="T13" s="337"/>
      <c r="U13" s="901"/>
      <c r="V13" s="902"/>
      <c r="W13" s="901"/>
      <c r="X13" s="902"/>
      <c r="Y13" s="57"/>
      <c r="Z13" s="57"/>
      <c r="AA13" s="57"/>
      <c r="AB13" s="57"/>
      <c r="AC13" s="63"/>
      <c r="AD13" s="63"/>
      <c r="AE13" s="63"/>
      <c r="AF13" s="63"/>
      <c r="AG13" s="63"/>
      <c r="AH13" s="63"/>
      <c r="AI13" s="63"/>
      <c r="AJ13" s="63"/>
      <c r="AK13" s="898"/>
      <c r="AL13" s="899"/>
      <c r="AM13" s="899"/>
      <c r="AN13" s="899"/>
      <c r="AO13" s="900"/>
      <c r="AP13" s="2"/>
      <c r="AQ13" s="62">
        <f t="shared" ref="AQ13:AQ27" si="2">IF(P13="材質劣化",2,IF(P13="漏水",3,1))</f>
        <v>1</v>
      </c>
    </row>
    <row r="14" spans="2:86" ht="12" customHeight="1" x14ac:dyDescent="0.15">
      <c r="B14" s="937"/>
      <c r="C14" s="942"/>
      <c r="D14" s="940"/>
      <c r="E14" s="940"/>
      <c r="F14" s="940"/>
      <c r="G14" s="940"/>
      <c r="H14" s="940"/>
      <c r="I14" s="940"/>
      <c r="J14" s="941"/>
      <c r="K14" s="103"/>
      <c r="L14" s="901"/>
      <c r="M14" s="902"/>
      <c r="N14" s="901"/>
      <c r="O14" s="902"/>
      <c r="P14" s="901"/>
      <c r="Q14" s="902"/>
      <c r="R14" s="336"/>
      <c r="S14" s="903"/>
      <c r="T14" s="337"/>
      <c r="U14" s="901"/>
      <c r="V14" s="902"/>
      <c r="W14" s="901"/>
      <c r="X14" s="902"/>
      <c r="Y14" s="57"/>
      <c r="Z14" s="57"/>
      <c r="AA14" s="57"/>
      <c r="AB14" s="57"/>
      <c r="AC14" s="63"/>
      <c r="AD14" s="63"/>
      <c r="AE14" s="63"/>
      <c r="AF14" s="63"/>
      <c r="AG14" s="63"/>
      <c r="AH14" s="63"/>
      <c r="AI14" s="63"/>
      <c r="AJ14" s="63"/>
      <c r="AK14" s="898"/>
      <c r="AL14" s="899"/>
      <c r="AM14" s="899"/>
      <c r="AN14" s="899"/>
      <c r="AO14" s="900"/>
      <c r="AP14" s="2"/>
      <c r="AQ14" s="62">
        <f t="shared" si="2"/>
        <v>1</v>
      </c>
    </row>
    <row r="15" spans="2:86" ht="12" customHeight="1" x14ac:dyDescent="0.15">
      <c r="B15" s="937"/>
      <c r="C15" s="942"/>
      <c r="D15" s="940"/>
      <c r="E15" s="940"/>
      <c r="F15" s="940"/>
      <c r="G15" s="940"/>
      <c r="H15" s="940"/>
      <c r="I15" s="940"/>
      <c r="J15" s="941"/>
      <c r="K15" s="103"/>
      <c r="L15" s="901"/>
      <c r="M15" s="902"/>
      <c r="N15" s="901"/>
      <c r="O15" s="902"/>
      <c r="P15" s="901"/>
      <c r="Q15" s="902"/>
      <c r="R15" s="336"/>
      <c r="S15" s="903"/>
      <c r="T15" s="337"/>
      <c r="U15" s="901"/>
      <c r="V15" s="902"/>
      <c r="W15" s="901"/>
      <c r="X15" s="902"/>
      <c r="Y15" s="57"/>
      <c r="Z15" s="57"/>
      <c r="AA15" s="57"/>
      <c r="AB15" s="57"/>
      <c r="AC15" s="63"/>
      <c r="AD15" s="63"/>
      <c r="AE15" s="63"/>
      <c r="AF15" s="63"/>
      <c r="AG15" s="63"/>
      <c r="AH15" s="63"/>
      <c r="AI15" s="63"/>
      <c r="AJ15" s="63"/>
      <c r="AK15" s="898"/>
      <c r="AL15" s="899"/>
      <c r="AM15" s="899"/>
      <c r="AN15" s="899"/>
      <c r="AO15" s="900"/>
      <c r="AP15" s="2"/>
      <c r="AQ15" s="62">
        <f t="shared" si="2"/>
        <v>1</v>
      </c>
    </row>
    <row r="16" spans="2:86" ht="12" customHeight="1" x14ac:dyDescent="0.15">
      <c r="B16" s="937"/>
      <c r="C16" s="942"/>
      <c r="D16" s="940"/>
      <c r="E16" s="940"/>
      <c r="F16" s="940"/>
      <c r="G16" s="940"/>
      <c r="H16" s="940"/>
      <c r="I16" s="940"/>
      <c r="J16" s="941"/>
      <c r="K16" s="103"/>
      <c r="L16" s="901"/>
      <c r="M16" s="902"/>
      <c r="N16" s="901"/>
      <c r="O16" s="902"/>
      <c r="P16" s="901"/>
      <c r="Q16" s="902"/>
      <c r="R16" s="336"/>
      <c r="S16" s="903"/>
      <c r="T16" s="337"/>
      <c r="U16" s="901"/>
      <c r="V16" s="902"/>
      <c r="W16" s="901"/>
      <c r="X16" s="902"/>
      <c r="Y16" s="57"/>
      <c r="Z16" s="57"/>
      <c r="AA16" s="57"/>
      <c r="AB16" s="57"/>
      <c r="AC16" s="63"/>
      <c r="AD16" s="63"/>
      <c r="AE16" s="63"/>
      <c r="AF16" s="63"/>
      <c r="AG16" s="63"/>
      <c r="AH16" s="63"/>
      <c r="AI16" s="63"/>
      <c r="AJ16" s="63"/>
      <c r="AK16" s="898"/>
      <c r="AL16" s="899"/>
      <c r="AM16" s="899"/>
      <c r="AN16" s="899"/>
      <c r="AO16" s="900"/>
      <c r="AP16" s="2"/>
      <c r="AQ16" s="62">
        <f t="shared" si="2"/>
        <v>1</v>
      </c>
    </row>
    <row r="17" spans="2:46" ht="12" customHeight="1" x14ac:dyDescent="0.15">
      <c r="B17" s="937"/>
      <c r="C17" s="942"/>
      <c r="D17" s="940"/>
      <c r="E17" s="940"/>
      <c r="F17" s="940"/>
      <c r="G17" s="940"/>
      <c r="H17" s="940"/>
      <c r="I17" s="940"/>
      <c r="J17" s="941"/>
      <c r="K17" s="103"/>
      <c r="L17" s="901"/>
      <c r="M17" s="902"/>
      <c r="N17" s="901"/>
      <c r="O17" s="902"/>
      <c r="P17" s="901"/>
      <c r="Q17" s="902"/>
      <c r="R17" s="336"/>
      <c r="S17" s="903"/>
      <c r="T17" s="337"/>
      <c r="U17" s="901"/>
      <c r="V17" s="902"/>
      <c r="W17" s="901"/>
      <c r="X17" s="902"/>
      <c r="Y17" s="57"/>
      <c r="Z17" s="57"/>
      <c r="AA17" s="57"/>
      <c r="AB17" s="57"/>
      <c r="AC17" s="63"/>
      <c r="AD17" s="63"/>
      <c r="AE17" s="63"/>
      <c r="AF17" s="63"/>
      <c r="AG17" s="63"/>
      <c r="AH17" s="63"/>
      <c r="AI17" s="63"/>
      <c r="AJ17" s="63"/>
      <c r="AK17" s="898"/>
      <c r="AL17" s="899"/>
      <c r="AM17" s="899"/>
      <c r="AN17" s="899"/>
      <c r="AO17" s="900"/>
      <c r="AP17" s="2"/>
      <c r="AQ17" s="62">
        <f t="shared" si="2"/>
        <v>1</v>
      </c>
    </row>
    <row r="18" spans="2:46" ht="12" customHeight="1" x14ac:dyDescent="0.15">
      <c r="B18" s="937"/>
      <c r="C18" s="942"/>
      <c r="D18" s="940"/>
      <c r="E18" s="940"/>
      <c r="F18" s="940"/>
      <c r="G18" s="940"/>
      <c r="H18" s="940"/>
      <c r="I18" s="940"/>
      <c r="J18" s="941"/>
      <c r="K18" s="103"/>
      <c r="L18" s="901"/>
      <c r="M18" s="902"/>
      <c r="N18" s="901"/>
      <c r="O18" s="902"/>
      <c r="P18" s="901"/>
      <c r="Q18" s="902"/>
      <c r="R18" s="336"/>
      <c r="S18" s="903"/>
      <c r="T18" s="337"/>
      <c r="U18" s="901"/>
      <c r="V18" s="902"/>
      <c r="W18" s="901"/>
      <c r="X18" s="902"/>
      <c r="Y18" s="57"/>
      <c r="Z18" s="57"/>
      <c r="AA18" s="57"/>
      <c r="AB18" s="57"/>
      <c r="AC18" s="63"/>
      <c r="AD18" s="63"/>
      <c r="AE18" s="63"/>
      <c r="AF18" s="63"/>
      <c r="AG18" s="63"/>
      <c r="AH18" s="63"/>
      <c r="AI18" s="63"/>
      <c r="AJ18" s="63"/>
      <c r="AK18" s="898"/>
      <c r="AL18" s="899"/>
      <c r="AM18" s="899"/>
      <c r="AN18" s="899"/>
      <c r="AO18" s="900"/>
      <c r="AP18" s="2"/>
      <c r="AQ18" s="62">
        <f t="shared" si="2"/>
        <v>1</v>
      </c>
    </row>
    <row r="19" spans="2:46" ht="12" customHeight="1" x14ac:dyDescent="0.15">
      <c r="B19" s="937"/>
      <c r="C19" s="942"/>
      <c r="D19" s="940"/>
      <c r="E19" s="940"/>
      <c r="F19" s="940"/>
      <c r="G19" s="940"/>
      <c r="H19" s="940"/>
      <c r="I19" s="940"/>
      <c r="J19" s="941"/>
      <c r="K19" s="103"/>
      <c r="L19" s="901"/>
      <c r="M19" s="902"/>
      <c r="N19" s="901"/>
      <c r="O19" s="902"/>
      <c r="P19" s="901"/>
      <c r="Q19" s="902"/>
      <c r="R19" s="336"/>
      <c r="S19" s="903"/>
      <c r="T19" s="337"/>
      <c r="U19" s="901"/>
      <c r="V19" s="902"/>
      <c r="W19" s="901"/>
      <c r="X19" s="902"/>
      <c r="Y19" s="57"/>
      <c r="Z19" s="57"/>
      <c r="AA19" s="57"/>
      <c r="AB19" s="57"/>
      <c r="AC19" s="63"/>
      <c r="AD19" s="63"/>
      <c r="AE19" s="63"/>
      <c r="AF19" s="63"/>
      <c r="AG19" s="63"/>
      <c r="AH19" s="63"/>
      <c r="AI19" s="63"/>
      <c r="AJ19" s="63"/>
      <c r="AK19" s="898"/>
      <c r="AL19" s="899"/>
      <c r="AM19" s="899"/>
      <c r="AN19" s="899"/>
      <c r="AO19" s="900"/>
      <c r="AP19" s="2"/>
      <c r="AQ19" s="62">
        <f t="shared" si="2"/>
        <v>1</v>
      </c>
    </row>
    <row r="20" spans="2:46" ht="12" customHeight="1" x14ac:dyDescent="0.15">
      <c r="B20" s="937"/>
      <c r="C20" s="942"/>
      <c r="D20" s="940"/>
      <c r="E20" s="940"/>
      <c r="F20" s="940"/>
      <c r="G20" s="940"/>
      <c r="H20" s="940"/>
      <c r="I20" s="940"/>
      <c r="J20" s="941"/>
      <c r="K20" s="103"/>
      <c r="L20" s="901"/>
      <c r="M20" s="902"/>
      <c r="N20" s="901"/>
      <c r="O20" s="902"/>
      <c r="P20" s="901"/>
      <c r="Q20" s="902"/>
      <c r="R20" s="336"/>
      <c r="S20" s="903"/>
      <c r="T20" s="337"/>
      <c r="U20" s="901"/>
      <c r="V20" s="902"/>
      <c r="W20" s="901"/>
      <c r="X20" s="902"/>
      <c r="Y20" s="57"/>
      <c r="Z20" s="57"/>
      <c r="AA20" s="57"/>
      <c r="AB20" s="57"/>
      <c r="AC20" s="63"/>
      <c r="AD20" s="63"/>
      <c r="AE20" s="63"/>
      <c r="AF20" s="63"/>
      <c r="AG20" s="63"/>
      <c r="AH20" s="63"/>
      <c r="AI20" s="63"/>
      <c r="AJ20" s="63"/>
      <c r="AK20" s="898"/>
      <c r="AL20" s="899"/>
      <c r="AM20" s="899"/>
      <c r="AN20" s="899"/>
      <c r="AO20" s="900"/>
      <c r="AP20" s="2"/>
      <c r="AQ20" s="62">
        <f t="shared" si="2"/>
        <v>1</v>
      </c>
    </row>
    <row r="21" spans="2:46" ht="12" customHeight="1" x14ac:dyDescent="0.15">
      <c r="B21" s="937"/>
      <c r="C21" s="942"/>
      <c r="D21" s="940"/>
      <c r="E21" s="940"/>
      <c r="F21" s="940"/>
      <c r="G21" s="940"/>
      <c r="H21" s="940"/>
      <c r="I21" s="940"/>
      <c r="J21" s="941"/>
      <c r="K21" s="103"/>
      <c r="L21" s="901"/>
      <c r="M21" s="902"/>
      <c r="N21" s="901"/>
      <c r="O21" s="902"/>
      <c r="P21" s="901"/>
      <c r="Q21" s="902"/>
      <c r="R21" s="336"/>
      <c r="S21" s="903"/>
      <c r="T21" s="337"/>
      <c r="U21" s="901"/>
      <c r="V21" s="902"/>
      <c r="W21" s="901"/>
      <c r="X21" s="902"/>
      <c r="Y21" s="57"/>
      <c r="Z21" s="57"/>
      <c r="AA21" s="57"/>
      <c r="AB21" s="57"/>
      <c r="AC21" s="63"/>
      <c r="AD21" s="63"/>
      <c r="AE21" s="63"/>
      <c r="AF21" s="63"/>
      <c r="AG21" s="63"/>
      <c r="AH21" s="63"/>
      <c r="AI21" s="63"/>
      <c r="AJ21" s="63"/>
      <c r="AK21" s="898"/>
      <c r="AL21" s="899"/>
      <c r="AM21" s="899"/>
      <c r="AN21" s="899"/>
      <c r="AO21" s="900"/>
      <c r="AP21" s="2"/>
      <c r="AQ21" s="62">
        <f>IF(P21="材質劣化",2,IF(P21="漏水",3,1))</f>
        <v>1</v>
      </c>
    </row>
    <row r="22" spans="2:46" ht="12" customHeight="1" x14ac:dyDescent="0.15">
      <c r="B22" s="937"/>
      <c r="C22" s="942"/>
      <c r="D22" s="940"/>
      <c r="E22" s="940"/>
      <c r="F22" s="940"/>
      <c r="G22" s="940"/>
      <c r="H22" s="940"/>
      <c r="I22" s="940"/>
      <c r="J22" s="941"/>
      <c r="K22" s="103"/>
      <c r="L22" s="901"/>
      <c r="M22" s="902"/>
      <c r="N22" s="901"/>
      <c r="O22" s="902"/>
      <c r="P22" s="901"/>
      <c r="Q22" s="902"/>
      <c r="R22" s="336"/>
      <c r="S22" s="903"/>
      <c r="T22" s="337"/>
      <c r="U22" s="901"/>
      <c r="V22" s="902"/>
      <c r="W22" s="901"/>
      <c r="X22" s="902"/>
      <c r="Y22" s="57"/>
      <c r="Z22" s="57"/>
      <c r="AA22" s="57"/>
      <c r="AB22" s="57"/>
      <c r="AC22" s="63"/>
      <c r="AD22" s="63"/>
      <c r="AE22" s="63"/>
      <c r="AF22" s="63"/>
      <c r="AG22" s="63"/>
      <c r="AH22" s="63"/>
      <c r="AI22" s="63"/>
      <c r="AJ22" s="63"/>
      <c r="AK22" s="898"/>
      <c r="AL22" s="899"/>
      <c r="AM22" s="899"/>
      <c r="AN22" s="899"/>
      <c r="AO22" s="900"/>
      <c r="AP22" s="2"/>
      <c r="AQ22" s="62">
        <f t="shared" si="2"/>
        <v>1</v>
      </c>
    </row>
    <row r="23" spans="2:46" ht="12" customHeight="1" x14ac:dyDescent="0.15">
      <c r="B23" s="937"/>
      <c r="C23" s="942"/>
      <c r="D23" s="940"/>
      <c r="E23" s="940"/>
      <c r="F23" s="940"/>
      <c r="G23" s="940"/>
      <c r="H23" s="940"/>
      <c r="I23" s="940"/>
      <c r="J23" s="941"/>
      <c r="K23" s="103"/>
      <c r="L23" s="901"/>
      <c r="M23" s="902"/>
      <c r="N23" s="901"/>
      <c r="O23" s="902"/>
      <c r="P23" s="901"/>
      <c r="Q23" s="902"/>
      <c r="R23" s="336"/>
      <c r="S23" s="903"/>
      <c r="T23" s="337"/>
      <c r="U23" s="901"/>
      <c r="V23" s="902"/>
      <c r="W23" s="901"/>
      <c r="X23" s="902"/>
      <c r="Y23" s="57"/>
      <c r="Z23" s="57"/>
      <c r="AA23" s="57"/>
      <c r="AB23" s="57"/>
      <c r="AC23" s="63"/>
      <c r="AD23" s="63"/>
      <c r="AE23" s="63"/>
      <c r="AF23" s="63"/>
      <c r="AG23" s="63"/>
      <c r="AH23" s="63"/>
      <c r="AI23" s="63"/>
      <c r="AJ23" s="63"/>
      <c r="AK23" s="898"/>
      <c r="AL23" s="899"/>
      <c r="AM23" s="899"/>
      <c r="AN23" s="899"/>
      <c r="AO23" s="900"/>
      <c r="AP23" s="2"/>
      <c r="AQ23" s="62">
        <f t="shared" si="2"/>
        <v>1</v>
      </c>
    </row>
    <row r="24" spans="2:46" ht="12" customHeight="1" x14ac:dyDescent="0.15">
      <c r="B24" s="937"/>
      <c r="C24" s="942"/>
      <c r="D24" s="940"/>
      <c r="E24" s="940"/>
      <c r="F24" s="940"/>
      <c r="G24" s="940"/>
      <c r="H24" s="940"/>
      <c r="I24" s="940"/>
      <c r="J24" s="941"/>
      <c r="K24" s="103"/>
      <c r="L24" s="901"/>
      <c r="M24" s="902"/>
      <c r="N24" s="901"/>
      <c r="O24" s="902"/>
      <c r="P24" s="901"/>
      <c r="Q24" s="902"/>
      <c r="R24" s="336"/>
      <c r="S24" s="903"/>
      <c r="T24" s="337"/>
      <c r="U24" s="901"/>
      <c r="V24" s="902"/>
      <c r="W24" s="901"/>
      <c r="X24" s="902"/>
      <c r="Y24" s="57"/>
      <c r="Z24" s="57"/>
      <c r="AA24" s="57"/>
      <c r="AB24" s="57"/>
      <c r="AC24" s="63"/>
      <c r="AD24" s="63"/>
      <c r="AE24" s="63"/>
      <c r="AF24" s="63"/>
      <c r="AG24" s="63"/>
      <c r="AH24" s="63"/>
      <c r="AI24" s="63"/>
      <c r="AJ24" s="63"/>
      <c r="AK24" s="898"/>
      <c r="AL24" s="899"/>
      <c r="AM24" s="899"/>
      <c r="AN24" s="899"/>
      <c r="AO24" s="900"/>
      <c r="AP24" s="2"/>
      <c r="AQ24" s="62">
        <f t="shared" si="2"/>
        <v>1</v>
      </c>
    </row>
    <row r="25" spans="2:46" ht="12" customHeight="1" x14ac:dyDescent="0.15">
      <c r="B25" s="937"/>
      <c r="C25" s="942"/>
      <c r="D25" s="940"/>
      <c r="E25" s="940"/>
      <c r="F25" s="940"/>
      <c r="G25" s="940"/>
      <c r="H25" s="940"/>
      <c r="I25" s="940"/>
      <c r="J25" s="941"/>
      <c r="K25" s="103"/>
      <c r="L25" s="901"/>
      <c r="M25" s="902"/>
      <c r="N25" s="901"/>
      <c r="O25" s="902"/>
      <c r="P25" s="901"/>
      <c r="Q25" s="902"/>
      <c r="R25" s="336"/>
      <c r="S25" s="903"/>
      <c r="T25" s="337"/>
      <c r="U25" s="901"/>
      <c r="V25" s="902"/>
      <c r="W25" s="901"/>
      <c r="X25" s="902"/>
      <c r="Y25" s="57"/>
      <c r="Z25" s="57"/>
      <c r="AA25" s="57"/>
      <c r="AB25" s="57"/>
      <c r="AC25" s="63"/>
      <c r="AD25" s="63"/>
      <c r="AE25" s="63"/>
      <c r="AF25" s="63"/>
      <c r="AG25" s="63"/>
      <c r="AH25" s="63"/>
      <c r="AI25" s="63"/>
      <c r="AJ25" s="63"/>
      <c r="AK25" s="898"/>
      <c r="AL25" s="899"/>
      <c r="AM25" s="899"/>
      <c r="AN25" s="899"/>
      <c r="AO25" s="900"/>
      <c r="AP25" s="2"/>
      <c r="AQ25" s="62">
        <f t="shared" si="2"/>
        <v>1</v>
      </c>
    </row>
    <row r="26" spans="2:46" ht="12" customHeight="1" x14ac:dyDescent="0.15">
      <c r="B26" s="937"/>
      <c r="C26" s="942"/>
      <c r="D26" s="940"/>
      <c r="E26" s="940"/>
      <c r="F26" s="940"/>
      <c r="G26" s="940"/>
      <c r="H26" s="940"/>
      <c r="I26" s="940"/>
      <c r="J26" s="941"/>
      <c r="K26" s="103"/>
      <c r="L26" s="901"/>
      <c r="M26" s="902"/>
      <c r="N26" s="901"/>
      <c r="O26" s="902"/>
      <c r="P26" s="901"/>
      <c r="Q26" s="902"/>
      <c r="R26" s="336"/>
      <c r="S26" s="903"/>
      <c r="T26" s="337"/>
      <c r="U26" s="901"/>
      <c r="V26" s="902"/>
      <c r="W26" s="901"/>
      <c r="X26" s="902"/>
      <c r="Y26" s="57"/>
      <c r="Z26" s="57"/>
      <c r="AA26" s="57"/>
      <c r="AB26" s="57"/>
      <c r="AC26" s="63"/>
      <c r="AD26" s="63"/>
      <c r="AE26" s="63"/>
      <c r="AF26" s="63"/>
      <c r="AG26" s="63"/>
      <c r="AH26" s="63"/>
      <c r="AI26" s="63"/>
      <c r="AJ26" s="63"/>
      <c r="AK26" s="898"/>
      <c r="AL26" s="899"/>
      <c r="AM26" s="899"/>
      <c r="AN26" s="899"/>
      <c r="AO26" s="900"/>
      <c r="AP26" s="2"/>
      <c r="AQ26" s="62">
        <f>IF(P26="材質劣化",2,IF(P26="漏水",3,1))</f>
        <v>1</v>
      </c>
    </row>
    <row r="27" spans="2:46" ht="12" customHeight="1" x14ac:dyDescent="0.15">
      <c r="B27" s="937"/>
      <c r="C27" s="942"/>
      <c r="D27" s="940"/>
      <c r="E27" s="940"/>
      <c r="F27" s="940"/>
      <c r="G27" s="940"/>
      <c r="H27" s="940"/>
      <c r="I27" s="940"/>
      <c r="J27" s="941"/>
      <c r="K27" s="103"/>
      <c r="L27" s="901"/>
      <c r="M27" s="902"/>
      <c r="N27" s="901"/>
      <c r="O27" s="902"/>
      <c r="P27" s="901"/>
      <c r="Q27" s="902"/>
      <c r="R27" s="336"/>
      <c r="S27" s="903"/>
      <c r="T27" s="337"/>
      <c r="U27" s="901"/>
      <c r="V27" s="902"/>
      <c r="W27" s="901"/>
      <c r="X27" s="902"/>
      <c r="Y27" s="57"/>
      <c r="Z27" s="57"/>
      <c r="AA27" s="57"/>
      <c r="AB27" s="57"/>
      <c r="AC27" s="63"/>
      <c r="AD27" s="63"/>
      <c r="AE27" s="63"/>
      <c r="AF27" s="63"/>
      <c r="AG27" s="63"/>
      <c r="AH27" s="63"/>
      <c r="AI27" s="63"/>
      <c r="AJ27" s="63"/>
      <c r="AK27" s="898"/>
      <c r="AL27" s="899"/>
      <c r="AM27" s="899"/>
      <c r="AN27" s="899"/>
      <c r="AO27" s="900"/>
      <c r="AP27" s="2"/>
      <c r="AQ27" s="62">
        <f t="shared" si="2"/>
        <v>1</v>
      </c>
    </row>
    <row r="28" spans="2:46" ht="12" customHeight="1" x14ac:dyDescent="0.15">
      <c r="B28" s="937"/>
      <c r="C28" s="942"/>
      <c r="D28" s="940"/>
      <c r="E28" s="940"/>
      <c r="F28" s="940"/>
      <c r="G28" s="940"/>
      <c r="H28" s="940"/>
      <c r="I28" s="940"/>
      <c r="J28" s="941"/>
      <c r="K28" s="103"/>
      <c r="L28" s="901"/>
      <c r="M28" s="902"/>
      <c r="N28" s="901"/>
      <c r="O28" s="902"/>
      <c r="P28" s="901"/>
      <c r="Q28" s="902"/>
      <c r="R28" s="336"/>
      <c r="S28" s="903"/>
      <c r="T28" s="337"/>
      <c r="U28" s="901"/>
      <c r="V28" s="902"/>
      <c r="W28" s="901"/>
      <c r="X28" s="902"/>
      <c r="Y28" s="57"/>
      <c r="Z28" s="57"/>
      <c r="AA28" s="57"/>
      <c r="AB28" s="57"/>
      <c r="AC28" s="63"/>
      <c r="AD28" s="63"/>
      <c r="AE28" s="63"/>
      <c r="AF28" s="63"/>
      <c r="AG28" s="63"/>
      <c r="AH28" s="63"/>
      <c r="AI28" s="63"/>
      <c r="AJ28" s="63"/>
      <c r="AK28" s="898"/>
      <c r="AL28" s="899"/>
      <c r="AM28" s="899"/>
      <c r="AN28" s="899"/>
      <c r="AO28" s="900"/>
      <c r="AP28" s="2"/>
      <c r="AQ28" s="62">
        <f>IF(P30="材質劣化",2,IF(P30="漏水",3,1))</f>
        <v>1</v>
      </c>
    </row>
    <row r="29" spans="2:46" ht="12" customHeight="1" x14ac:dyDescent="0.15">
      <c r="B29" s="937"/>
      <c r="C29" s="942"/>
      <c r="D29" s="940"/>
      <c r="E29" s="940"/>
      <c r="F29" s="940"/>
      <c r="G29" s="940"/>
      <c r="H29" s="940"/>
      <c r="I29" s="940"/>
      <c r="J29" s="941"/>
      <c r="K29" s="103"/>
      <c r="L29" s="901"/>
      <c r="M29" s="902"/>
      <c r="N29" s="901"/>
      <c r="O29" s="902"/>
      <c r="P29" s="901"/>
      <c r="Q29" s="902"/>
      <c r="R29" s="336"/>
      <c r="S29" s="903"/>
      <c r="T29" s="337"/>
      <c r="U29" s="901"/>
      <c r="V29" s="902"/>
      <c r="W29" s="901"/>
      <c r="X29" s="902"/>
      <c r="Y29" s="57"/>
      <c r="Z29" s="57"/>
      <c r="AA29" s="57"/>
      <c r="AB29" s="57"/>
      <c r="AC29" s="63"/>
      <c r="AD29" s="63"/>
      <c r="AE29" s="63"/>
      <c r="AF29" s="63"/>
      <c r="AG29" s="63"/>
      <c r="AH29" s="63"/>
      <c r="AI29" s="63"/>
      <c r="AJ29" s="63"/>
      <c r="AK29" s="898"/>
      <c r="AL29" s="899"/>
      <c r="AM29" s="899"/>
      <c r="AN29" s="899"/>
      <c r="AO29" s="900"/>
      <c r="AP29" s="2"/>
      <c r="AQ29" s="62">
        <f>IF(P34="材質劣化",2,IF(P34="漏水",3,1))</f>
        <v>1</v>
      </c>
    </row>
    <row r="30" spans="2:46" ht="12" customHeight="1" x14ac:dyDescent="0.15">
      <c r="B30" s="937"/>
      <c r="C30" s="942"/>
      <c r="D30" s="940"/>
      <c r="E30" s="940"/>
      <c r="F30" s="940"/>
      <c r="G30" s="940"/>
      <c r="H30" s="940"/>
      <c r="I30" s="940"/>
      <c r="J30" s="941"/>
      <c r="K30" s="103"/>
      <c r="L30" s="901"/>
      <c r="M30" s="902"/>
      <c r="N30" s="901"/>
      <c r="O30" s="902"/>
      <c r="P30" s="901"/>
      <c r="Q30" s="902"/>
      <c r="R30" s="336"/>
      <c r="S30" s="903"/>
      <c r="T30" s="337"/>
      <c r="U30" s="901"/>
      <c r="V30" s="902"/>
      <c r="W30" s="901"/>
      <c r="X30" s="902"/>
      <c r="Y30" s="57"/>
      <c r="Z30" s="57"/>
      <c r="AA30" s="57"/>
      <c r="AB30" s="57"/>
      <c r="AC30" s="63"/>
      <c r="AD30" s="63"/>
      <c r="AE30" s="63"/>
      <c r="AF30" s="63"/>
      <c r="AG30" s="63"/>
      <c r="AH30" s="63"/>
      <c r="AI30" s="63"/>
      <c r="AJ30" s="63"/>
      <c r="AK30" s="898"/>
      <c r="AL30" s="899"/>
      <c r="AM30" s="899"/>
      <c r="AN30" s="899"/>
      <c r="AO30" s="900"/>
      <c r="AP30" s="2"/>
      <c r="AQ30" s="62">
        <f t="shared" ref="AQ30:AQ33" si="3">IF(P30="材質劣化",2,IF(P30="漏水",3,1))</f>
        <v>1</v>
      </c>
    </row>
    <row r="31" spans="2:46" ht="12" customHeight="1" x14ac:dyDescent="0.15">
      <c r="B31" s="937"/>
      <c r="C31" s="942"/>
      <c r="D31" s="940"/>
      <c r="E31" s="940"/>
      <c r="F31" s="940"/>
      <c r="G31" s="940"/>
      <c r="H31" s="940"/>
      <c r="I31" s="940"/>
      <c r="J31" s="941"/>
      <c r="K31" s="103"/>
      <c r="L31" s="901"/>
      <c r="M31" s="902"/>
      <c r="N31" s="901"/>
      <c r="O31" s="902"/>
      <c r="P31" s="901"/>
      <c r="Q31" s="902"/>
      <c r="R31" s="336"/>
      <c r="S31" s="903"/>
      <c r="T31" s="337"/>
      <c r="U31" s="901"/>
      <c r="V31" s="902"/>
      <c r="W31" s="901"/>
      <c r="X31" s="902"/>
      <c r="Y31" s="57"/>
      <c r="Z31" s="57"/>
      <c r="AA31" s="57"/>
      <c r="AB31" s="57"/>
      <c r="AC31" s="63"/>
      <c r="AD31" s="63"/>
      <c r="AE31" s="63"/>
      <c r="AF31" s="63"/>
      <c r="AG31" s="63"/>
      <c r="AH31" s="63"/>
      <c r="AI31" s="63"/>
      <c r="AJ31" s="63"/>
      <c r="AK31" s="898"/>
      <c r="AL31" s="899"/>
      <c r="AM31" s="899"/>
      <c r="AN31" s="899"/>
      <c r="AO31" s="900"/>
      <c r="AP31" s="2"/>
      <c r="AQ31" s="62">
        <f t="shared" ref="AQ31" si="4">IF(P33="材質劣化",2,IF(P33="漏水",3,1))</f>
        <v>1</v>
      </c>
    </row>
    <row r="32" spans="2:46" ht="12" customHeight="1" x14ac:dyDescent="0.15">
      <c r="B32" s="937"/>
      <c r="C32" s="942"/>
      <c r="D32" s="940"/>
      <c r="E32" s="940"/>
      <c r="F32" s="940"/>
      <c r="G32" s="940"/>
      <c r="H32" s="940"/>
      <c r="I32" s="940"/>
      <c r="J32" s="941"/>
      <c r="K32" s="103"/>
      <c r="L32" s="901"/>
      <c r="M32" s="902"/>
      <c r="N32" s="901"/>
      <c r="O32" s="902"/>
      <c r="P32" s="901"/>
      <c r="Q32" s="902"/>
      <c r="R32" s="336"/>
      <c r="S32" s="903"/>
      <c r="T32" s="337"/>
      <c r="U32" s="901"/>
      <c r="V32" s="902"/>
      <c r="W32" s="901"/>
      <c r="X32" s="902"/>
      <c r="Y32" s="57"/>
      <c r="Z32" s="57"/>
      <c r="AA32" s="57"/>
      <c r="AB32" s="57"/>
      <c r="AC32" s="63"/>
      <c r="AD32" s="63"/>
      <c r="AE32" s="63"/>
      <c r="AF32" s="63"/>
      <c r="AG32" s="63"/>
      <c r="AH32" s="63"/>
      <c r="AI32" s="63"/>
      <c r="AJ32" s="63"/>
      <c r="AK32" s="898"/>
      <c r="AL32" s="899"/>
      <c r="AM32" s="899"/>
      <c r="AN32" s="899"/>
      <c r="AO32" s="900"/>
      <c r="AP32" s="2"/>
      <c r="AQ32" s="62">
        <f t="shared" ref="AQ32" si="5">IF(P37="材質劣化",2,IF(P37="漏水",3,1))</f>
        <v>1</v>
      </c>
      <c r="AS32" s="3"/>
      <c r="AT32" s="3"/>
    </row>
    <row r="33" spans="2:86" ht="12" customHeight="1" x14ac:dyDescent="0.15">
      <c r="B33" s="937"/>
      <c r="C33" s="942"/>
      <c r="D33" s="940"/>
      <c r="E33" s="940"/>
      <c r="F33" s="940"/>
      <c r="G33" s="940"/>
      <c r="H33" s="940"/>
      <c r="I33" s="940"/>
      <c r="J33" s="941"/>
      <c r="K33" s="103"/>
      <c r="L33" s="901"/>
      <c r="M33" s="902"/>
      <c r="N33" s="901"/>
      <c r="O33" s="902"/>
      <c r="P33" s="901"/>
      <c r="Q33" s="902"/>
      <c r="R33" s="336"/>
      <c r="S33" s="903"/>
      <c r="T33" s="337"/>
      <c r="U33" s="901"/>
      <c r="V33" s="902"/>
      <c r="W33" s="901"/>
      <c r="X33" s="902"/>
      <c r="Y33" s="57"/>
      <c r="Z33" s="57"/>
      <c r="AA33" s="57"/>
      <c r="AB33" s="57"/>
      <c r="AC33" s="63"/>
      <c r="AD33" s="63"/>
      <c r="AE33" s="63"/>
      <c r="AF33" s="63"/>
      <c r="AG33" s="63"/>
      <c r="AH33" s="63"/>
      <c r="AI33" s="63"/>
      <c r="AJ33" s="63"/>
      <c r="AK33" s="898"/>
      <c r="AL33" s="899"/>
      <c r="AM33" s="899"/>
      <c r="AN33" s="899"/>
      <c r="AO33" s="900"/>
      <c r="AP33" s="2"/>
      <c r="AQ33" s="62">
        <f t="shared" si="3"/>
        <v>1</v>
      </c>
      <c r="AS33" s="184"/>
      <c r="AT33" s="184"/>
    </row>
    <row r="34" spans="2:86" ht="12" customHeight="1" x14ac:dyDescent="0.15">
      <c r="B34" s="937"/>
      <c r="C34" s="942"/>
      <c r="D34" s="940"/>
      <c r="E34" s="940"/>
      <c r="F34" s="940"/>
      <c r="G34" s="940"/>
      <c r="H34" s="940"/>
      <c r="I34" s="940"/>
      <c r="J34" s="941"/>
      <c r="K34" s="103"/>
      <c r="L34" s="901"/>
      <c r="M34" s="902"/>
      <c r="N34" s="901"/>
      <c r="O34" s="902"/>
      <c r="P34" s="901"/>
      <c r="Q34" s="902"/>
      <c r="R34" s="336"/>
      <c r="S34" s="903"/>
      <c r="T34" s="337"/>
      <c r="U34" s="901"/>
      <c r="V34" s="902"/>
      <c r="W34" s="901"/>
      <c r="X34" s="902"/>
      <c r="Y34" s="57"/>
      <c r="Z34" s="57"/>
      <c r="AA34" s="57"/>
      <c r="AB34" s="57"/>
      <c r="AC34" s="63"/>
      <c r="AD34" s="63"/>
      <c r="AE34" s="63"/>
      <c r="AF34" s="63"/>
      <c r="AG34" s="63"/>
      <c r="AH34" s="63"/>
      <c r="AI34" s="63"/>
      <c r="AJ34" s="63"/>
      <c r="AK34" s="898"/>
      <c r="AL34" s="899"/>
      <c r="AM34" s="899"/>
      <c r="AN34" s="899"/>
      <c r="AO34" s="900"/>
      <c r="AP34" s="2"/>
      <c r="AQ34" s="62">
        <f t="shared" ref="AQ34" si="6">IF(P36="材質劣化",2,IF(P36="漏水",3,1))</f>
        <v>1</v>
      </c>
      <c r="AS34" s="185"/>
      <c r="AT34" s="185"/>
    </row>
    <row r="35" spans="2:86" ht="12" customHeight="1" x14ac:dyDescent="0.15">
      <c r="B35" s="937"/>
      <c r="C35" s="942"/>
      <c r="D35" s="940"/>
      <c r="E35" s="940"/>
      <c r="F35" s="940"/>
      <c r="G35" s="940"/>
      <c r="H35" s="940"/>
      <c r="I35" s="940"/>
      <c r="J35" s="941"/>
      <c r="K35" s="909" t="s">
        <v>376</v>
      </c>
      <c r="L35" s="894" t="s">
        <v>181</v>
      </c>
      <c r="M35" s="894"/>
      <c r="N35" s="894"/>
      <c r="O35" s="894"/>
      <c r="P35" s="894"/>
      <c r="Q35" s="894"/>
      <c r="R35" s="894"/>
      <c r="S35" s="894"/>
      <c r="T35" s="894"/>
      <c r="U35" s="894"/>
      <c r="V35" s="894"/>
      <c r="W35" s="894"/>
      <c r="X35" s="894"/>
      <c r="Y35" s="895" t="s">
        <v>329</v>
      </c>
      <c r="Z35" s="896"/>
      <c r="AA35" s="896"/>
      <c r="AB35" s="897"/>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894" t="s">
        <v>501</v>
      </c>
      <c r="AL35" s="894"/>
      <c r="AM35" s="917" t="s">
        <v>534</v>
      </c>
      <c r="AN35" s="917"/>
      <c r="AO35" s="917"/>
      <c r="AP35" s="2"/>
    </row>
    <row r="36" spans="2:86" ht="12" customHeight="1" x14ac:dyDescent="0.15">
      <c r="B36" s="937"/>
      <c r="C36" s="942"/>
      <c r="D36" s="940"/>
      <c r="E36" s="940"/>
      <c r="F36" s="940"/>
      <c r="G36" s="940"/>
      <c r="H36" s="940"/>
      <c r="I36" s="940"/>
      <c r="J36" s="941"/>
      <c r="K36" s="910"/>
      <c r="L36" s="918" t="s">
        <v>330</v>
      </c>
      <c r="M36" s="919"/>
      <c r="N36" s="952"/>
      <c r="O36" s="918" t="s">
        <v>502</v>
      </c>
      <c r="P36" s="919"/>
      <c r="Q36" s="919"/>
      <c r="R36" s="919"/>
      <c r="S36" s="919"/>
      <c r="T36" s="919"/>
      <c r="U36" s="919"/>
      <c r="V36" s="919"/>
      <c r="W36" s="919"/>
      <c r="X36" s="952"/>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4"/>
      <c r="AL36" s="894"/>
      <c r="AM36" s="917"/>
      <c r="AN36" s="917"/>
      <c r="AO36" s="917"/>
      <c r="AP36" s="2"/>
    </row>
    <row r="37" spans="2:86" ht="14.25" customHeight="1" x14ac:dyDescent="0.15">
      <c r="B37" s="937"/>
      <c r="C37" s="942"/>
      <c r="D37" s="940"/>
      <c r="E37" s="940"/>
      <c r="F37" s="940"/>
      <c r="G37" s="940"/>
      <c r="H37" s="940"/>
      <c r="I37" s="940"/>
      <c r="J37" s="941"/>
      <c r="K37" s="910"/>
      <c r="L37" s="922"/>
      <c r="M37" s="923"/>
      <c r="N37" s="953"/>
      <c r="O37" s="922"/>
      <c r="P37" s="923"/>
      <c r="Q37" s="923"/>
      <c r="R37" s="923"/>
      <c r="S37" s="923"/>
      <c r="T37" s="923"/>
      <c r="U37" s="923"/>
      <c r="V37" s="923"/>
      <c r="W37" s="923"/>
      <c r="X37" s="953"/>
      <c r="Y37" s="916" t="str">
        <f>IF(COUNTIF(Y11:Y34,"〇")&gt;0,"1","  ")</f>
        <v xml:space="preserve">  </v>
      </c>
      <c r="Z37" s="916" t="str">
        <f>IF(COUNTIF(Z11:Z34,"〇")&gt;0,"1","  ")</f>
        <v xml:space="preserve">  </v>
      </c>
      <c r="AA37" s="916" t="str">
        <f>IF(COUNTIF(AA11:AA34,"〇")&gt;0,"1","  ")</f>
        <v xml:space="preserve">  </v>
      </c>
      <c r="AB37" s="916" t="str">
        <f>IF(COUNTIF(AB11:AB34,"〇")&gt;0,"1","  ")</f>
        <v xml:space="preserve">  </v>
      </c>
      <c r="AC37" s="916">
        <f>COUNTA(AC11:AC34)</f>
        <v>0</v>
      </c>
      <c r="AD37" s="916">
        <f t="shared" ref="AD37:AI37" si="8">COUNTA(AD11:AD34)</f>
        <v>0</v>
      </c>
      <c r="AE37" s="916">
        <f t="shared" si="8"/>
        <v>0</v>
      </c>
      <c r="AF37" s="916">
        <f t="shared" si="8"/>
        <v>0</v>
      </c>
      <c r="AG37" s="916">
        <f t="shared" si="8"/>
        <v>0</v>
      </c>
      <c r="AH37" s="916">
        <f t="shared" si="8"/>
        <v>0</v>
      </c>
      <c r="AI37" s="916">
        <f t="shared" si="8"/>
        <v>0</v>
      </c>
      <c r="AJ37" s="916">
        <f>COUNTA(AJ11:AJ34)</f>
        <v>0</v>
      </c>
      <c r="AK37" s="894"/>
      <c r="AL37" s="894"/>
      <c r="AM37" s="917"/>
      <c r="AN37" s="917"/>
      <c r="AO37" s="917"/>
      <c r="AP37" s="2"/>
    </row>
    <row r="38" spans="2:86" ht="14.25" customHeight="1" x14ac:dyDescent="0.15">
      <c r="B38" s="937"/>
      <c r="C38" s="942"/>
      <c r="D38" s="940"/>
      <c r="E38" s="940"/>
      <c r="F38" s="940"/>
      <c r="G38" s="940"/>
      <c r="H38" s="940"/>
      <c r="I38" s="940"/>
      <c r="J38" s="941"/>
      <c r="K38" s="910"/>
      <c r="L38" s="926"/>
      <c r="M38" s="927"/>
      <c r="N38" s="954"/>
      <c r="O38" s="926"/>
      <c r="P38" s="927"/>
      <c r="Q38" s="927"/>
      <c r="R38" s="927"/>
      <c r="S38" s="927"/>
      <c r="T38" s="927"/>
      <c r="U38" s="927"/>
      <c r="V38" s="927"/>
      <c r="W38" s="927"/>
      <c r="X38" s="954"/>
      <c r="Y38" s="916"/>
      <c r="Z38" s="916"/>
      <c r="AA38" s="916"/>
      <c r="AB38" s="916"/>
      <c r="AC38" s="916"/>
      <c r="AD38" s="916"/>
      <c r="AE38" s="916"/>
      <c r="AF38" s="916"/>
      <c r="AG38" s="916"/>
      <c r="AH38" s="916"/>
      <c r="AI38" s="916"/>
      <c r="AJ38" s="916"/>
      <c r="AK38" s="894"/>
      <c r="AL38" s="894"/>
      <c r="AM38" s="917"/>
      <c r="AN38" s="917"/>
      <c r="AO38" s="917"/>
      <c r="AP38" s="2"/>
    </row>
    <row r="39" spans="2:86" ht="12" customHeight="1" x14ac:dyDescent="0.15">
      <c r="B39" s="937"/>
      <c r="C39" s="942"/>
      <c r="D39" s="940"/>
      <c r="E39" s="940"/>
      <c r="F39" s="940"/>
      <c r="G39" s="940"/>
      <c r="H39" s="940"/>
      <c r="I39" s="940"/>
      <c r="J39" s="941"/>
      <c r="K39" s="904" t="s">
        <v>503</v>
      </c>
      <c r="L39" s="911"/>
      <c r="M39" s="911"/>
      <c r="N39" s="911"/>
      <c r="O39" s="911"/>
      <c r="P39" s="911"/>
      <c r="Q39" s="911"/>
      <c r="R39" s="911"/>
      <c r="S39" s="911"/>
      <c r="T39" s="911"/>
      <c r="U39" s="911"/>
      <c r="V39" s="911"/>
      <c r="W39" s="911"/>
      <c r="X39" s="911"/>
      <c r="Y39" s="911"/>
      <c r="Z39" s="911"/>
      <c r="AA39" s="911"/>
      <c r="AB39" s="911"/>
      <c r="AC39" s="911"/>
      <c r="AD39" s="911"/>
      <c r="AE39" s="911"/>
      <c r="AF39" s="911"/>
      <c r="AG39" s="911"/>
      <c r="AH39" s="911"/>
      <c r="AI39" s="911"/>
      <c r="AJ39" s="911"/>
      <c r="AK39" s="912"/>
      <c r="AL39" s="912"/>
      <c r="AM39" s="912"/>
      <c r="AN39" s="912"/>
      <c r="AO39" s="913"/>
      <c r="AP39" s="2"/>
    </row>
    <row r="40" spans="2:86" ht="12" customHeight="1" x14ac:dyDescent="0.15">
      <c r="B40" s="937"/>
      <c r="C40" s="942"/>
      <c r="D40" s="940"/>
      <c r="E40" s="940"/>
      <c r="F40" s="940"/>
      <c r="G40" s="940"/>
      <c r="H40" s="940"/>
      <c r="I40" s="940"/>
      <c r="J40" s="941"/>
      <c r="K40" s="905"/>
      <c r="L40" s="912"/>
      <c r="M40" s="912"/>
      <c r="N40" s="912"/>
      <c r="O40" s="912"/>
      <c r="P40" s="912"/>
      <c r="Q40" s="912"/>
      <c r="R40" s="912"/>
      <c r="S40" s="912"/>
      <c r="T40" s="912"/>
      <c r="U40" s="912"/>
      <c r="V40" s="912"/>
      <c r="W40" s="912"/>
      <c r="X40" s="912"/>
      <c r="Y40" s="912"/>
      <c r="Z40" s="912"/>
      <c r="AA40" s="912"/>
      <c r="AB40" s="912"/>
      <c r="AC40" s="912"/>
      <c r="AD40" s="912"/>
      <c r="AE40" s="912"/>
      <c r="AF40" s="912"/>
      <c r="AG40" s="912"/>
      <c r="AH40" s="912"/>
      <c r="AI40" s="912"/>
      <c r="AJ40" s="912"/>
      <c r="AK40" s="912"/>
      <c r="AL40" s="912"/>
      <c r="AM40" s="912"/>
      <c r="AN40" s="912"/>
      <c r="AO40" s="913"/>
      <c r="AP40" s="2"/>
    </row>
    <row r="41" spans="2:86" ht="12" customHeight="1" x14ac:dyDescent="0.15">
      <c r="B41" s="937"/>
      <c r="C41" s="942"/>
      <c r="D41" s="940"/>
      <c r="E41" s="940"/>
      <c r="F41" s="940"/>
      <c r="G41" s="940"/>
      <c r="H41" s="940"/>
      <c r="I41" s="940"/>
      <c r="J41" s="941"/>
      <c r="K41" s="905"/>
      <c r="L41" s="912"/>
      <c r="M41" s="912"/>
      <c r="N41" s="912"/>
      <c r="O41" s="912"/>
      <c r="P41" s="912"/>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3"/>
      <c r="AP41" s="2"/>
    </row>
    <row r="42" spans="2:86" ht="12" customHeight="1" x14ac:dyDescent="0.15">
      <c r="B42" s="937"/>
      <c r="C42" s="942"/>
      <c r="D42" s="940"/>
      <c r="E42" s="940"/>
      <c r="F42" s="940"/>
      <c r="G42" s="940"/>
      <c r="H42" s="940"/>
      <c r="I42" s="940"/>
      <c r="J42" s="941"/>
      <c r="K42" s="905"/>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914"/>
      <c r="AL42" s="914"/>
      <c r="AM42" s="914"/>
      <c r="AN42" s="914"/>
      <c r="AO42" s="915"/>
      <c r="AP42" s="43"/>
      <c r="CD42" s="2"/>
      <c r="CE42" s="2"/>
      <c r="CF42" s="2"/>
      <c r="CG42" s="2"/>
      <c r="CH42" s="2"/>
    </row>
    <row r="43" spans="2:86" ht="12" customHeight="1" x14ac:dyDescent="0.15">
      <c r="B43" s="937"/>
      <c r="C43" s="942"/>
      <c r="D43" s="940"/>
      <c r="E43" s="940"/>
      <c r="F43" s="940"/>
      <c r="G43" s="940"/>
      <c r="H43" s="940"/>
      <c r="I43" s="940"/>
      <c r="J43" s="941"/>
      <c r="K43" s="890" t="s">
        <v>331</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43"/>
      <c r="CD43" s="2"/>
      <c r="CE43" s="2"/>
      <c r="CF43" s="2"/>
      <c r="CG43" s="2"/>
      <c r="CH43" s="2"/>
    </row>
    <row r="44" spans="2:86" ht="12" customHeight="1" x14ac:dyDescent="0.15">
      <c r="B44" s="937"/>
      <c r="C44" s="942"/>
      <c r="D44" s="940"/>
      <c r="E44" s="940"/>
      <c r="F44" s="940"/>
      <c r="G44" s="940"/>
      <c r="H44" s="940"/>
      <c r="I44" s="940"/>
      <c r="J44" s="941"/>
      <c r="K44" s="906" t="s">
        <v>497</v>
      </c>
      <c r="L44" s="907"/>
      <c r="M44" s="907"/>
      <c r="N44" s="907"/>
      <c r="O44" s="907"/>
      <c r="P44" s="907"/>
      <c r="Q44" s="907"/>
      <c r="R44" s="907"/>
      <c r="S44" s="907"/>
      <c r="T44" s="907"/>
      <c r="U44" s="907"/>
      <c r="V44" s="907"/>
      <c r="W44" s="907"/>
      <c r="X44" s="907"/>
      <c r="Y44" s="907"/>
      <c r="Z44" s="907"/>
      <c r="AA44" s="907"/>
      <c r="AB44" s="907"/>
      <c r="AC44" s="907"/>
      <c r="AD44" s="907"/>
      <c r="AE44" s="907"/>
      <c r="AF44" s="907"/>
      <c r="AG44" s="907"/>
      <c r="AH44" s="907"/>
      <c r="AI44" s="907"/>
      <c r="AJ44" s="907"/>
      <c r="AK44" s="907"/>
      <c r="AL44" s="907"/>
      <c r="AM44" s="907"/>
      <c r="AN44" s="907"/>
      <c r="AO44" s="908"/>
      <c r="AP44" s="43"/>
      <c r="CD44" s="2"/>
      <c r="CE44" s="2"/>
      <c r="CF44" s="2"/>
      <c r="CG44" s="2"/>
      <c r="CH44" s="2"/>
    </row>
    <row r="45" spans="2:86" ht="12" customHeight="1" x14ac:dyDescent="0.15">
      <c r="B45" s="526"/>
      <c r="C45" s="943"/>
      <c r="D45" s="944"/>
      <c r="E45" s="944"/>
      <c r="F45" s="944"/>
      <c r="G45" s="944"/>
      <c r="H45" s="944"/>
      <c r="I45" s="944"/>
      <c r="J45" s="945"/>
      <c r="K45" s="891" t="s">
        <v>498</v>
      </c>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8AEB7264-28BC-491B-B115-7D9D1D810F89}">
      <formula1>INDIRECT(L11)</formula1>
    </dataValidation>
    <dataValidation type="list" allowBlank="1" showInputMessage="1" showErrorMessage="1" sqref="Y11:AB34" xr:uid="{0622A3D4-290F-4D6D-8B1D-92B9173D07C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15565D-A51E-4594-A6D5-7BB84CAF71F6}">
          <x14:formula1>
            <xm:f>'(参考)リスト'!$F$16:$F$21</xm:f>
          </x14:formula1>
          <xm:sqref>U11:X34</xm:sqref>
        </x14:dataValidation>
        <x14:dataValidation type="list" allowBlank="1" showInputMessage="1" showErrorMessage="1" xr:uid="{1511E46F-388C-49FC-A9A7-9A280B6C13B0}">
          <x14:formula1>
            <xm:f>'(参考)リスト'!$D$16:$D$18</xm:f>
          </x14:formula1>
          <xm:sqref>P11:Q34</xm:sqref>
        </x14:dataValidation>
        <x14:dataValidation type="list" allowBlank="1" showInputMessage="1" showErrorMessage="1" xr:uid="{0BF3EACC-6D33-44DF-B1E4-8DD9394A156F}">
          <x14:formula1>
            <xm:f>'(参考)リスト'!$E$16:$E$27</xm:f>
          </x14:formula1>
          <xm:sqref>R11:T34</xm:sqref>
        </x14:dataValidation>
        <x14:dataValidation type="list" allowBlank="1" showInputMessage="1" showErrorMessage="1" xr:uid="{30345AB1-C795-4F0A-AC11-349DE2AB6BFB}">
          <x14:formula1>
            <xm:f>'(参考)リスト'!$B$16:$B$21</xm:f>
          </x14:formula1>
          <xm:sqref>L11:M34</xm:sqref>
        </x14:dataValidation>
        <x14:dataValidation type="list" allowBlank="1" showInputMessage="1" showErrorMessage="1" xr:uid="{B50EAFA0-8260-4BCA-9286-89BC51860719}">
          <x14:formula1>
            <xm:f>'(参考)リスト'!$G$16:$G$19</xm:f>
          </x14:formula1>
          <xm:sqref>AM35:AO38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D52A3-376E-411E-BDB7-669EDFF164D5}">
  <sheetPr>
    <pageSetUpPr fitToPage="1"/>
  </sheetPr>
  <dimension ref="B1:CH53"/>
  <sheetViews>
    <sheetView showGridLines="0" view="pageBreakPreview" zoomScaleNormal="85" zoomScaleSheetLayoutView="100" workbookViewId="0">
      <selection activeCell="AG16" sqref="AG1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2" t="s">
        <v>495</v>
      </c>
      <c r="AV1" s="969" t="s">
        <v>402</v>
      </c>
      <c r="AW1" s="969"/>
      <c r="AX1" s="969"/>
      <c r="AY1" s="889" t="s">
        <v>46</v>
      </c>
      <c r="AZ1" s="889"/>
      <c r="BA1" s="889"/>
      <c r="BB1" s="889"/>
      <c r="BC1" s="889"/>
      <c r="BD1" s="889"/>
      <c r="BE1" s="889"/>
      <c r="BF1" s="889"/>
      <c r="BG1" s="889"/>
      <c r="BH1" s="889"/>
      <c r="BI1" s="889"/>
      <c r="BJ1" s="889"/>
      <c r="BK1" s="889" t="s">
        <v>45</v>
      </c>
      <c r="BL1" s="889"/>
      <c r="BM1" s="889"/>
      <c r="BN1" s="889"/>
      <c r="BO1" s="889"/>
      <c r="BP1" s="889"/>
      <c r="BQ1" s="889"/>
      <c r="BR1" s="889"/>
      <c r="BS1" s="889"/>
      <c r="BT1" s="889"/>
      <c r="BU1" s="889"/>
      <c r="BV1" s="889"/>
      <c r="BW1" s="961"/>
      <c r="BX1" s="961"/>
      <c r="BY1" s="961"/>
      <c r="BZ1" s="961"/>
      <c r="CA1" s="961"/>
      <c r="CB1" s="961"/>
      <c r="CC1" s="961"/>
      <c r="CD1" s="961"/>
      <c r="CE1" s="961"/>
      <c r="CF1" s="961"/>
      <c r="CG1" s="961"/>
      <c r="CH1" s="961"/>
    </row>
    <row r="2" spans="2:86" ht="8.25" customHeight="1" x14ac:dyDescent="0.15">
      <c r="AU2" s="962"/>
      <c r="AV2" s="969" t="s">
        <v>401</v>
      </c>
      <c r="AW2" s="955" t="s">
        <v>400</v>
      </c>
      <c r="AX2" s="955" t="s">
        <v>449</v>
      </c>
      <c r="AY2" s="889" t="s">
        <v>496</v>
      </c>
      <c r="AZ2" s="889"/>
      <c r="BA2" s="889"/>
      <c r="BB2" s="889"/>
      <c r="BC2" s="889"/>
      <c r="BD2" s="889"/>
      <c r="BE2" s="889"/>
      <c r="BF2" s="889"/>
      <c r="BG2" s="889"/>
      <c r="BH2" s="889"/>
      <c r="BI2" s="889"/>
      <c r="BJ2" s="889"/>
      <c r="BK2" s="889" t="s">
        <v>44</v>
      </c>
      <c r="BL2" s="889"/>
      <c r="BM2" s="889"/>
      <c r="BN2" s="889"/>
      <c r="BO2" s="889" t="s">
        <v>43</v>
      </c>
      <c r="BP2" s="889"/>
      <c r="BQ2" s="889"/>
      <c r="BR2" s="889"/>
      <c r="BS2" s="889"/>
      <c r="BT2" s="889"/>
      <c r="BU2" s="889"/>
      <c r="BV2" s="889"/>
      <c r="BW2" s="970"/>
      <c r="BX2" s="970"/>
      <c r="BY2" s="970"/>
      <c r="BZ2" s="970"/>
      <c r="CA2" s="961"/>
      <c r="CB2" s="961"/>
      <c r="CC2" s="961"/>
      <c r="CD2" s="961"/>
      <c r="CE2" s="961"/>
      <c r="CF2" s="961"/>
      <c r="CG2" s="961"/>
      <c r="CH2" s="961"/>
    </row>
    <row r="3" spans="2:86" ht="25.2" customHeight="1" x14ac:dyDescent="0.15">
      <c r="B3" s="670" t="s">
        <v>316</v>
      </c>
      <c r="C3" s="956"/>
      <c r="D3" s="956"/>
      <c r="E3" s="957"/>
      <c r="F3" s="957"/>
      <c r="G3" s="957"/>
      <c r="H3" s="957"/>
      <c r="I3" s="957"/>
      <c r="J3" s="957"/>
      <c r="K3" s="956"/>
      <c r="L3" s="956"/>
      <c r="M3" s="956"/>
      <c r="N3" s="956"/>
      <c r="O3" s="956"/>
      <c r="P3" s="956"/>
      <c r="Q3" s="956"/>
      <c r="R3" s="956"/>
      <c r="S3" s="956"/>
      <c r="T3" s="956"/>
      <c r="U3" s="956"/>
      <c r="V3" s="956"/>
      <c r="W3" s="956"/>
      <c r="X3" s="956"/>
      <c r="Y3" s="956"/>
      <c r="Z3" s="956"/>
      <c r="AA3" s="956"/>
      <c r="AB3" s="956"/>
      <c r="AC3" s="956"/>
      <c r="AD3" s="956"/>
      <c r="AE3" s="956"/>
      <c r="AF3" s="956"/>
      <c r="AG3" s="956"/>
      <c r="AH3" s="956"/>
      <c r="AI3" s="956"/>
      <c r="AJ3" s="956"/>
      <c r="AK3" s="956"/>
      <c r="AL3" s="956"/>
      <c r="AM3" s="956"/>
      <c r="AN3" s="956"/>
      <c r="AO3" s="956"/>
      <c r="AU3" s="962"/>
      <c r="AV3" s="969"/>
      <c r="AW3" s="955"/>
      <c r="AX3" s="955"/>
      <c r="AY3" s="889" t="s">
        <v>42</v>
      </c>
      <c r="AZ3" s="889"/>
      <c r="BA3" s="889"/>
      <c r="BB3" s="889"/>
      <c r="BC3" s="889" t="s">
        <v>41</v>
      </c>
      <c r="BD3" s="889"/>
      <c r="BE3" s="889"/>
      <c r="BF3" s="889"/>
      <c r="BG3" s="889" t="s">
        <v>40</v>
      </c>
      <c r="BH3" s="889"/>
      <c r="BI3" s="889"/>
      <c r="BJ3" s="889"/>
      <c r="BK3" s="889" t="s">
        <v>235</v>
      </c>
      <c r="BL3" s="889"/>
      <c r="BM3" s="889"/>
      <c r="BN3" s="889"/>
      <c r="BO3" s="889" t="s">
        <v>41</v>
      </c>
      <c r="BP3" s="889"/>
      <c r="BQ3" s="889"/>
      <c r="BR3" s="889"/>
      <c r="BS3" s="889" t="s">
        <v>40</v>
      </c>
      <c r="BT3" s="889"/>
      <c r="BU3" s="889"/>
      <c r="BV3" s="889"/>
      <c r="BW3" s="961"/>
      <c r="BX3" s="961"/>
      <c r="BY3" s="961"/>
      <c r="BZ3" s="961"/>
      <c r="CA3" s="961"/>
      <c r="CB3" s="961"/>
      <c r="CC3" s="961"/>
      <c r="CD3" s="961"/>
      <c r="CE3" s="961"/>
      <c r="CF3" s="961"/>
      <c r="CG3" s="961"/>
      <c r="CH3" s="961"/>
    </row>
    <row r="4" spans="2:86" ht="18" customHeight="1" x14ac:dyDescent="0.15">
      <c r="B4" s="411" t="s">
        <v>17</v>
      </c>
      <c r="C4" s="411"/>
      <c r="D4" s="411"/>
      <c r="E4" s="932" t="s">
        <v>564</v>
      </c>
      <c r="F4" s="933"/>
      <c r="G4" s="933"/>
      <c r="H4" s="933"/>
      <c r="I4" s="933"/>
      <c r="J4" s="934"/>
      <c r="K4" s="511" t="s">
        <v>18</v>
      </c>
      <c r="L4" s="511"/>
      <c r="M4" s="511"/>
      <c r="N4" s="930" t="s">
        <v>548</v>
      </c>
      <c r="O4" s="930"/>
      <c r="P4" s="930"/>
      <c r="Q4" s="930"/>
      <c r="R4" s="930"/>
      <c r="S4" s="930"/>
      <c r="T4" s="530" t="s">
        <v>445</v>
      </c>
      <c r="U4" s="531"/>
      <c r="V4" s="531"/>
      <c r="W4" s="531"/>
      <c r="X4" s="532"/>
      <c r="Y4" s="935" t="s">
        <v>531</v>
      </c>
      <c r="Z4" s="935"/>
      <c r="AA4" s="935"/>
      <c r="AB4" s="935"/>
      <c r="AC4" s="935"/>
      <c r="AD4" s="935"/>
      <c r="AE4" s="935"/>
      <c r="AF4" s="935"/>
      <c r="AG4" s="530" t="s">
        <v>185</v>
      </c>
      <c r="AH4" s="531"/>
      <c r="AI4" s="531"/>
      <c r="AJ4" s="532"/>
      <c r="AK4" s="963">
        <v>45593</v>
      </c>
      <c r="AL4" s="964"/>
      <c r="AM4" s="964"/>
      <c r="AN4" s="964"/>
      <c r="AO4" s="965"/>
      <c r="AU4" s="962"/>
      <c r="AV4" s="969"/>
      <c r="AW4" s="955"/>
      <c r="AX4" s="955"/>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9" t="s">
        <v>0</v>
      </c>
      <c r="C5" s="419"/>
      <c r="D5" s="419"/>
      <c r="E5" s="958" t="s">
        <v>565</v>
      </c>
      <c r="F5" s="959"/>
      <c r="G5" s="959"/>
      <c r="H5" s="959"/>
      <c r="I5" s="959"/>
      <c r="J5" s="960"/>
      <c r="K5" s="525" t="s">
        <v>1</v>
      </c>
      <c r="L5" s="525"/>
      <c r="M5" s="525"/>
      <c r="N5" s="930" t="s">
        <v>586</v>
      </c>
      <c r="O5" s="930"/>
      <c r="P5" s="930"/>
      <c r="Q5" s="930"/>
      <c r="R5" s="930"/>
      <c r="S5" s="930"/>
      <c r="T5" s="533"/>
      <c r="U5" s="534"/>
      <c r="V5" s="534"/>
      <c r="W5" s="534"/>
      <c r="X5" s="535"/>
      <c r="Y5" s="931" t="s">
        <v>532</v>
      </c>
      <c r="Z5" s="931"/>
      <c r="AA5" s="931"/>
      <c r="AB5" s="931"/>
      <c r="AC5" s="931"/>
      <c r="AD5" s="931"/>
      <c r="AE5" s="931"/>
      <c r="AF5" s="931"/>
      <c r="AG5" s="668"/>
      <c r="AH5" s="701"/>
      <c r="AI5" s="701"/>
      <c r="AJ5" s="669"/>
      <c r="AK5" s="966"/>
      <c r="AL5" s="967"/>
      <c r="AM5" s="967"/>
      <c r="AN5" s="967"/>
      <c r="AO5" s="968"/>
      <c r="AU5" s="962"/>
      <c r="AV5" s="53">
        <f>N7</f>
        <v>5</v>
      </c>
      <c r="AW5" s="44">
        <f>R7</f>
        <v>10.4</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10.4</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6" t="s">
        <v>184</v>
      </c>
      <c r="C6" s="938"/>
      <c r="D6" s="939"/>
      <c r="E6" s="940"/>
      <c r="F6" s="940"/>
      <c r="G6" s="940"/>
      <c r="H6" s="940"/>
      <c r="I6" s="940"/>
      <c r="J6" s="941"/>
      <c r="K6" s="946" t="s">
        <v>317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895" t="s">
        <v>183</v>
      </c>
      <c r="L7" s="896"/>
      <c r="M7" s="897"/>
      <c r="N7" s="971">
        <v>5</v>
      </c>
      <c r="O7" s="972"/>
      <c r="P7" s="895" t="s">
        <v>318</v>
      </c>
      <c r="Q7" s="897"/>
      <c r="R7" s="949">
        <v>10.4</v>
      </c>
      <c r="S7" s="950"/>
      <c r="T7" s="951"/>
      <c r="U7" s="918" t="s">
        <v>436</v>
      </c>
      <c r="V7" s="952"/>
      <c r="W7" s="918" t="s">
        <v>319</v>
      </c>
      <c r="X7" s="952"/>
      <c r="Y7" s="897" t="s">
        <v>182</v>
      </c>
      <c r="Z7" s="894"/>
      <c r="AA7" s="894"/>
      <c r="AB7" s="894"/>
      <c r="AC7" s="918" t="s">
        <v>320</v>
      </c>
      <c r="AD7" s="919"/>
      <c r="AE7" s="919"/>
      <c r="AF7" s="919"/>
      <c r="AG7" s="919"/>
      <c r="AH7" s="919"/>
      <c r="AI7" s="919"/>
      <c r="AJ7" s="952"/>
      <c r="AK7" s="918" t="s">
        <v>321</v>
      </c>
      <c r="AL7" s="919"/>
      <c r="AM7" s="919"/>
      <c r="AN7" s="920"/>
      <c r="AO7" s="921"/>
      <c r="AP7" s="2"/>
      <c r="AW7" s="61"/>
    </row>
    <row r="8" spans="2:86" ht="12" customHeight="1" x14ac:dyDescent="0.15">
      <c r="B8" s="937"/>
      <c r="C8" s="942"/>
      <c r="D8" s="940"/>
      <c r="E8" s="940"/>
      <c r="F8" s="940"/>
      <c r="G8" s="940"/>
      <c r="H8" s="940"/>
      <c r="I8" s="940"/>
      <c r="J8" s="941"/>
      <c r="K8" s="894" t="s">
        <v>322</v>
      </c>
      <c r="L8" s="894" t="s">
        <v>167</v>
      </c>
      <c r="M8" s="894"/>
      <c r="N8" s="894" t="s">
        <v>166</v>
      </c>
      <c r="O8" s="894"/>
      <c r="P8" s="894" t="s">
        <v>323</v>
      </c>
      <c r="Q8" s="894"/>
      <c r="R8" s="894" t="s">
        <v>2</v>
      </c>
      <c r="S8" s="894"/>
      <c r="T8" s="894"/>
      <c r="U8" s="922"/>
      <c r="V8" s="953"/>
      <c r="W8" s="922"/>
      <c r="X8" s="953"/>
      <c r="Y8" s="897"/>
      <c r="Z8" s="894"/>
      <c r="AA8" s="894"/>
      <c r="AB8" s="894"/>
      <c r="AC8" s="926"/>
      <c r="AD8" s="927"/>
      <c r="AE8" s="927"/>
      <c r="AF8" s="927"/>
      <c r="AG8" s="927"/>
      <c r="AH8" s="927"/>
      <c r="AI8" s="927"/>
      <c r="AJ8" s="954"/>
      <c r="AK8" s="922"/>
      <c r="AL8" s="923"/>
      <c r="AM8" s="923"/>
      <c r="AN8" s="924"/>
      <c r="AO8" s="925"/>
      <c r="AP8" s="2"/>
    </row>
    <row r="9" spans="2:86" ht="12" customHeight="1" x14ac:dyDescent="0.15">
      <c r="B9" s="937"/>
      <c r="C9" s="942"/>
      <c r="D9" s="940"/>
      <c r="E9" s="940"/>
      <c r="F9" s="940"/>
      <c r="G9" s="940"/>
      <c r="H9" s="940"/>
      <c r="I9" s="940"/>
      <c r="J9" s="941"/>
      <c r="K9" s="894"/>
      <c r="L9" s="894"/>
      <c r="M9" s="894"/>
      <c r="N9" s="894"/>
      <c r="O9" s="894"/>
      <c r="P9" s="894"/>
      <c r="Q9" s="894"/>
      <c r="R9" s="894"/>
      <c r="S9" s="894"/>
      <c r="T9" s="894"/>
      <c r="U9" s="922"/>
      <c r="V9" s="953"/>
      <c r="W9" s="922"/>
      <c r="X9" s="953"/>
      <c r="Y9" s="897" t="s">
        <v>324</v>
      </c>
      <c r="Z9" s="894"/>
      <c r="AA9" s="894"/>
      <c r="AB9" s="894"/>
      <c r="AC9" s="894" t="s">
        <v>325</v>
      </c>
      <c r="AD9" s="894"/>
      <c r="AE9" s="894"/>
      <c r="AF9" s="894"/>
      <c r="AG9" s="894" t="s">
        <v>326</v>
      </c>
      <c r="AH9" s="894"/>
      <c r="AI9" s="894"/>
      <c r="AJ9" s="894"/>
      <c r="AK9" s="922"/>
      <c r="AL9" s="923"/>
      <c r="AM9" s="923"/>
      <c r="AN9" s="924"/>
      <c r="AO9" s="925"/>
      <c r="AP9" s="2"/>
    </row>
    <row r="10" spans="2:86" ht="12" customHeight="1" x14ac:dyDescent="0.15">
      <c r="B10" s="937"/>
      <c r="C10" s="942"/>
      <c r="D10" s="940"/>
      <c r="E10" s="940"/>
      <c r="F10" s="940"/>
      <c r="G10" s="940"/>
      <c r="H10" s="940"/>
      <c r="I10" s="940"/>
      <c r="J10" s="941"/>
      <c r="K10" s="894"/>
      <c r="L10" s="894"/>
      <c r="M10" s="894"/>
      <c r="N10" s="894"/>
      <c r="O10" s="894"/>
      <c r="P10" s="894"/>
      <c r="Q10" s="894"/>
      <c r="R10" s="894"/>
      <c r="S10" s="894"/>
      <c r="T10" s="894"/>
      <c r="U10" s="926"/>
      <c r="V10" s="954"/>
      <c r="W10" s="926"/>
      <c r="X10" s="954"/>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6"/>
      <c r="AL10" s="927"/>
      <c r="AM10" s="927"/>
      <c r="AN10" s="928"/>
      <c r="AO10" s="929"/>
      <c r="AP10" s="2"/>
    </row>
    <row r="11" spans="2:86" ht="12" customHeight="1" x14ac:dyDescent="0.15">
      <c r="B11" s="937"/>
      <c r="C11" s="942"/>
      <c r="D11" s="940"/>
      <c r="E11" s="940"/>
      <c r="F11" s="940"/>
      <c r="G11" s="940"/>
      <c r="H11" s="940"/>
      <c r="I11" s="940"/>
      <c r="J11" s="941"/>
      <c r="K11" s="103"/>
      <c r="L11" s="901"/>
      <c r="M11" s="902"/>
      <c r="N11" s="901"/>
      <c r="O11" s="902"/>
      <c r="P11" s="901"/>
      <c r="Q11" s="902"/>
      <c r="R11" s="320"/>
      <c r="S11" s="320"/>
      <c r="T11" s="320"/>
      <c r="U11" s="901"/>
      <c r="V11" s="902"/>
      <c r="W11" s="901"/>
      <c r="X11" s="902"/>
      <c r="Y11" s="57"/>
      <c r="Z11" s="57"/>
      <c r="AA11" s="57"/>
      <c r="AB11" s="57"/>
      <c r="AC11" s="63"/>
      <c r="AD11" s="63"/>
      <c r="AE11" s="63"/>
      <c r="AF11" s="63"/>
      <c r="AG11" s="63"/>
      <c r="AH11" s="63"/>
      <c r="AI11" s="63"/>
      <c r="AJ11" s="63"/>
      <c r="AK11" s="898"/>
      <c r="AL11" s="899"/>
      <c r="AM11" s="899"/>
      <c r="AN11" s="899"/>
      <c r="AO11" s="900"/>
      <c r="AP11" s="2"/>
      <c r="AQ11" s="62">
        <f>IF(P11="材質劣化",2,IF(P11="漏水",3,1))</f>
        <v>1</v>
      </c>
      <c r="AS11" s="43" t="str">
        <f>IF(Y11&lt;&gt;"",1,"")</f>
        <v/>
      </c>
    </row>
    <row r="12" spans="2:86" ht="12" customHeight="1" x14ac:dyDescent="0.15">
      <c r="B12" s="937"/>
      <c r="C12" s="942"/>
      <c r="D12" s="940"/>
      <c r="E12" s="940"/>
      <c r="F12" s="940"/>
      <c r="G12" s="940"/>
      <c r="H12" s="940"/>
      <c r="I12" s="940"/>
      <c r="J12" s="941"/>
      <c r="K12" s="103"/>
      <c r="L12" s="901"/>
      <c r="M12" s="902"/>
      <c r="N12" s="901"/>
      <c r="O12" s="902"/>
      <c r="P12" s="901"/>
      <c r="Q12" s="902"/>
      <c r="R12" s="320"/>
      <c r="S12" s="320"/>
      <c r="T12" s="320"/>
      <c r="U12" s="901"/>
      <c r="V12" s="902"/>
      <c r="W12" s="901"/>
      <c r="X12" s="902"/>
      <c r="Y12" s="57"/>
      <c r="Z12" s="57"/>
      <c r="AA12" s="57"/>
      <c r="AB12" s="57"/>
      <c r="AC12" s="63"/>
      <c r="AD12" s="63"/>
      <c r="AE12" s="63"/>
      <c r="AF12" s="63"/>
      <c r="AG12" s="63"/>
      <c r="AH12" s="63"/>
      <c r="AI12" s="63"/>
      <c r="AJ12" s="63"/>
      <c r="AK12" s="898"/>
      <c r="AL12" s="899"/>
      <c r="AM12" s="899"/>
      <c r="AN12" s="899"/>
      <c r="AO12" s="900"/>
      <c r="AP12" s="2"/>
      <c r="AQ12" s="62">
        <f>IF(P12="材質劣化",2,IF(P12="漏水",3,1))</f>
        <v>1</v>
      </c>
    </row>
    <row r="13" spans="2:86" ht="12" customHeight="1" x14ac:dyDescent="0.15">
      <c r="B13" s="937"/>
      <c r="C13" s="942"/>
      <c r="D13" s="940"/>
      <c r="E13" s="940"/>
      <c r="F13" s="940"/>
      <c r="G13" s="940"/>
      <c r="H13" s="940"/>
      <c r="I13" s="940"/>
      <c r="J13" s="941"/>
      <c r="K13" s="103"/>
      <c r="L13" s="901"/>
      <c r="M13" s="902"/>
      <c r="N13" s="901"/>
      <c r="O13" s="902"/>
      <c r="P13" s="901"/>
      <c r="Q13" s="902"/>
      <c r="R13" s="336"/>
      <c r="S13" s="903"/>
      <c r="T13" s="337"/>
      <c r="U13" s="901"/>
      <c r="V13" s="902"/>
      <c r="W13" s="901"/>
      <c r="X13" s="902"/>
      <c r="Y13" s="57"/>
      <c r="Z13" s="57"/>
      <c r="AA13" s="57"/>
      <c r="AB13" s="57"/>
      <c r="AC13" s="63"/>
      <c r="AD13" s="63"/>
      <c r="AE13" s="63"/>
      <c r="AF13" s="63"/>
      <c r="AG13" s="63"/>
      <c r="AH13" s="63"/>
      <c r="AI13" s="63"/>
      <c r="AJ13" s="63"/>
      <c r="AK13" s="898"/>
      <c r="AL13" s="899"/>
      <c r="AM13" s="899"/>
      <c r="AN13" s="899"/>
      <c r="AO13" s="900"/>
      <c r="AP13" s="2"/>
      <c r="AQ13" s="62">
        <f t="shared" ref="AQ13:AQ27" si="2">IF(P13="材質劣化",2,IF(P13="漏水",3,1))</f>
        <v>1</v>
      </c>
    </row>
    <row r="14" spans="2:86" ht="12" customHeight="1" x14ac:dyDescent="0.15">
      <c r="B14" s="937"/>
      <c r="C14" s="942"/>
      <c r="D14" s="940"/>
      <c r="E14" s="940"/>
      <c r="F14" s="940"/>
      <c r="G14" s="940"/>
      <c r="H14" s="940"/>
      <c r="I14" s="940"/>
      <c r="J14" s="941"/>
      <c r="K14" s="103"/>
      <c r="L14" s="901"/>
      <c r="M14" s="902"/>
      <c r="N14" s="901"/>
      <c r="O14" s="902"/>
      <c r="P14" s="901"/>
      <c r="Q14" s="902"/>
      <c r="R14" s="336"/>
      <c r="S14" s="903"/>
      <c r="T14" s="337"/>
      <c r="U14" s="901"/>
      <c r="V14" s="902"/>
      <c r="W14" s="901"/>
      <c r="X14" s="902"/>
      <c r="Y14" s="57"/>
      <c r="Z14" s="57"/>
      <c r="AA14" s="57"/>
      <c r="AB14" s="57"/>
      <c r="AC14" s="63"/>
      <c r="AD14" s="63"/>
      <c r="AE14" s="63"/>
      <c r="AF14" s="63"/>
      <c r="AG14" s="63"/>
      <c r="AH14" s="63"/>
      <c r="AI14" s="63"/>
      <c r="AJ14" s="63"/>
      <c r="AK14" s="898"/>
      <c r="AL14" s="899"/>
      <c r="AM14" s="899"/>
      <c r="AN14" s="899"/>
      <c r="AO14" s="900"/>
      <c r="AP14" s="2"/>
      <c r="AQ14" s="62">
        <f t="shared" si="2"/>
        <v>1</v>
      </c>
    </row>
    <row r="15" spans="2:86" ht="12" customHeight="1" x14ac:dyDescent="0.15">
      <c r="B15" s="937"/>
      <c r="C15" s="942"/>
      <c r="D15" s="940"/>
      <c r="E15" s="940"/>
      <c r="F15" s="940"/>
      <c r="G15" s="940"/>
      <c r="H15" s="940"/>
      <c r="I15" s="940"/>
      <c r="J15" s="941"/>
      <c r="K15" s="103"/>
      <c r="L15" s="901"/>
      <c r="M15" s="902"/>
      <c r="N15" s="901"/>
      <c r="O15" s="902"/>
      <c r="P15" s="901"/>
      <c r="Q15" s="902"/>
      <c r="R15" s="336"/>
      <c r="S15" s="903"/>
      <c r="T15" s="337"/>
      <c r="U15" s="901"/>
      <c r="V15" s="902"/>
      <c r="W15" s="901"/>
      <c r="X15" s="902"/>
      <c r="Y15" s="57"/>
      <c r="Z15" s="57"/>
      <c r="AA15" s="57"/>
      <c r="AB15" s="57"/>
      <c r="AC15" s="63"/>
      <c r="AD15" s="63"/>
      <c r="AE15" s="63"/>
      <c r="AF15" s="63"/>
      <c r="AG15" s="63"/>
      <c r="AH15" s="63"/>
      <c r="AI15" s="63"/>
      <c r="AJ15" s="63"/>
      <c r="AK15" s="898"/>
      <c r="AL15" s="899"/>
      <c r="AM15" s="899"/>
      <c r="AN15" s="899"/>
      <c r="AO15" s="900"/>
      <c r="AP15" s="2"/>
      <c r="AQ15" s="62">
        <f t="shared" si="2"/>
        <v>1</v>
      </c>
    </row>
    <row r="16" spans="2:86" ht="12" customHeight="1" x14ac:dyDescent="0.15">
      <c r="B16" s="937"/>
      <c r="C16" s="942"/>
      <c r="D16" s="940"/>
      <c r="E16" s="940"/>
      <c r="F16" s="940"/>
      <c r="G16" s="940"/>
      <c r="H16" s="940"/>
      <c r="I16" s="940"/>
      <c r="J16" s="941"/>
      <c r="K16" s="103"/>
      <c r="L16" s="901"/>
      <c r="M16" s="902"/>
      <c r="N16" s="901"/>
      <c r="O16" s="902"/>
      <c r="P16" s="901"/>
      <c r="Q16" s="902"/>
      <c r="R16" s="336"/>
      <c r="S16" s="903"/>
      <c r="T16" s="337"/>
      <c r="U16" s="901"/>
      <c r="V16" s="902"/>
      <c r="W16" s="901"/>
      <c r="X16" s="902"/>
      <c r="Y16" s="57"/>
      <c r="Z16" s="57"/>
      <c r="AA16" s="57"/>
      <c r="AB16" s="57"/>
      <c r="AC16" s="63"/>
      <c r="AD16" s="63"/>
      <c r="AE16" s="63"/>
      <c r="AF16" s="63"/>
      <c r="AG16" s="63"/>
      <c r="AH16" s="63"/>
      <c r="AI16" s="63"/>
      <c r="AJ16" s="63"/>
      <c r="AK16" s="898"/>
      <c r="AL16" s="899"/>
      <c r="AM16" s="899"/>
      <c r="AN16" s="899"/>
      <c r="AO16" s="900"/>
      <c r="AP16" s="2"/>
      <c r="AQ16" s="62">
        <f t="shared" si="2"/>
        <v>1</v>
      </c>
    </row>
    <row r="17" spans="2:46" ht="12" customHeight="1" x14ac:dyDescent="0.15">
      <c r="B17" s="937"/>
      <c r="C17" s="942"/>
      <c r="D17" s="940"/>
      <c r="E17" s="940"/>
      <c r="F17" s="940"/>
      <c r="G17" s="940"/>
      <c r="H17" s="940"/>
      <c r="I17" s="940"/>
      <c r="J17" s="941"/>
      <c r="K17" s="103"/>
      <c r="L17" s="901"/>
      <c r="M17" s="902"/>
      <c r="N17" s="901"/>
      <c r="O17" s="902"/>
      <c r="P17" s="901"/>
      <c r="Q17" s="902"/>
      <c r="R17" s="336"/>
      <c r="S17" s="903"/>
      <c r="T17" s="337"/>
      <c r="U17" s="901"/>
      <c r="V17" s="902"/>
      <c r="W17" s="901"/>
      <c r="X17" s="902"/>
      <c r="Y17" s="57"/>
      <c r="Z17" s="57"/>
      <c r="AA17" s="57"/>
      <c r="AB17" s="57"/>
      <c r="AC17" s="63"/>
      <c r="AD17" s="63"/>
      <c r="AE17" s="63"/>
      <c r="AF17" s="63"/>
      <c r="AG17" s="63"/>
      <c r="AH17" s="63"/>
      <c r="AI17" s="63"/>
      <c r="AJ17" s="63"/>
      <c r="AK17" s="898"/>
      <c r="AL17" s="899"/>
      <c r="AM17" s="899"/>
      <c r="AN17" s="899"/>
      <c r="AO17" s="900"/>
      <c r="AP17" s="2"/>
      <c r="AQ17" s="62">
        <f t="shared" si="2"/>
        <v>1</v>
      </c>
    </row>
    <row r="18" spans="2:46" ht="12" customHeight="1" x14ac:dyDescent="0.15">
      <c r="B18" s="937"/>
      <c r="C18" s="942"/>
      <c r="D18" s="940"/>
      <c r="E18" s="940"/>
      <c r="F18" s="940"/>
      <c r="G18" s="940"/>
      <c r="H18" s="940"/>
      <c r="I18" s="940"/>
      <c r="J18" s="941"/>
      <c r="K18" s="103"/>
      <c r="L18" s="901"/>
      <c r="M18" s="902"/>
      <c r="N18" s="901"/>
      <c r="O18" s="902"/>
      <c r="P18" s="901"/>
      <c r="Q18" s="902"/>
      <c r="R18" s="336"/>
      <c r="S18" s="903"/>
      <c r="T18" s="337"/>
      <c r="U18" s="901"/>
      <c r="V18" s="902"/>
      <c r="W18" s="901"/>
      <c r="X18" s="902"/>
      <c r="Y18" s="57"/>
      <c r="Z18" s="57"/>
      <c r="AA18" s="57"/>
      <c r="AB18" s="57"/>
      <c r="AC18" s="63"/>
      <c r="AD18" s="63"/>
      <c r="AE18" s="63"/>
      <c r="AF18" s="63"/>
      <c r="AG18" s="63"/>
      <c r="AH18" s="63"/>
      <c r="AI18" s="63"/>
      <c r="AJ18" s="63"/>
      <c r="AK18" s="898"/>
      <c r="AL18" s="899"/>
      <c r="AM18" s="899"/>
      <c r="AN18" s="899"/>
      <c r="AO18" s="900"/>
      <c r="AP18" s="2"/>
      <c r="AQ18" s="62">
        <f t="shared" si="2"/>
        <v>1</v>
      </c>
    </row>
    <row r="19" spans="2:46" ht="12" customHeight="1" x14ac:dyDescent="0.15">
      <c r="B19" s="937"/>
      <c r="C19" s="942"/>
      <c r="D19" s="940"/>
      <c r="E19" s="940"/>
      <c r="F19" s="940"/>
      <c r="G19" s="940"/>
      <c r="H19" s="940"/>
      <c r="I19" s="940"/>
      <c r="J19" s="941"/>
      <c r="K19" s="103"/>
      <c r="L19" s="901"/>
      <c r="M19" s="902"/>
      <c r="N19" s="901"/>
      <c r="O19" s="902"/>
      <c r="P19" s="901"/>
      <c r="Q19" s="902"/>
      <c r="R19" s="336"/>
      <c r="S19" s="903"/>
      <c r="T19" s="337"/>
      <c r="U19" s="901"/>
      <c r="V19" s="902"/>
      <c r="W19" s="901"/>
      <c r="X19" s="902"/>
      <c r="Y19" s="57"/>
      <c r="Z19" s="57"/>
      <c r="AA19" s="57"/>
      <c r="AB19" s="57"/>
      <c r="AC19" s="63"/>
      <c r="AD19" s="63"/>
      <c r="AE19" s="63"/>
      <c r="AF19" s="63"/>
      <c r="AG19" s="63"/>
      <c r="AH19" s="63"/>
      <c r="AI19" s="63"/>
      <c r="AJ19" s="63"/>
      <c r="AK19" s="898"/>
      <c r="AL19" s="899"/>
      <c r="AM19" s="899"/>
      <c r="AN19" s="899"/>
      <c r="AO19" s="900"/>
      <c r="AP19" s="2"/>
      <c r="AQ19" s="62">
        <f t="shared" si="2"/>
        <v>1</v>
      </c>
    </row>
    <row r="20" spans="2:46" ht="12" customHeight="1" x14ac:dyDescent="0.15">
      <c r="B20" s="937"/>
      <c r="C20" s="942"/>
      <c r="D20" s="940"/>
      <c r="E20" s="940"/>
      <c r="F20" s="940"/>
      <c r="G20" s="940"/>
      <c r="H20" s="940"/>
      <c r="I20" s="940"/>
      <c r="J20" s="941"/>
      <c r="K20" s="103"/>
      <c r="L20" s="901"/>
      <c r="M20" s="902"/>
      <c r="N20" s="901"/>
      <c r="O20" s="902"/>
      <c r="P20" s="901"/>
      <c r="Q20" s="902"/>
      <c r="R20" s="336"/>
      <c r="S20" s="903"/>
      <c r="T20" s="337"/>
      <c r="U20" s="901"/>
      <c r="V20" s="902"/>
      <c r="W20" s="901"/>
      <c r="X20" s="902"/>
      <c r="Y20" s="57"/>
      <c r="Z20" s="57"/>
      <c r="AA20" s="57"/>
      <c r="AB20" s="57"/>
      <c r="AC20" s="63"/>
      <c r="AD20" s="63"/>
      <c r="AE20" s="63"/>
      <c r="AF20" s="63"/>
      <c r="AG20" s="63"/>
      <c r="AH20" s="63"/>
      <c r="AI20" s="63"/>
      <c r="AJ20" s="63"/>
      <c r="AK20" s="898"/>
      <c r="AL20" s="899"/>
      <c r="AM20" s="899"/>
      <c r="AN20" s="899"/>
      <c r="AO20" s="900"/>
      <c r="AP20" s="2"/>
      <c r="AQ20" s="62">
        <f t="shared" si="2"/>
        <v>1</v>
      </c>
    </row>
    <row r="21" spans="2:46" ht="12" customHeight="1" x14ac:dyDescent="0.15">
      <c r="B21" s="937"/>
      <c r="C21" s="942"/>
      <c r="D21" s="940"/>
      <c r="E21" s="940"/>
      <c r="F21" s="940"/>
      <c r="G21" s="940"/>
      <c r="H21" s="940"/>
      <c r="I21" s="940"/>
      <c r="J21" s="941"/>
      <c r="K21" s="103"/>
      <c r="L21" s="901"/>
      <c r="M21" s="902"/>
      <c r="N21" s="901"/>
      <c r="O21" s="902"/>
      <c r="P21" s="901"/>
      <c r="Q21" s="902"/>
      <c r="R21" s="336"/>
      <c r="S21" s="903"/>
      <c r="T21" s="337"/>
      <c r="U21" s="901"/>
      <c r="V21" s="902"/>
      <c r="W21" s="901"/>
      <c r="X21" s="902"/>
      <c r="Y21" s="57"/>
      <c r="Z21" s="57"/>
      <c r="AA21" s="57"/>
      <c r="AB21" s="57"/>
      <c r="AC21" s="63"/>
      <c r="AD21" s="63"/>
      <c r="AE21" s="63"/>
      <c r="AF21" s="63"/>
      <c r="AG21" s="63"/>
      <c r="AH21" s="63"/>
      <c r="AI21" s="63"/>
      <c r="AJ21" s="63"/>
      <c r="AK21" s="898"/>
      <c r="AL21" s="899"/>
      <c r="AM21" s="899"/>
      <c r="AN21" s="899"/>
      <c r="AO21" s="900"/>
      <c r="AP21" s="2"/>
      <c r="AQ21" s="62">
        <f>IF(P21="材質劣化",2,IF(P21="漏水",3,1))</f>
        <v>1</v>
      </c>
    </row>
    <row r="22" spans="2:46" ht="12" customHeight="1" x14ac:dyDescent="0.15">
      <c r="B22" s="937"/>
      <c r="C22" s="942"/>
      <c r="D22" s="940"/>
      <c r="E22" s="940"/>
      <c r="F22" s="940"/>
      <c r="G22" s="940"/>
      <c r="H22" s="940"/>
      <c r="I22" s="940"/>
      <c r="J22" s="941"/>
      <c r="K22" s="103"/>
      <c r="L22" s="901"/>
      <c r="M22" s="902"/>
      <c r="N22" s="901"/>
      <c r="O22" s="902"/>
      <c r="P22" s="901"/>
      <c r="Q22" s="902"/>
      <c r="R22" s="336"/>
      <c r="S22" s="903"/>
      <c r="T22" s="337"/>
      <c r="U22" s="901"/>
      <c r="V22" s="902"/>
      <c r="W22" s="901"/>
      <c r="X22" s="902"/>
      <c r="Y22" s="57"/>
      <c r="Z22" s="57"/>
      <c r="AA22" s="57"/>
      <c r="AB22" s="57"/>
      <c r="AC22" s="63"/>
      <c r="AD22" s="63"/>
      <c r="AE22" s="63"/>
      <c r="AF22" s="63"/>
      <c r="AG22" s="63"/>
      <c r="AH22" s="63"/>
      <c r="AI22" s="63"/>
      <c r="AJ22" s="63"/>
      <c r="AK22" s="898"/>
      <c r="AL22" s="899"/>
      <c r="AM22" s="899"/>
      <c r="AN22" s="899"/>
      <c r="AO22" s="900"/>
      <c r="AP22" s="2"/>
      <c r="AQ22" s="62">
        <f t="shared" si="2"/>
        <v>1</v>
      </c>
    </row>
    <row r="23" spans="2:46" ht="12" customHeight="1" x14ac:dyDescent="0.15">
      <c r="B23" s="937"/>
      <c r="C23" s="942"/>
      <c r="D23" s="940"/>
      <c r="E23" s="940"/>
      <c r="F23" s="940"/>
      <c r="G23" s="940"/>
      <c r="H23" s="940"/>
      <c r="I23" s="940"/>
      <c r="J23" s="941"/>
      <c r="K23" s="103"/>
      <c r="L23" s="901"/>
      <c r="M23" s="902"/>
      <c r="N23" s="901"/>
      <c r="O23" s="902"/>
      <c r="P23" s="901"/>
      <c r="Q23" s="902"/>
      <c r="R23" s="336"/>
      <c r="S23" s="903"/>
      <c r="T23" s="337"/>
      <c r="U23" s="901"/>
      <c r="V23" s="902"/>
      <c r="W23" s="901"/>
      <c r="X23" s="902"/>
      <c r="Y23" s="57"/>
      <c r="Z23" s="57"/>
      <c r="AA23" s="57"/>
      <c r="AB23" s="57"/>
      <c r="AC23" s="63"/>
      <c r="AD23" s="63"/>
      <c r="AE23" s="63"/>
      <c r="AF23" s="63"/>
      <c r="AG23" s="63"/>
      <c r="AH23" s="63"/>
      <c r="AI23" s="63"/>
      <c r="AJ23" s="63"/>
      <c r="AK23" s="898"/>
      <c r="AL23" s="899"/>
      <c r="AM23" s="899"/>
      <c r="AN23" s="899"/>
      <c r="AO23" s="900"/>
      <c r="AP23" s="2"/>
      <c r="AQ23" s="62">
        <f t="shared" si="2"/>
        <v>1</v>
      </c>
    </row>
    <row r="24" spans="2:46" ht="12" customHeight="1" x14ac:dyDescent="0.15">
      <c r="B24" s="937"/>
      <c r="C24" s="942"/>
      <c r="D24" s="940"/>
      <c r="E24" s="940"/>
      <c r="F24" s="940"/>
      <c r="G24" s="940"/>
      <c r="H24" s="940"/>
      <c r="I24" s="940"/>
      <c r="J24" s="941"/>
      <c r="K24" s="103"/>
      <c r="L24" s="901"/>
      <c r="M24" s="902"/>
      <c r="N24" s="901"/>
      <c r="O24" s="902"/>
      <c r="P24" s="901"/>
      <c r="Q24" s="902"/>
      <c r="R24" s="336"/>
      <c r="S24" s="903"/>
      <c r="T24" s="337"/>
      <c r="U24" s="901"/>
      <c r="V24" s="902"/>
      <c r="W24" s="901"/>
      <c r="X24" s="902"/>
      <c r="Y24" s="57"/>
      <c r="Z24" s="57"/>
      <c r="AA24" s="57"/>
      <c r="AB24" s="57"/>
      <c r="AC24" s="63"/>
      <c r="AD24" s="63"/>
      <c r="AE24" s="63"/>
      <c r="AF24" s="63"/>
      <c r="AG24" s="63"/>
      <c r="AH24" s="63"/>
      <c r="AI24" s="63"/>
      <c r="AJ24" s="63"/>
      <c r="AK24" s="898"/>
      <c r="AL24" s="899"/>
      <c r="AM24" s="899"/>
      <c r="AN24" s="899"/>
      <c r="AO24" s="900"/>
      <c r="AP24" s="2"/>
      <c r="AQ24" s="62">
        <f t="shared" si="2"/>
        <v>1</v>
      </c>
    </row>
    <row r="25" spans="2:46" ht="12" customHeight="1" x14ac:dyDescent="0.15">
      <c r="B25" s="937"/>
      <c r="C25" s="942"/>
      <c r="D25" s="940"/>
      <c r="E25" s="940"/>
      <c r="F25" s="940"/>
      <c r="G25" s="940"/>
      <c r="H25" s="940"/>
      <c r="I25" s="940"/>
      <c r="J25" s="941"/>
      <c r="K25" s="103"/>
      <c r="L25" s="901"/>
      <c r="M25" s="902"/>
      <c r="N25" s="901"/>
      <c r="O25" s="902"/>
      <c r="P25" s="901"/>
      <c r="Q25" s="902"/>
      <c r="R25" s="336"/>
      <c r="S25" s="903"/>
      <c r="T25" s="337"/>
      <c r="U25" s="901"/>
      <c r="V25" s="902"/>
      <c r="W25" s="901"/>
      <c r="X25" s="902"/>
      <c r="Y25" s="57"/>
      <c r="Z25" s="57"/>
      <c r="AA25" s="57"/>
      <c r="AB25" s="57"/>
      <c r="AC25" s="63"/>
      <c r="AD25" s="63"/>
      <c r="AE25" s="63"/>
      <c r="AF25" s="63"/>
      <c r="AG25" s="63"/>
      <c r="AH25" s="63"/>
      <c r="AI25" s="63"/>
      <c r="AJ25" s="63"/>
      <c r="AK25" s="898"/>
      <c r="AL25" s="899"/>
      <c r="AM25" s="899"/>
      <c r="AN25" s="899"/>
      <c r="AO25" s="900"/>
      <c r="AP25" s="2"/>
      <c r="AQ25" s="62">
        <f t="shared" si="2"/>
        <v>1</v>
      </c>
    </row>
    <row r="26" spans="2:46" ht="12" customHeight="1" x14ac:dyDescent="0.15">
      <c r="B26" s="937"/>
      <c r="C26" s="942"/>
      <c r="D26" s="940"/>
      <c r="E26" s="940"/>
      <c r="F26" s="940"/>
      <c r="G26" s="940"/>
      <c r="H26" s="940"/>
      <c r="I26" s="940"/>
      <c r="J26" s="941"/>
      <c r="K26" s="103"/>
      <c r="L26" s="901"/>
      <c r="M26" s="902"/>
      <c r="N26" s="901"/>
      <c r="O26" s="902"/>
      <c r="P26" s="901"/>
      <c r="Q26" s="902"/>
      <c r="R26" s="336"/>
      <c r="S26" s="903"/>
      <c r="T26" s="337"/>
      <c r="U26" s="901"/>
      <c r="V26" s="902"/>
      <c r="W26" s="901"/>
      <c r="X26" s="902"/>
      <c r="Y26" s="57"/>
      <c r="Z26" s="57"/>
      <c r="AA26" s="57"/>
      <c r="AB26" s="57"/>
      <c r="AC26" s="63"/>
      <c r="AD26" s="63"/>
      <c r="AE26" s="63"/>
      <c r="AF26" s="63"/>
      <c r="AG26" s="63"/>
      <c r="AH26" s="63"/>
      <c r="AI26" s="63"/>
      <c r="AJ26" s="63"/>
      <c r="AK26" s="898"/>
      <c r="AL26" s="899"/>
      <c r="AM26" s="899"/>
      <c r="AN26" s="899"/>
      <c r="AO26" s="900"/>
      <c r="AP26" s="2"/>
      <c r="AQ26" s="62">
        <f>IF(P26="材質劣化",2,IF(P26="漏水",3,1))</f>
        <v>1</v>
      </c>
    </row>
    <row r="27" spans="2:46" ht="12" customHeight="1" x14ac:dyDescent="0.15">
      <c r="B27" s="937"/>
      <c r="C27" s="942"/>
      <c r="D27" s="940"/>
      <c r="E27" s="940"/>
      <c r="F27" s="940"/>
      <c r="G27" s="940"/>
      <c r="H27" s="940"/>
      <c r="I27" s="940"/>
      <c r="J27" s="941"/>
      <c r="K27" s="103"/>
      <c r="L27" s="901"/>
      <c r="M27" s="902"/>
      <c r="N27" s="901"/>
      <c r="O27" s="902"/>
      <c r="P27" s="901"/>
      <c r="Q27" s="902"/>
      <c r="R27" s="336"/>
      <c r="S27" s="903"/>
      <c r="T27" s="337"/>
      <c r="U27" s="901"/>
      <c r="V27" s="902"/>
      <c r="W27" s="901"/>
      <c r="X27" s="902"/>
      <c r="Y27" s="57"/>
      <c r="Z27" s="57"/>
      <c r="AA27" s="57"/>
      <c r="AB27" s="57"/>
      <c r="AC27" s="63"/>
      <c r="AD27" s="63"/>
      <c r="AE27" s="63"/>
      <c r="AF27" s="63"/>
      <c r="AG27" s="63"/>
      <c r="AH27" s="63"/>
      <c r="AI27" s="63"/>
      <c r="AJ27" s="63"/>
      <c r="AK27" s="898"/>
      <c r="AL27" s="899"/>
      <c r="AM27" s="899"/>
      <c r="AN27" s="899"/>
      <c r="AO27" s="900"/>
      <c r="AP27" s="2"/>
      <c r="AQ27" s="62">
        <f t="shared" si="2"/>
        <v>1</v>
      </c>
    </row>
    <row r="28" spans="2:46" ht="12" customHeight="1" x14ac:dyDescent="0.15">
      <c r="B28" s="937"/>
      <c r="C28" s="942"/>
      <c r="D28" s="940"/>
      <c r="E28" s="940"/>
      <c r="F28" s="940"/>
      <c r="G28" s="940"/>
      <c r="H28" s="940"/>
      <c r="I28" s="940"/>
      <c r="J28" s="941"/>
      <c r="K28" s="103"/>
      <c r="L28" s="901"/>
      <c r="M28" s="902"/>
      <c r="N28" s="901"/>
      <c r="O28" s="902"/>
      <c r="P28" s="901"/>
      <c r="Q28" s="902"/>
      <c r="R28" s="336"/>
      <c r="S28" s="903"/>
      <c r="T28" s="337"/>
      <c r="U28" s="901"/>
      <c r="V28" s="902"/>
      <c r="W28" s="901"/>
      <c r="X28" s="902"/>
      <c r="Y28" s="57"/>
      <c r="Z28" s="57"/>
      <c r="AA28" s="57"/>
      <c r="AB28" s="57"/>
      <c r="AC28" s="63"/>
      <c r="AD28" s="63"/>
      <c r="AE28" s="63"/>
      <c r="AF28" s="63"/>
      <c r="AG28" s="63"/>
      <c r="AH28" s="63"/>
      <c r="AI28" s="63"/>
      <c r="AJ28" s="63"/>
      <c r="AK28" s="898"/>
      <c r="AL28" s="899"/>
      <c r="AM28" s="899"/>
      <c r="AN28" s="899"/>
      <c r="AO28" s="900"/>
      <c r="AP28" s="2"/>
      <c r="AQ28" s="62">
        <f>IF(P30="材質劣化",2,IF(P30="漏水",3,1))</f>
        <v>1</v>
      </c>
    </row>
    <row r="29" spans="2:46" ht="12" customHeight="1" x14ac:dyDescent="0.15">
      <c r="B29" s="937"/>
      <c r="C29" s="942"/>
      <c r="D29" s="940"/>
      <c r="E29" s="940"/>
      <c r="F29" s="940"/>
      <c r="G29" s="940"/>
      <c r="H29" s="940"/>
      <c r="I29" s="940"/>
      <c r="J29" s="941"/>
      <c r="K29" s="103"/>
      <c r="L29" s="901"/>
      <c r="M29" s="902"/>
      <c r="N29" s="901"/>
      <c r="O29" s="902"/>
      <c r="P29" s="901"/>
      <c r="Q29" s="902"/>
      <c r="R29" s="336"/>
      <c r="S29" s="903"/>
      <c r="T29" s="337"/>
      <c r="U29" s="901"/>
      <c r="V29" s="902"/>
      <c r="W29" s="901"/>
      <c r="X29" s="902"/>
      <c r="Y29" s="57"/>
      <c r="Z29" s="57"/>
      <c r="AA29" s="57"/>
      <c r="AB29" s="57"/>
      <c r="AC29" s="63"/>
      <c r="AD29" s="63"/>
      <c r="AE29" s="63"/>
      <c r="AF29" s="63"/>
      <c r="AG29" s="63"/>
      <c r="AH29" s="63"/>
      <c r="AI29" s="63"/>
      <c r="AJ29" s="63"/>
      <c r="AK29" s="898"/>
      <c r="AL29" s="899"/>
      <c r="AM29" s="899"/>
      <c r="AN29" s="899"/>
      <c r="AO29" s="900"/>
      <c r="AP29" s="2"/>
      <c r="AQ29" s="62">
        <f>IF(P34="材質劣化",2,IF(P34="漏水",3,1))</f>
        <v>1</v>
      </c>
    </row>
    <row r="30" spans="2:46" ht="12" customHeight="1" x14ac:dyDescent="0.15">
      <c r="B30" s="937"/>
      <c r="C30" s="942"/>
      <c r="D30" s="940"/>
      <c r="E30" s="940"/>
      <c r="F30" s="940"/>
      <c r="G30" s="940"/>
      <c r="H30" s="940"/>
      <c r="I30" s="940"/>
      <c r="J30" s="941"/>
      <c r="K30" s="103"/>
      <c r="L30" s="901"/>
      <c r="M30" s="902"/>
      <c r="N30" s="901"/>
      <c r="O30" s="902"/>
      <c r="P30" s="901"/>
      <c r="Q30" s="902"/>
      <c r="R30" s="336"/>
      <c r="S30" s="903"/>
      <c r="T30" s="337"/>
      <c r="U30" s="901"/>
      <c r="V30" s="902"/>
      <c r="W30" s="901"/>
      <c r="X30" s="902"/>
      <c r="Y30" s="57"/>
      <c r="Z30" s="57"/>
      <c r="AA30" s="57"/>
      <c r="AB30" s="57"/>
      <c r="AC30" s="63"/>
      <c r="AD30" s="63"/>
      <c r="AE30" s="63"/>
      <c r="AF30" s="63"/>
      <c r="AG30" s="63"/>
      <c r="AH30" s="63"/>
      <c r="AI30" s="63"/>
      <c r="AJ30" s="63"/>
      <c r="AK30" s="898"/>
      <c r="AL30" s="899"/>
      <c r="AM30" s="899"/>
      <c r="AN30" s="899"/>
      <c r="AO30" s="900"/>
      <c r="AP30" s="2"/>
      <c r="AQ30" s="62">
        <f t="shared" ref="AQ30:AQ33" si="3">IF(P30="材質劣化",2,IF(P30="漏水",3,1))</f>
        <v>1</v>
      </c>
    </row>
    <row r="31" spans="2:46" ht="12" customHeight="1" x14ac:dyDescent="0.15">
      <c r="B31" s="937"/>
      <c r="C31" s="942"/>
      <c r="D31" s="940"/>
      <c r="E31" s="940"/>
      <c r="F31" s="940"/>
      <c r="G31" s="940"/>
      <c r="H31" s="940"/>
      <c r="I31" s="940"/>
      <c r="J31" s="941"/>
      <c r="K31" s="103"/>
      <c r="L31" s="901"/>
      <c r="M31" s="902"/>
      <c r="N31" s="901"/>
      <c r="O31" s="902"/>
      <c r="P31" s="901"/>
      <c r="Q31" s="902"/>
      <c r="R31" s="336"/>
      <c r="S31" s="903"/>
      <c r="T31" s="337"/>
      <c r="U31" s="901"/>
      <c r="V31" s="902"/>
      <c r="W31" s="901"/>
      <c r="X31" s="902"/>
      <c r="Y31" s="57"/>
      <c r="Z31" s="57"/>
      <c r="AA31" s="57"/>
      <c r="AB31" s="57"/>
      <c r="AC31" s="63"/>
      <c r="AD31" s="63"/>
      <c r="AE31" s="63"/>
      <c r="AF31" s="63"/>
      <c r="AG31" s="63"/>
      <c r="AH31" s="63"/>
      <c r="AI31" s="63"/>
      <c r="AJ31" s="63"/>
      <c r="AK31" s="898"/>
      <c r="AL31" s="899"/>
      <c r="AM31" s="899"/>
      <c r="AN31" s="899"/>
      <c r="AO31" s="900"/>
      <c r="AP31" s="2"/>
      <c r="AQ31" s="62">
        <f t="shared" ref="AQ31" si="4">IF(P33="材質劣化",2,IF(P33="漏水",3,1))</f>
        <v>1</v>
      </c>
    </row>
    <row r="32" spans="2:46" ht="12" customHeight="1" x14ac:dyDescent="0.15">
      <c r="B32" s="937"/>
      <c r="C32" s="942"/>
      <c r="D32" s="940"/>
      <c r="E32" s="940"/>
      <c r="F32" s="940"/>
      <c r="G32" s="940"/>
      <c r="H32" s="940"/>
      <c r="I32" s="940"/>
      <c r="J32" s="941"/>
      <c r="K32" s="103"/>
      <c r="L32" s="901"/>
      <c r="M32" s="902"/>
      <c r="N32" s="901"/>
      <c r="O32" s="902"/>
      <c r="P32" s="901"/>
      <c r="Q32" s="902"/>
      <c r="R32" s="336"/>
      <c r="S32" s="903"/>
      <c r="T32" s="337"/>
      <c r="U32" s="901"/>
      <c r="V32" s="902"/>
      <c r="W32" s="901"/>
      <c r="X32" s="902"/>
      <c r="Y32" s="57"/>
      <c r="Z32" s="57"/>
      <c r="AA32" s="57"/>
      <c r="AB32" s="57"/>
      <c r="AC32" s="63"/>
      <c r="AD32" s="63"/>
      <c r="AE32" s="63"/>
      <c r="AF32" s="63"/>
      <c r="AG32" s="63"/>
      <c r="AH32" s="63"/>
      <c r="AI32" s="63"/>
      <c r="AJ32" s="63"/>
      <c r="AK32" s="898"/>
      <c r="AL32" s="899"/>
      <c r="AM32" s="899"/>
      <c r="AN32" s="899"/>
      <c r="AO32" s="900"/>
      <c r="AP32" s="2"/>
      <c r="AQ32" s="62">
        <f t="shared" ref="AQ32" si="5">IF(P37="材質劣化",2,IF(P37="漏水",3,1))</f>
        <v>1</v>
      </c>
      <c r="AS32" s="3"/>
      <c r="AT32" s="3"/>
    </row>
    <row r="33" spans="2:86" ht="12" customHeight="1" x14ac:dyDescent="0.15">
      <c r="B33" s="937"/>
      <c r="C33" s="942"/>
      <c r="D33" s="940"/>
      <c r="E33" s="940"/>
      <c r="F33" s="940"/>
      <c r="G33" s="940"/>
      <c r="H33" s="940"/>
      <c r="I33" s="940"/>
      <c r="J33" s="941"/>
      <c r="K33" s="103"/>
      <c r="L33" s="901"/>
      <c r="M33" s="902"/>
      <c r="N33" s="901"/>
      <c r="O33" s="902"/>
      <c r="P33" s="901"/>
      <c r="Q33" s="902"/>
      <c r="R33" s="336"/>
      <c r="S33" s="903"/>
      <c r="T33" s="337"/>
      <c r="U33" s="901"/>
      <c r="V33" s="902"/>
      <c r="W33" s="901"/>
      <c r="X33" s="902"/>
      <c r="Y33" s="57"/>
      <c r="Z33" s="57"/>
      <c r="AA33" s="57"/>
      <c r="AB33" s="57"/>
      <c r="AC33" s="63"/>
      <c r="AD33" s="63"/>
      <c r="AE33" s="63"/>
      <c r="AF33" s="63"/>
      <c r="AG33" s="63"/>
      <c r="AH33" s="63"/>
      <c r="AI33" s="63"/>
      <c r="AJ33" s="63"/>
      <c r="AK33" s="898"/>
      <c r="AL33" s="899"/>
      <c r="AM33" s="899"/>
      <c r="AN33" s="899"/>
      <c r="AO33" s="900"/>
      <c r="AP33" s="2"/>
      <c r="AQ33" s="62">
        <f t="shared" si="3"/>
        <v>1</v>
      </c>
      <c r="AS33" s="184"/>
      <c r="AT33" s="184"/>
    </row>
    <row r="34" spans="2:86" ht="12" customHeight="1" x14ac:dyDescent="0.15">
      <c r="B34" s="937"/>
      <c r="C34" s="942"/>
      <c r="D34" s="940"/>
      <c r="E34" s="940"/>
      <c r="F34" s="940"/>
      <c r="G34" s="940"/>
      <c r="H34" s="940"/>
      <c r="I34" s="940"/>
      <c r="J34" s="941"/>
      <c r="K34" s="103"/>
      <c r="L34" s="901"/>
      <c r="M34" s="902"/>
      <c r="N34" s="901"/>
      <c r="O34" s="902"/>
      <c r="P34" s="901"/>
      <c r="Q34" s="902"/>
      <c r="R34" s="336"/>
      <c r="S34" s="903"/>
      <c r="T34" s="337"/>
      <c r="U34" s="901"/>
      <c r="V34" s="902"/>
      <c r="W34" s="901"/>
      <c r="X34" s="902"/>
      <c r="Y34" s="57"/>
      <c r="Z34" s="57"/>
      <c r="AA34" s="57"/>
      <c r="AB34" s="57"/>
      <c r="AC34" s="63"/>
      <c r="AD34" s="63"/>
      <c r="AE34" s="63"/>
      <c r="AF34" s="63"/>
      <c r="AG34" s="63"/>
      <c r="AH34" s="63"/>
      <c r="AI34" s="63"/>
      <c r="AJ34" s="63"/>
      <c r="AK34" s="898"/>
      <c r="AL34" s="899"/>
      <c r="AM34" s="899"/>
      <c r="AN34" s="899"/>
      <c r="AO34" s="900"/>
      <c r="AP34" s="2"/>
      <c r="AQ34" s="62">
        <f t="shared" ref="AQ34" si="6">IF(P36="材質劣化",2,IF(P36="漏水",3,1))</f>
        <v>1</v>
      </c>
      <c r="AS34" s="185"/>
      <c r="AT34" s="185"/>
    </row>
    <row r="35" spans="2:86" ht="12" customHeight="1" x14ac:dyDescent="0.15">
      <c r="B35" s="937"/>
      <c r="C35" s="942"/>
      <c r="D35" s="940"/>
      <c r="E35" s="940"/>
      <c r="F35" s="940"/>
      <c r="G35" s="940"/>
      <c r="H35" s="940"/>
      <c r="I35" s="940"/>
      <c r="J35" s="941"/>
      <c r="K35" s="909" t="s">
        <v>376</v>
      </c>
      <c r="L35" s="894" t="s">
        <v>181</v>
      </c>
      <c r="M35" s="894"/>
      <c r="N35" s="894"/>
      <c r="O35" s="894"/>
      <c r="P35" s="894"/>
      <c r="Q35" s="894"/>
      <c r="R35" s="894"/>
      <c r="S35" s="894"/>
      <c r="T35" s="894"/>
      <c r="U35" s="894"/>
      <c r="V35" s="894"/>
      <c r="W35" s="894"/>
      <c r="X35" s="894"/>
      <c r="Y35" s="895" t="s">
        <v>329</v>
      </c>
      <c r="Z35" s="896"/>
      <c r="AA35" s="896"/>
      <c r="AB35" s="897"/>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894" t="s">
        <v>501</v>
      </c>
      <c r="AL35" s="894"/>
      <c r="AM35" s="917" t="s">
        <v>534</v>
      </c>
      <c r="AN35" s="917"/>
      <c r="AO35" s="917"/>
      <c r="AP35" s="2"/>
    </row>
    <row r="36" spans="2:86" ht="12" customHeight="1" x14ac:dyDescent="0.15">
      <c r="B36" s="937"/>
      <c r="C36" s="942"/>
      <c r="D36" s="940"/>
      <c r="E36" s="940"/>
      <c r="F36" s="940"/>
      <c r="G36" s="940"/>
      <c r="H36" s="940"/>
      <c r="I36" s="940"/>
      <c r="J36" s="941"/>
      <c r="K36" s="910"/>
      <c r="L36" s="918" t="s">
        <v>330</v>
      </c>
      <c r="M36" s="919"/>
      <c r="N36" s="952"/>
      <c r="O36" s="918" t="s">
        <v>502</v>
      </c>
      <c r="P36" s="919"/>
      <c r="Q36" s="919"/>
      <c r="R36" s="919"/>
      <c r="S36" s="919"/>
      <c r="T36" s="919"/>
      <c r="U36" s="919"/>
      <c r="V36" s="919"/>
      <c r="W36" s="919"/>
      <c r="X36" s="952"/>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4"/>
      <c r="AL36" s="894"/>
      <c r="AM36" s="917"/>
      <c r="AN36" s="917"/>
      <c r="AO36" s="917"/>
      <c r="AP36" s="2"/>
    </row>
    <row r="37" spans="2:86" ht="14.25" customHeight="1" x14ac:dyDescent="0.15">
      <c r="B37" s="937"/>
      <c r="C37" s="942"/>
      <c r="D37" s="940"/>
      <c r="E37" s="940"/>
      <c r="F37" s="940"/>
      <c r="G37" s="940"/>
      <c r="H37" s="940"/>
      <c r="I37" s="940"/>
      <c r="J37" s="941"/>
      <c r="K37" s="910"/>
      <c r="L37" s="922"/>
      <c r="M37" s="923"/>
      <c r="N37" s="953"/>
      <c r="O37" s="922"/>
      <c r="P37" s="923"/>
      <c r="Q37" s="923"/>
      <c r="R37" s="923"/>
      <c r="S37" s="923"/>
      <c r="T37" s="923"/>
      <c r="U37" s="923"/>
      <c r="V37" s="923"/>
      <c r="W37" s="923"/>
      <c r="X37" s="953"/>
      <c r="Y37" s="916" t="str">
        <f>IF(COUNTIF(Y11:Y34,"〇")&gt;0,"1","  ")</f>
        <v xml:space="preserve">  </v>
      </c>
      <c r="Z37" s="916" t="str">
        <f>IF(COUNTIF(Z11:Z34,"〇")&gt;0,"1","  ")</f>
        <v xml:space="preserve">  </v>
      </c>
      <c r="AA37" s="916" t="str">
        <f>IF(COUNTIF(AA11:AA34,"〇")&gt;0,"1","  ")</f>
        <v xml:space="preserve">  </v>
      </c>
      <c r="AB37" s="916" t="str">
        <f>IF(COUNTIF(AB11:AB34,"〇")&gt;0,"1","  ")</f>
        <v xml:space="preserve">  </v>
      </c>
      <c r="AC37" s="916">
        <f>COUNTA(AC11:AC34)</f>
        <v>0</v>
      </c>
      <c r="AD37" s="916">
        <f t="shared" ref="AD37:AI37" si="8">COUNTA(AD11:AD34)</f>
        <v>0</v>
      </c>
      <c r="AE37" s="916">
        <f t="shared" si="8"/>
        <v>0</v>
      </c>
      <c r="AF37" s="916">
        <f t="shared" si="8"/>
        <v>0</v>
      </c>
      <c r="AG37" s="916">
        <f t="shared" si="8"/>
        <v>0</v>
      </c>
      <c r="AH37" s="916">
        <f t="shared" si="8"/>
        <v>0</v>
      </c>
      <c r="AI37" s="916">
        <f t="shared" si="8"/>
        <v>0</v>
      </c>
      <c r="AJ37" s="916">
        <f>COUNTA(AJ11:AJ34)</f>
        <v>0</v>
      </c>
      <c r="AK37" s="894"/>
      <c r="AL37" s="894"/>
      <c r="AM37" s="917"/>
      <c r="AN37" s="917"/>
      <c r="AO37" s="917"/>
      <c r="AP37" s="2"/>
    </row>
    <row r="38" spans="2:86" ht="14.25" customHeight="1" x14ac:dyDescent="0.15">
      <c r="B38" s="937"/>
      <c r="C38" s="942"/>
      <c r="D38" s="940"/>
      <c r="E38" s="940"/>
      <c r="F38" s="940"/>
      <c r="G38" s="940"/>
      <c r="H38" s="940"/>
      <c r="I38" s="940"/>
      <c r="J38" s="941"/>
      <c r="K38" s="910"/>
      <c r="L38" s="926"/>
      <c r="M38" s="927"/>
      <c r="N38" s="954"/>
      <c r="O38" s="926"/>
      <c r="P38" s="927"/>
      <c r="Q38" s="927"/>
      <c r="R38" s="927"/>
      <c r="S38" s="927"/>
      <c r="T38" s="927"/>
      <c r="U38" s="927"/>
      <c r="V38" s="927"/>
      <c r="W38" s="927"/>
      <c r="X38" s="954"/>
      <c r="Y38" s="916"/>
      <c r="Z38" s="916"/>
      <c r="AA38" s="916"/>
      <c r="AB38" s="916"/>
      <c r="AC38" s="916"/>
      <c r="AD38" s="916"/>
      <c r="AE38" s="916"/>
      <c r="AF38" s="916"/>
      <c r="AG38" s="916"/>
      <c r="AH38" s="916"/>
      <c r="AI38" s="916"/>
      <c r="AJ38" s="916"/>
      <c r="AK38" s="894"/>
      <c r="AL38" s="894"/>
      <c r="AM38" s="917"/>
      <c r="AN38" s="917"/>
      <c r="AO38" s="917"/>
      <c r="AP38" s="2"/>
    </row>
    <row r="39" spans="2:86" ht="12" customHeight="1" x14ac:dyDescent="0.15">
      <c r="B39" s="937"/>
      <c r="C39" s="942"/>
      <c r="D39" s="940"/>
      <c r="E39" s="940"/>
      <c r="F39" s="940"/>
      <c r="G39" s="940"/>
      <c r="H39" s="940"/>
      <c r="I39" s="940"/>
      <c r="J39" s="941"/>
      <c r="K39" s="904" t="s">
        <v>503</v>
      </c>
      <c r="L39" s="911"/>
      <c r="M39" s="911"/>
      <c r="N39" s="911"/>
      <c r="O39" s="911"/>
      <c r="P39" s="911"/>
      <c r="Q39" s="911"/>
      <c r="R39" s="911"/>
      <c r="S39" s="911"/>
      <c r="T39" s="911"/>
      <c r="U39" s="911"/>
      <c r="V39" s="911"/>
      <c r="W39" s="911"/>
      <c r="X39" s="911"/>
      <c r="Y39" s="911"/>
      <c r="Z39" s="911"/>
      <c r="AA39" s="911"/>
      <c r="AB39" s="911"/>
      <c r="AC39" s="911"/>
      <c r="AD39" s="911"/>
      <c r="AE39" s="911"/>
      <c r="AF39" s="911"/>
      <c r="AG39" s="911"/>
      <c r="AH39" s="911"/>
      <c r="AI39" s="911"/>
      <c r="AJ39" s="911"/>
      <c r="AK39" s="912"/>
      <c r="AL39" s="912"/>
      <c r="AM39" s="912"/>
      <c r="AN39" s="912"/>
      <c r="AO39" s="913"/>
      <c r="AP39" s="2"/>
    </row>
    <row r="40" spans="2:86" ht="12" customHeight="1" x14ac:dyDescent="0.15">
      <c r="B40" s="937"/>
      <c r="C40" s="942"/>
      <c r="D40" s="940"/>
      <c r="E40" s="940"/>
      <c r="F40" s="940"/>
      <c r="G40" s="940"/>
      <c r="H40" s="940"/>
      <c r="I40" s="940"/>
      <c r="J40" s="941"/>
      <c r="K40" s="905"/>
      <c r="L40" s="912"/>
      <c r="M40" s="912"/>
      <c r="N40" s="912"/>
      <c r="O40" s="912"/>
      <c r="P40" s="912"/>
      <c r="Q40" s="912"/>
      <c r="R40" s="912"/>
      <c r="S40" s="912"/>
      <c r="T40" s="912"/>
      <c r="U40" s="912"/>
      <c r="V40" s="912"/>
      <c r="W40" s="912"/>
      <c r="X40" s="912"/>
      <c r="Y40" s="912"/>
      <c r="Z40" s="912"/>
      <c r="AA40" s="912"/>
      <c r="AB40" s="912"/>
      <c r="AC40" s="912"/>
      <c r="AD40" s="912"/>
      <c r="AE40" s="912"/>
      <c r="AF40" s="912"/>
      <c r="AG40" s="912"/>
      <c r="AH40" s="912"/>
      <c r="AI40" s="912"/>
      <c r="AJ40" s="912"/>
      <c r="AK40" s="912"/>
      <c r="AL40" s="912"/>
      <c r="AM40" s="912"/>
      <c r="AN40" s="912"/>
      <c r="AO40" s="913"/>
      <c r="AP40" s="2"/>
    </row>
    <row r="41" spans="2:86" ht="12" customHeight="1" x14ac:dyDescent="0.15">
      <c r="B41" s="937"/>
      <c r="C41" s="942"/>
      <c r="D41" s="940"/>
      <c r="E41" s="940"/>
      <c r="F41" s="940"/>
      <c r="G41" s="940"/>
      <c r="H41" s="940"/>
      <c r="I41" s="940"/>
      <c r="J41" s="941"/>
      <c r="K41" s="905"/>
      <c r="L41" s="912"/>
      <c r="M41" s="912"/>
      <c r="N41" s="912"/>
      <c r="O41" s="912"/>
      <c r="P41" s="912"/>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3"/>
      <c r="AP41" s="2"/>
    </row>
    <row r="42" spans="2:86" ht="12" customHeight="1" x14ac:dyDescent="0.15">
      <c r="B42" s="937"/>
      <c r="C42" s="942"/>
      <c r="D42" s="940"/>
      <c r="E42" s="940"/>
      <c r="F42" s="940"/>
      <c r="G42" s="940"/>
      <c r="H42" s="940"/>
      <c r="I42" s="940"/>
      <c r="J42" s="941"/>
      <c r="K42" s="905"/>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914"/>
      <c r="AL42" s="914"/>
      <c r="AM42" s="914"/>
      <c r="AN42" s="914"/>
      <c r="AO42" s="915"/>
      <c r="AP42" s="43"/>
      <c r="CD42" s="2"/>
      <c r="CE42" s="2"/>
      <c r="CF42" s="2"/>
      <c r="CG42" s="2"/>
      <c r="CH42" s="2"/>
    </row>
    <row r="43" spans="2:86" ht="12" customHeight="1" x14ac:dyDescent="0.15">
      <c r="B43" s="937"/>
      <c r="C43" s="942"/>
      <c r="D43" s="940"/>
      <c r="E43" s="940"/>
      <c r="F43" s="940"/>
      <c r="G43" s="940"/>
      <c r="H43" s="940"/>
      <c r="I43" s="940"/>
      <c r="J43" s="941"/>
      <c r="K43" s="890" t="s">
        <v>331</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43"/>
      <c r="CD43" s="2"/>
      <c r="CE43" s="2"/>
      <c r="CF43" s="2"/>
      <c r="CG43" s="2"/>
      <c r="CH43" s="2"/>
    </row>
    <row r="44" spans="2:86" ht="12" customHeight="1" x14ac:dyDescent="0.15">
      <c r="B44" s="937"/>
      <c r="C44" s="942"/>
      <c r="D44" s="940"/>
      <c r="E44" s="940"/>
      <c r="F44" s="940"/>
      <c r="G44" s="940"/>
      <c r="H44" s="940"/>
      <c r="I44" s="940"/>
      <c r="J44" s="941"/>
      <c r="K44" s="906" t="s">
        <v>497</v>
      </c>
      <c r="L44" s="907"/>
      <c r="M44" s="907"/>
      <c r="N44" s="907"/>
      <c r="O44" s="907"/>
      <c r="P44" s="907"/>
      <c r="Q44" s="907"/>
      <c r="R44" s="907"/>
      <c r="S44" s="907"/>
      <c r="T44" s="907"/>
      <c r="U44" s="907"/>
      <c r="V44" s="907"/>
      <c r="W44" s="907"/>
      <c r="X44" s="907"/>
      <c r="Y44" s="907"/>
      <c r="Z44" s="907"/>
      <c r="AA44" s="907"/>
      <c r="AB44" s="907"/>
      <c r="AC44" s="907"/>
      <c r="AD44" s="907"/>
      <c r="AE44" s="907"/>
      <c r="AF44" s="907"/>
      <c r="AG44" s="907"/>
      <c r="AH44" s="907"/>
      <c r="AI44" s="907"/>
      <c r="AJ44" s="907"/>
      <c r="AK44" s="907"/>
      <c r="AL44" s="907"/>
      <c r="AM44" s="907"/>
      <c r="AN44" s="907"/>
      <c r="AO44" s="908"/>
      <c r="AP44" s="43"/>
      <c r="CD44" s="2"/>
      <c r="CE44" s="2"/>
      <c r="CF44" s="2"/>
      <c r="CG44" s="2"/>
      <c r="CH44" s="2"/>
    </row>
    <row r="45" spans="2:86" ht="12" customHeight="1" x14ac:dyDescent="0.15">
      <c r="B45" s="526"/>
      <c r="C45" s="943"/>
      <c r="D45" s="944"/>
      <c r="E45" s="944"/>
      <c r="F45" s="944"/>
      <c r="G45" s="944"/>
      <c r="H45" s="944"/>
      <c r="I45" s="944"/>
      <c r="J45" s="945"/>
      <c r="K45" s="891" t="s">
        <v>498</v>
      </c>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E5E1CF81-7953-4C10-9D4E-4B7A8DCECBCA}">
      <formula1>"〇,"</formula1>
    </dataValidation>
    <dataValidation type="list" allowBlank="1" showInputMessage="1" showErrorMessage="1" sqref="N11:O34" xr:uid="{744D976F-1AE5-4B5B-98AC-89DAFCB1CC0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2928F7B-F949-42F0-BEB9-5C4BD67AA354}">
          <x14:formula1>
            <xm:f>'(参考)リスト'!$G$16:$G$19</xm:f>
          </x14:formula1>
          <xm:sqref>AM35:AO38</xm:sqref>
        </x14:dataValidation>
        <x14:dataValidation type="list" allowBlank="1" showInputMessage="1" showErrorMessage="1" xr:uid="{FDDD0544-A7BF-43BD-A48A-16DAEDE00853}">
          <x14:formula1>
            <xm:f>'(参考)リスト'!$B$16:$B$21</xm:f>
          </x14:formula1>
          <xm:sqref>L11:M34</xm:sqref>
        </x14:dataValidation>
        <x14:dataValidation type="list" allowBlank="1" showInputMessage="1" showErrorMessage="1" xr:uid="{CA028DC8-E0E7-4311-9C37-B2AAF6F50505}">
          <x14:formula1>
            <xm:f>'(参考)リスト'!$E$16:$E$27</xm:f>
          </x14:formula1>
          <xm:sqref>R11:T34</xm:sqref>
        </x14:dataValidation>
        <x14:dataValidation type="list" allowBlank="1" showInputMessage="1" showErrorMessage="1" xr:uid="{19A81334-8277-4FE8-9F53-BCF37DCF0098}">
          <x14:formula1>
            <xm:f>'(参考)リスト'!$D$16:$D$18</xm:f>
          </x14:formula1>
          <xm:sqref>P11:Q34</xm:sqref>
        </x14:dataValidation>
        <x14:dataValidation type="list" allowBlank="1" showInputMessage="1" showErrorMessage="1" xr:uid="{BAC49A2E-6F3F-4275-A341-745CFB7FD092}">
          <x14:formula1>
            <xm:f>'(参考)リスト'!$F$16:$F$21</xm:f>
          </x14:formula1>
          <xm:sqref>U11:X34</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25BD0-BBD2-4B7C-A990-E657D56E0AF3}">
  <sheetPr>
    <pageSetUpPr fitToPage="1"/>
  </sheetPr>
  <dimension ref="B1:CH53"/>
  <sheetViews>
    <sheetView showGridLines="0" view="pageBreakPreview" zoomScaleNormal="85" zoomScaleSheetLayoutView="100" workbookViewId="0">
      <selection activeCell="AG16" sqref="AG1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2" t="s">
        <v>495</v>
      </c>
      <c r="AV1" s="969" t="s">
        <v>402</v>
      </c>
      <c r="AW1" s="969"/>
      <c r="AX1" s="969"/>
      <c r="AY1" s="889" t="s">
        <v>46</v>
      </c>
      <c r="AZ1" s="889"/>
      <c r="BA1" s="889"/>
      <c r="BB1" s="889"/>
      <c r="BC1" s="889"/>
      <c r="BD1" s="889"/>
      <c r="BE1" s="889"/>
      <c r="BF1" s="889"/>
      <c r="BG1" s="889"/>
      <c r="BH1" s="889"/>
      <c r="BI1" s="889"/>
      <c r="BJ1" s="889"/>
      <c r="BK1" s="889" t="s">
        <v>45</v>
      </c>
      <c r="BL1" s="889"/>
      <c r="BM1" s="889"/>
      <c r="BN1" s="889"/>
      <c r="BO1" s="889"/>
      <c r="BP1" s="889"/>
      <c r="BQ1" s="889"/>
      <c r="BR1" s="889"/>
      <c r="BS1" s="889"/>
      <c r="BT1" s="889"/>
      <c r="BU1" s="889"/>
      <c r="BV1" s="889"/>
      <c r="BW1" s="961"/>
      <c r="BX1" s="961"/>
      <c r="BY1" s="961"/>
      <c r="BZ1" s="961"/>
      <c r="CA1" s="961"/>
      <c r="CB1" s="961"/>
      <c r="CC1" s="961"/>
      <c r="CD1" s="961"/>
      <c r="CE1" s="961"/>
      <c r="CF1" s="961"/>
      <c r="CG1" s="961"/>
      <c r="CH1" s="961"/>
    </row>
    <row r="2" spans="2:86" ht="8.25" customHeight="1" x14ac:dyDescent="0.15">
      <c r="AU2" s="962"/>
      <c r="AV2" s="969" t="s">
        <v>401</v>
      </c>
      <c r="AW2" s="955" t="s">
        <v>400</v>
      </c>
      <c r="AX2" s="955" t="s">
        <v>449</v>
      </c>
      <c r="AY2" s="889" t="s">
        <v>496</v>
      </c>
      <c r="AZ2" s="889"/>
      <c r="BA2" s="889"/>
      <c r="BB2" s="889"/>
      <c r="BC2" s="889"/>
      <c r="BD2" s="889"/>
      <c r="BE2" s="889"/>
      <c r="BF2" s="889"/>
      <c r="BG2" s="889"/>
      <c r="BH2" s="889"/>
      <c r="BI2" s="889"/>
      <c r="BJ2" s="889"/>
      <c r="BK2" s="889" t="s">
        <v>44</v>
      </c>
      <c r="BL2" s="889"/>
      <c r="BM2" s="889"/>
      <c r="BN2" s="889"/>
      <c r="BO2" s="889" t="s">
        <v>43</v>
      </c>
      <c r="BP2" s="889"/>
      <c r="BQ2" s="889"/>
      <c r="BR2" s="889"/>
      <c r="BS2" s="889"/>
      <c r="BT2" s="889"/>
      <c r="BU2" s="889"/>
      <c r="BV2" s="889"/>
      <c r="BW2" s="970"/>
      <c r="BX2" s="970"/>
      <c r="BY2" s="970"/>
      <c r="BZ2" s="970"/>
      <c r="CA2" s="961"/>
      <c r="CB2" s="961"/>
      <c r="CC2" s="961"/>
      <c r="CD2" s="961"/>
      <c r="CE2" s="961"/>
      <c r="CF2" s="961"/>
      <c r="CG2" s="961"/>
      <c r="CH2" s="961"/>
    </row>
    <row r="3" spans="2:86" ht="25.2" customHeight="1" x14ac:dyDescent="0.15">
      <c r="B3" s="670" t="s">
        <v>316</v>
      </c>
      <c r="C3" s="956"/>
      <c r="D3" s="956"/>
      <c r="E3" s="957"/>
      <c r="F3" s="957"/>
      <c r="G3" s="957"/>
      <c r="H3" s="957"/>
      <c r="I3" s="957"/>
      <c r="J3" s="957"/>
      <c r="K3" s="956"/>
      <c r="L3" s="956"/>
      <c r="M3" s="956"/>
      <c r="N3" s="956"/>
      <c r="O3" s="956"/>
      <c r="P3" s="956"/>
      <c r="Q3" s="956"/>
      <c r="R3" s="956"/>
      <c r="S3" s="956"/>
      <c r="T3" s="956"/>
      <c r="U3" s="956"/>
      <c r="V3" s="956"/>
      <c r="W3" s="956"/>
      <c r="X3" s="956"/>
      <c r="Y3" s="956"/>
      <c r="Z3" s="956"/>
      <c r="AA3" s="956"/>
      <c r="AB3" s="956"/>
      <c r="AC3" s="956"/>
      <c r="AD3" s="956"/>
      <c r="AE3" s="956"/>
      <c r="AF3" s="956"/>
      <c r="AG3" s="956"/>
      <c r="AH3" s="956"/>
      <c r="AI3" s="956"/>
      <c r="AJ3" s="956"/>
      <c r="AK3" s="956"/>
      <c r="AL3" s="956"/>
      <c r="AM3" s="956"/>
      <c r="AN3" s="956"/>
      <c r="AO3" s="956"/>
      <c r="AU3" s="962"/>
      <c r="AV3" s="969"/>
      <c r="AW3" s="955"/>
      <c r="AX3" s="955"/>
      <c r="AY3" s="889" t="s">
        <v>42</v>
      </c>
      <c r="AZ3" s="889"/>
      <c r="BA3" s="889"/>
      <c r="BB3" s="889"/>
      <c r="BC3" s="889" t="s">
        <v>41</v>
      </c>
      <c r="BD3" s="889"/>
      <c r="BE3" s="889"/>
      <c r="BF3" s="889"/>
      <c r="BG3" s="889" t="s">
        <v>40</v>
      </c>
      <c r="BH3" s="889"/>
      <c r="BI3" s="889"/>
      <c r="BJ3" s="889"/>
      <c r="BK3" s="889" t="s">
        <v>235</v>
      </c>
      <c r="BL3" s="889"/>
      <c r="BM3" s="889"/>
      <c r="BN3" s="889"/>
      <c r="BO3" s="889" t="s">
        <v>41</v>
      </c>
      <c r="BP3" s="889"/>
      <c r="BQ3" s="889"/>
      <c r="BR3" s="889"/>
      <c r="BS3" s="889" t="s">
        <v>40</v>
      </c>
      <c r="BT3" s="889"/>
      <c r="BU3" s="889"/>
      <c r="BV3" s="889"/>
      <c r="BW3" s="961"/>
      <c r="BX3" s="961"/>
      <c r="BY3" s="961"/>
      <c r="BZ3" s="961"/>
      <c r="CA3" s="961"/>
      <c r="CB3" s="961"/>
      <c r="CC3" s="961"/>
      <c r="CD3" s="961"/>
      <c r="CE3" s="961"/>
      <c r="CF3" s="961"/>
      <c r="CG3" s="961"/>
      <c r="CH3" s="961"/>
    </row>
    <row r="4" spans="2:86" ht="18" customHeight="1" x14ac:dyDescent="0.15">
      <c r="B4" s="411" t="s">
        <v>17</v>
      </c>
      <c r="C4" s="411"/>
      <c r="D4" s="411"/>
      <c r="E4" s="932" t="s">
        <v>564</v>
      </c>
      <c r="F4" s="933"/>
      <c r="G4" s="933"/>
      <c r="H4" s="933"/>
      <c r="I4" s="933"/>
      <c r="J4" s="934"/>
      <c r="K4" s="511" t="s">
        <v>18</v>
      </c>
      <c r="L4" s="511"/>
      <c r="M4" s="511"/>
      <c r="N4" s="930" t="s">
        <v>548</v>
      </c>
      <c r="O4" s="930"/>
      <c r="P4" s="930"/>
      <c r="Q4" s="930"/>
      <c r="R4" s="930"/>
      <c r="S4" s="930"/>
      <c r="T4" s="530" t="s">
        <v>445</v>
      </c>
      <c r="U4" s="531"/>
      <c r="V4" s="531"/>
      <c r="W4" s="531"/>
      <c r="X4" s="532"/>
      <c r="Y4" s="935" t="s">
        <v>531</v>
      </c>
      <c r="Z4" s="935"/>
      <c r="AA4" s="935"/>
      <c r="AB4" s="935"/>
      <c r="AC4" s="935"/>
      <c r="AD4" s="935"/>
      <c r="AE4" s="935"/>
      <c r="AF4" s="935"/>
      <c r="AG4" s="530" t="s">
        <v>185</v>
      </c>
      <c r="AH4" s="531"/>
      <c r="AI4" s="531"/>
      <c r="AJ4" s="532"/>
      <c r="AK4" s="963">
        <v>45593</v>
      </c>
      <c r="AL4" s="964"/>
      <c r="AM4" s="964"/>
      <c r="AN4" s="964"/>
      <c r="AO4" s="965"/>
      <c r="AU4" s="962"/>
      <c r="AV4" s="969"/>
      <c r="AW4" s="955"/>
      <c r="AX4" s="955"/>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9" t="s">
        <v>0</v>
      </c>
      <c r="C5" s="419"/>
      <c r="D5" s="419"/>
      <c r="E5" s="958" t="s">
        <v>565</v>
      </c>
      <c r="F5" s="959"/>
      <c r="G5" s="959"/>
      <c r="H5" s="959"/>
      <c r="I5" s="959"/>
      <c r="J5" s="960"/>
      <c r="K5" s="525" t="s">
        <v>1</v>
      </c>
      <c r="L5" s="525"/>
      <c r="M5" s="525"/>
      <c r="N5" s="930" t="s">
        <v>586</v>
      </c>
      <c r="O5" s="930"/>
      <c r="P5" s="930"/>
      <c r="Q5" s="930"/>
      <c r="R5" s="930"/>
      <c r="S5" s="930"/>
      <c r="T5" s="533"/>
      <c r="U5" s="534"/>
      <c r="V5" s="534"/>
      <c r="W5" s="534"/>
      <c r="X5" s="535"/>
      <c r="Y5" s="931" t="s">
        <v>532</v>
      </c>
      <c r="Z5" s="931"/>
      <c r="AA5" s="931"/>
      <c r="AB5" s="931"/>
      <c r="AC5" s="931"/>
      <c r="AD5" s="931"/>
      <c r="AE5" s="931"/>
      <c r="AF5" s="931"/>
      <c r="AG5" s="668"/>
      <c r="AH5" s="701"/>
      <c r="AI5" s="701"/>
      <c r="AJ5" s="669"/>
      <c r="AK5" s="966"/>
      <c r="AL5" s="967"/>
      <c r="AM5" s="967"/>
      <c r="AN5" s="967"/>
      <c r="AO5" s="968"/>
      <c r="AU5" s="962"/>
      <c r="AV5" s="53">
        <f>N7</f>
        <v>6</v>
      </c>
      <c r="AW5" s="44">
        <f>R7</f>
        <v>10.4</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10.4</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6" t="s">
        <v>184</v>
      </c>
      <c r="C6" s="938"/>
      <c r="D6" s="939"/>
      <c r="E6" s="940"/>
      <c r="F6" s="940"/>
      <c r="G6" s="940"/>
      <c r="H6" s="940"/>
      <c r="I6" s="940"/>
      <c r="J6" s="941"/>
      <c r="K6" s="946" t="s">
        <v>317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895" t="s">
        <v>183</v>
      </c>
      <c r="L7" s="896"/>
      <c r="M7" s="897"/>
      <c r="N7" s="971">
        <v>6</v>
      </c>
      <c r="O7" s="972"/>
      <c r="P7" s="895" t="s">
        <v>318</v>
      </c>
      <c r="Q7" s="897"/>
      <c r="R7" s="949">
        <v>10.4</v>
      </c>
      <c r="S7" s="950"/>
      <c r="T7" s="951"/>
      <c r="U7" s="918" t="s">
        <v>436</v>
      </c>
      <c r="V7" s="952"/>
      <c r="W7" s="918" t="s">
        <v>319</v>
      </c>
      <c r="X7" s="952"/>
      <c r="Y7" s="897" t="s">
        <v>182</v>
      </c>
      <c r="Z7" s="894"/>
      <c r="AA7" s="894"/>
      <c r="AB7" s="894"/>
      <c r="AC7" s="918" t="s">
        <v>320</v>
      </c>
      <c r="AD7" s="919"/>
      <c r="AE7" s="919"/>
      <c r="AF7" s="919"/>
      <c r="AG7" s="919"/>
      <c r="AH7" s="919"/>
      <c r="AI7" s="919"/>
      <c r="AJ7" s="952"/>
      <c r="AK7" s="918" t="s">
        <v>321</v>
      </c>
      <c r="AL7" s="919"/>
      <c r="AM7" s="919"/>
      <c r="AN7" s="920"/>
      <c r="AO7" s="921"/>
      <c r="AP7" s="2"/>
      <c r="AW7" s="61"/>
    </row>
    <row r="8" spans="2:86" ht="12" customHeight="1" x14ac:dyDescent="0.15">
      <c r="B8" s="937"/>
      <c r="C8" s="942"/>
      <c r="D8" s="940"/>
      <c r="E8" s="940"/>
      <c r="F8" s="940"/>
      <c r="G8" s="940"/>
      <c r="H8" s="940"/>
      <c r="I8" s="940"/>
      <c r="J8" s="941"/>
      <c r="K8" s="894" t="s">
        <v>322</v>
      </c>
      <c r="L8" s="894" t="s">
        <v>167</v>
      </c>
      <c r="M8" s="894"/>
      <c r="N8" s="894" t="s">
        <v>166</v>
      </c>
      <c r="O8" s="894"/>
      <c r="P8" s="894" t="s">
        <v>323</v>
      </c>
      <c r="Q8" s="894"/>
      <c r="R8" s="894" t="s">
        <v>2</v>
      </c>
      <c r="S8" s="894"/>
      <c r="T8" s="894"/>
      <c r="U8" s="922"/>
      <c r="V8" s="953"/>
      <c r="W8" s="922"/>
      <c r="X8" s="953"/>
      <c r="Y8" s="897"/>
      <c r="Z8" s="894"/>
      <c r="AA8" s="894"/>
      <c r="AB8" s="894"/>
      <c r="AC8" s="926"/>
      <c r="AD8" s="927"/>
      <c r="AE8" s="927"/>
      <c r="AF8" s="927"/>
      <c r="AG8" s="927"/>
      <c r="AH8" s="927"/>
      <c r="AI8" s="927"/>
      <c r="AJ8" s="954"/>
      <c r="AK8" s="922"/>
      <c r="AL8" s="923"/>
      <c r="AM8" s="923"/>
      <c r="AN8" s="924"/>
      <c r="AO8" s="925"/>
      <c r="AP8" s="2"/>
    </row>
    <row r="9" spans="2:86" ht="12" customHeight="1" x14ac:dyDescent="0.15">
      <c r="B9" s="937"/>
      <c r="C9" s="942"/>
      <c r="D9" s="940"/>
      <c r="E9" s="940"/>
      <c r="F9" s="940"/>
      <c r="G9" s="940"/>
      <c r="H9" s="940"/>
      <c r="I9" s="940"/>
      <c r="J9" s="941"/>
      <c r="K9" s="894"/>
      <c r="L9" s="894"/>
      <c r="M9" s="894"/>
      <c r="N9" s="894"/>
      <c r="O9" s="894"/>
      <c r="P9" s="894"/>
      <c r="Q9" s="894"/>
      <c r="R9" s="894"/>
      <c r="S9" s="894"/>
      <c r="T9" s="894"/>
      <c r="U9" s="922"/>
      <c r="V9" s="953"/>
      <c r="W9" s="922"/>
      <c r="X9" s="953"/>
      <c r="Y9" s="897" t="s">
        <v>324</v>
      </c>
      <c r="Z9" s="894"/>
      <c r="AA9" s="894"/>
      <c r="AB9" s="894"/>
      <c r="AC9" s="894" t="s">
        <v>325</v>
      </c>
      <c r="AD9" s="894"/>
      <c r="AE9" s="894"/>
      <c r="AF9" s="894"/>
      <c r="AG9" s="894" t="s">
        <v>326</v>
      </c>
      <c r="AH9" s="894"/>
      <c r="AI9" s="894"/>
      <c r="AJ9" s="894"/>
      <c r="AK9" s="922"/>
      <c r="AL9" s="923"/>
      <c r="AM9" s="923"/>
      <c r="AN9" s="924"/>
      <c r="AO9" s="925"/>
      <c r="AP9" s="2"/>
    </row>
    <row r="10" spans="2:86" ht="12" customHeight="1" x14ac:dyDescent="0.15">
      <c r="B10" s="937"/>
      <c r="C10" s="942"/>
      <c r="D10" s="940"/>
      <c r="E10" s="940"/>
      <c r="F10" s="940"/>
      <c r="G10" s="940"/>
      <c r="H10" s="940"/>
      <c r="I10" s="940"/>
      <c r="J10" s="941"/>
      <c r="K10" s="894"/>
      <c r="L10" s="894"/>
      <c r="M10" s="894"/>
      <c r="N10" s="894"/>
      <c r="O10" s="894"/>
      <c r="P10" s="894"/>
      <c r="Q10" s="894"/>
      <c r="R10" s="894"/>
      <c r="S10" s="894"/>
      <c r="T10" s="894"/>
      <c r="U10" s="926"/>
      <c r="V10" s="954"/>
      <c r="W10" s="926"/>
      <c r="X10" s="954"/>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6"/>
      <c r="AL10" s="927"/>
      <c r="AM10" s="927"/>
      <c r="AN10" s="928"/>
      <c r="AO10" s="929"/>
      <c r="AP10" s="2"/>
    </row>
    <row r="11" spans="2:86" ht="12" customHeight="1" x14ac:dyDescent="0.15">
      <c r="B11" s="937"/>
      <c r="C11" s="942"/>
      <c r="D11" s="940"/>
      <c r="E11" s="940"/>
      <c r="F11" s="940"/>
      <c r="G11" s="940"/>
      <c r="H11" s="940"/>
      <c r="I11" s="940"/>
      <c r="J11" s="941"/>
      <c r="K11" s="103"/>
      <c r="L11" s="901"/>
      <c r="M11" s="902"/>
      <c r="N11" s="901"/>
      <c r="O11" s="902"/>
      <c r="P11" s="901"/>
      <c r="Q11" s="902"/>
      <c r="R11" s="320"/>
      <c r="S11" s="320"/>
      <c r="T11" s="320"/>
      <c r="U11" s="901"/>
      <c r="V11" s="902"/>
      <c r="W11" s="901"/>
      <c r="X11" s="902"/>
      <c r="Y11" s="57"/>
      <c r="Z11" s="57"/>
      <c r="AA11" s="57"/>
      <c r="AB11" s="57"/>
      <c r="AC11" s="63"/>
      <c r="AD11" s="63"/>
      <c r="AE11" s="63"/>
      <c r="AF11" s="63"/>
      <c r="AG11" s="63"/>
      <c r="AH11" s="63"/>
      <c r="AI11" s="63"/>
      <c r="AJ11" s="63"/>
      <c r="AK11" s="898"/>
      <c r="AL11" s="899"/>
      <c r="AM11" s="899"/>
      <c r="AN11" s="899"/>
      <c r="AO11" s="900"/>
      <c r="AP11" s="2"/>
      <c r="AQ11" s="62">
        <f>IF(P11="材質劣化",2,IF(P11="漏水",3,1))</f>
        <v>1</v>
      </c>
      <c r="AS11" s="43" t="str">
        <f>IF(Y11&lt;&gt;"",1,"")</f>
        <v/>
      </c>
    </row>
    <row r="12" spans="2:86" ht="12" customHeight="1" x14ac:dyDescent="0.15">
      <c r="B12" s="937"/>
      <c r="C12" s="942"/>
      <c r="D12" s="940"/>
      <c r="E12" s="940"/>
      <c r="F12" s="940"/>
      <c r="G12" s="940"/>
      <c r="H12" s="940"/>
      <c r="I12" s="940"/>
      <c r="J12" s="941"/>
      <c r="K12" s="103"/>
      <c r="L12" s="901"/>
      <c r="M12" s="902"/>
      <c r="N12" s="901"/>
      <c r="O12" s="902"/>
      <c r="P12" s="901"/>
      <c r="Q12" s="902"/>
      <c r="R12" s="320"/>
      <c r="S12" s="320"/>
      <c r="T12" s="320"/>
      <c r="U12" s="901"/>
      <c r="V12" s="902"/>
      <c r="W12" s="901"/>
      <c r="X12" s="902"/>
      <c r="Y12" s="57"/>
      <c r="Z12" s="57"/>
      <c r="AA12" s="57"/>
      <c r="AB12" s="57"/>
      <c r="AC12" s="63"/>
      <c r="AD12" s="63"/>
      <c r="AE12" s="63"/>
      <c r="AF12" s="63"/>
      <c r="AG12" s="63"/>
      <c r="AH12" s="63"/>
      <c r="AI12" s="63"/>
      <c r="AJ12" s="63"/>
      <c r="AK12" s="898"/>
      <c r="AL12" s="899"/>
      <c r="AM12" s="899"/>
      <c r="AN12" s="899"/>
      <c r="AO12" s="900"/>
      <c r="AP12" s="2"/>
      <c r="AQ12" s="62">
        <f>IF(P12="材質劣化",2,IF(P12="漏水",3,1))</f>
        <v>1</v>
      </c>
    </row>
    <row r="13" spans="2:86" ht="12" customHeight="1" x14ac:dyDescent="0.15">
      <c r="B13" s="937"/>
      <c r="C13" s="942"/>
      <c r="D13" s="940"/>
      <c r="E13" s="940"/>
      <c r="F13" s="940"/>
      <c r="G13" s="940"/>
      <c r="H13" s="940"/>
      <c r="I13" s="940"/>
      <c r="J13" s="941"/>
      <c r="K13" s="103"/>
      <c r="L13" s="901"/>
      <c r="M13" s="902"/>
      <c r="N13" s="901"/>
      <c r="O13" s="902"/>
      <c r="P13" s="901"/>
      <c r="Q13" s="902"/>
      <c r="R13" s="336"/>
      <c r="S13" s="903"/>
      <c r="T13" s="337"/>
      <c r="U13" s="901"/>
      <c r="V13" s="902"/>
      <c r="W13" s="901"/>
      <c r="X13" s="902"/>
      <c r="Y13" s="57"/>
      <c r="Z13" s="57"/>
      <c r="AA13" s="57"/>
      <c r="AB13" s="57"/>
      <c r="AC13" s="63"/>
      <c r="AD13" s="63"/>
      <c r="AE13" s="63"/>
      <c r="AF13" s="63"/>
      <c r="AG13" s="63"/>
      <c r="AH13" s="63"/>
      <c r="AI13" s="63"/>
      <c r="AJ13" s="63"/>
      <c r="AK13" s="898"/>
      <c r="AL13" s="899"/>
      <c r="AM13" s="899"/>
      <c r="AN13" s="899"/>
      <c r="AO13" s="900"/>
      <c r="AP13" s="2"/>
      <c r="AQ13" s="62">
        <f t="shared" ref="AQ13:AQ27" si="2">IF(P13="材質劣化",2,IF(P13="漏水",3,1))</f>
        <v>1</v>
      </c>
    </row>
    <row r="14" spans="2:86" ht="12" customHeight="1" x14ac:dyDescent="0.15">
      <c r="B14" s="937"/>
      <c r="C14" s="942"/>
      <c r="D14" s="940"/>
      <c r="E14" s="940"/>
      <c r="F14" s="940"/>
      <c r="G14" s="940"/>
      <c r="H14" s="940"/>
      <c r="I14" s="940"/>
      <c r="J14" s="941"/>
      <c r="K14" s="103"/>
      <c r="L14" s="901"/>
      <c r="M14" s="902"/>
      <c r="N14" s="901"/>
      <c r="O14" s="902"/>
      <c r="P14" s="901"/>
      <c r="Q14" s="902"/>
      <c r="R14" s="336"/>
      <c r="S14" s="903"/>
      <c r="T14" s="337"/>
      <c r="U14" s="901"/>
      <c r="V14" s="902"/>
      <c r="W14" s="901"/>
      <c r="X14" s="902"/>
      <c r="Y14" s="57"/>
      <c r="Z14" s="57"/>
      <c r="AA14" s="57"/>
      <c r="AB14" s="57"/>
      <c r="AC14" s="63"/>
      <c r="AD14" s="63"/>
      <c r="AE14" s="63"/>
      <c r="AF14" s="63"/>
      <c r="AG14" s="63"/>
      <c r="AH14" s="63"/>
      <c r="AI14" s="63"/>
      <c r="AJ14" s="63"/>
      <c r="AK14" s="898"/>
      <c r="AL14" s="899"/>
      <c r="AM14" s="899"/>
      <c r="AN14" s="899"/>
      <c r="AO14" s="900"/>
      <c r="AP14" s="2"/>
      <c r="AQ14" s="62">
        <f t="shared" si="2"/>
        <v>1</v>
      </c>
    </row>
    <row r="15" spans="2:86" ht="12" customHeight="1" x14ac:dyDescent="0.15">
      <c r="B15" s="937"/>
      <c r="C15" s="942"/>
      <c r="D15" s="940"/>
      <c r="E15" s="940"/>
      <c r="F15" s="940"/>
      <c r="G15" s="940"/>
      <c r="H15" s="940"/>
      <c r="I15" s="940"/>
      <c r="J15" s="941"/>
      <c r="K15" s="103"/>
      <c r="L15" s="901"/>
      <c r="M15" s="902"/>
      <c r="N15" s="901"/>
      <c r="O15" s="902"/>
      <c r="P15" s="901"/>
      <c r="Q15" s="902"/>
      <c r="R15" s="336"/>
      <c r="S15" s="903"/>
      <c r="T15" s="337"/>
      <c r="U15" s="901"/>
      <c r="V15" s="902"/>
      <c r="W15" s="901"/>
      <c r="X15" s="902"/>
      <c r="Y15" s="57"/>
      <c r="Z15" s="57"/>
      <c r="AA15" s="57"/>
      <c r="AB15" s="57"/>
      <c r="AC15" s="63"/>
      <c r="AD15" s="63"/>
      <c r="AE15" s="63"/>
      <c r="AF15" s="63"/>
      <c r="AG15" s="63"/>
      <c r="AH15" s="63"/>
      <c r="AI15" s="63"/>
      <c r="AJ15" s="63"/>
      <c r="AK15" s="898"/>
      <c r="AL15" s="899"/>
      <c r="AM15" s="899"/>
      <c r="AN15" s="899"/>
      <c r="AO15" s="900"/>
      <c r="AP15" s="2"/>
      <c r="AQ15" s="62">
        <f t="shared" si="2"/>
        <v>1</v>
      </c>
    </row>
    <row r="16" spans="2:86" ht="12" customHeight="1" x14ac:dyDescent="0.15">
      <c r="B16" s="937"/>
      <c r="C16" s="942"/>
      <c r="D16" s="940"/>
      <c r="E16" s="940"/>
      <c r="F16" s="940"/>
      <c r="G16" s="940"/>
      <c r="H16" s="940"/>
      <c r="I16" s="940"/>
      <c r="J16" s="941"/>
      <c r="K16" s="103"/>
      <c r="L16" s="901"/>
      <c r="M16" s="902"/>
      <c r="N16" s="901"/>
      <c r="O16" s="902"/>
      <c r="P16" s="901"/>
      <c r="Q16" s="902"/>
      <c r="R16" s="336"/>
      <c r="S16" s="903"/>
      <c r="T16" s="337"/>
      <c r="U16" s="901"/>
      <c r="V16" s="902"/>
      <c r="W16" s="901"/>
      <c r="X16" s="902"/>
      <c r="Y16" s="57"/>
      <c r="Z16" s="57"/>
      <c r="AA16" s="57"/>
      <c r="AB16" s="57"/>
      <c r="AC16" s="63"/>
      <c r="AD16" s="63"/>
      <c r="AE16" s="63"/>
      <c r="AF16" s="63"/>
      <c r="AG16" s="63"/>
      <c r="AH16" s="63"/>
      <c r="AI16" s="63"/>
      <c r="AJ16" s="63"/>
      <c r="AK16" s="898"/>
      <c r="AL16" s="899"/>
      <c r="AM16" s="899"/>
      <c r="AN16" s="899"/>
      <c r="AO16" s="900"/>
      <c r="AP16" s="2"/>
      <c r="AQ16" s="62">
        <f t="shared" si="2"/>
        <v>1</v>
      </c>
    </row>
    <row r="17" spans="2:46" ht="12" customHeight="1" x14ac:dyDescent="0.15">
      <c r="B17" s="937"/>
      <c r="C17" s="942"/>
      <c r="D17" s="940"/>
      <c r="E17" s="940"/>
      <c r="F17" s="940"/>
      <c r="G17" s="940"/>
      <c r="H17" s="940"/>
      <c r="I17" s="940"/>
      <c r="J17" s="941"/>
      <c r="K17" s="103"/>
      <c r="L17" s="901"/>
      <c r="M17" s="902"/>
      <c r="N17" s="901"/>
      <c r="O17" s="902"/>
      <c r="P17" s="901"/>
      <c r="Q17" s="902"/>
      <c r="R17" s="336"/>
      <c r="S17" s="903"/>
      <c r="T17" s="337"/>
      <c r="U17" s="901"/>
      <c r="V17" s="902"/>
      <c r="W17" s="901"/>
      <c r="X17" s="902"/>
      <c r="Y17" s="57"/>
      <c r="Z17" s="57"/>
      <c r="AA17" s="57"/>
      <c r="AB17" s="57"/>
      <c r="AC17" s="63"/>
      <c r="AD17" s="63"/>
      <c r="AE17" s="63"/>
      <c r="AF17" s="63"/>
      <c r="AG17" s="63"/>
      <c r="AH17" s="63"/>
      <c r="AI17" s="63"/>
      <c r="AJ17" s="63"/>
      <c r="AK17" s="898"/>
      <c r="AL17" s="899"/>
      <c r="AM17" s="899"/>
      <c r="AN17" s="899"/>
      <c r="AO17" s="900"/>
      <c r="AP17" s="2"/>
      <c r="AQ17" s="62">
        <f t="shared" si="2"/>
        <v>1</v>
      </c>
    </row>
    <row r="18" spans="2:46" ht="12" customHeight="1" x14ac:dyDescent="0.15">
      <c r="B18" s="937"/>
      <c r="C18" s="942"/>
      <c r="D18" s="940"/>
      <c r="E18" s="940"/>
      <c r="F18" s="940"/>
      <c r="G18" s="940"/>
      <c r="H18" s="940"/>
      <c r="I18" s="940"/>
      <c r="J18" s="941"/>
      <c r="K18" s="103"/>
      <c r="L18" s="901"/>
      <c r="M18" s="902"/>
      <c r="N18" s="901"/>
      <c r="O18" s="902"/>
      <c r="P18" s="901"/>
      <c r="Q18" s="902"/>
      <c r="R18" s="336"/>
      <c r="S18" s="903"/>
      <c r="T18" s="337"/>
      <c r="U18" s="901"/>
      <c r="V18" s="902"/>
      <c r="W18" s="901"/>
      <c r="X18" s="902"/>
      <c r="Y18" s="57"/>
      <c r="Z18" s="57"/>
      <c r="AA18" s="57"/>
      <c r="AB18" s="57"/>
      <c r="AC18" s="63"/>
      <c r="AD18" s="63"/>
      <c r="AE18" s="63"/>
      <c r="AF18" s="63"/>
      <c r="AG18" s="63"/>
      <c r="AH18" s="63"/>
      <c r="AI18" s="63"/>
      <c r="AJ18" s="63"/>
      <c r="AK18" s="898"/>
      <c r="AL18" s="899"/>
      <c r="AM18" s="899"/>
      <c r="AN18" s="899"/>
      <c r="AO18" s="900"/>
      <c r="AP18" s="2"/>
      <c r="AQ18" s="62">
        <f t="shared" si="2"/>
        <v>1</v>
      </c>
    </row>
    <row r="19" spans="2:46" ht="12" customHeight="1" x14ac:dyDescent="0.15">
      <c r="B19" s="937"/>
      <c r="C19" s="942"/>
      <c r="D19" s="940"/>
      <c r="E19" s="940"/>
      <c r="F19" s="940"/>
      <c r="G19" s="940"/>
      <c r="H19" s="940"/>
      <c r="I19" s="940"/>
      <c r="J19" s="941"/>
      <c r="K19" s="103"/>
      <c r="L19" s="901"/>
      <c r="M19" s="902"/>
      <c r="N19" s="901"/>
      <c r="O19" s="902"/>
      <c r="P19" s="901"/>
      <c r="Q19" s="902"/>
      <c r="R19" s="336"/>
      <c r="S19" s="903"/>
      <c r="T19" s="337"/>
      <c r="U19" s="901"/>
      <c r="V19" s="902"/>
      <c r="W19" s="901"/>
      <c r="X19" s="902"/>
      <c r="Y19" s="57"/>
      <c r="Z19" s="57"/>
      <c r="AA19" s="57"/>
      <c r="AB19" s="57"/>
      <c r="AC19" s="63"/>
      <c r="AD19" s="63"/>
      <c r="AE19" s="63"/>
      <c r="AF19" s="63"/>
      <c r="AG19" s="63"/>
      <c r="AH19" s="63"/>
      <c r="AI19" s="63"/>
      <c r="AJ19" s="63"/>
      <c r="AK19" s="898"/>
      <c r="AL19" s="899"/>
      <c r="AM19" s="899"/>
      <c r="AN19" s="899"/>
      <c r="AO19" s="900"/>
      <c r="AP19" s="2"/>
      <c r="AQ19" s="62">
        <f t="shared" si="2"/>
        <v>1</v>
      </c>
    </row>
    <row r="20" spans="2:46" ht="12" customHeight="1" x14ac:dyDescent="0.15">
      <c r="B20" s="937"/>
      <c r="C20" s="942"/>
      <c r="D20" s="940"/>
      <c r="E20" s="940"/>
      <c r="F20" s="940"/>
      <c r="G20" s="940"/>
      <c r="H20" s="940"/>
      <c r="I20" s="940"/>
      <c r="J20" s="941"/>
      <c r="K20" s="103"/>
      <c r="L20" s="901"/>
      <c r="M20" s="902"/>
      <c r="N20" s="901"/>
      <c r="O20" s="902"/>
      <c r="P20" s="901"/>
      <c r="Q20" s="902"/>
      <c r="R20" s="336"/>
      <c r="S20" s="903"/>
      <c r="T20" s="337"/>
      <c r="U20" s="901"/>
      <c r="V20" s="902"/>
      <c r="W20" s="901"/>
      <c r="X20" s="902"/>
      <c r="Y20" s="57"/>
      <c r="Z20" s="57"/>
      <c r="AA20" s="57"/>
      <c r="AB20" s="57"/>
      <c r="AC20" s="63"/>
      <c r="AD20" s="63"/>
      <c r="AE20" s="63"/>
      <c r="AF20" s="63"/>
      <c r="AG20" s="63"/>
      <c r="AH20" s="63"/>
      <c r="AI20" s="63"/>
      <c r="AJ20" s="63"/>
      <c r="AK20" s="898"/>
      <c r="AL20" s="899"/>
      <c r="AM20" s="899"/>
      <c r="AN20" s="899"/>
      <c r="AO20" s="900"/>
      <c r="AP20" s="2"/>
      <c r="AQ20" s="62">
        <f t="shared" si="2"/>
        <v>1</v>
      </c>
    </row>
    <row r="21" spans="2:46" ht="12" customHeight="1" x14ac:dyDescent="0.15">
      <c r="B21" s="937"/>
      <c r="C21" s="942"/>
      <c r="D21" s="940"/>
      <c r="E21" s="940"/>
      <c r="F21" s="940"/>
      <c r="G21" s="940"/>
      <c r="H21" s="940"/>
      <c r="I21" s="940"/>
      <c r="J21" s="941"/>
      <c r="K21" s="103"/>
      <c r="L21" s="901"/>
      <c r="M21" s="902"/>
      <c r="N21" s="901"/>
      <c r="O21" s="902"/>
      <c r="P21" s="901"/>
      <c r="Q21" s="902"/>
      <c r="R21" s="336"/>
      <c r="S21" s="903"/>
      <c r="T21" s="337"/>
      <c r="U21" s="901"/>
      <c r="V21" s="902"/>
      <c r="W21" s="901"/>
      <c r="X21" s="902"/>
      <c r="Y21" s="57"/>
      <c r="Z21" s="57"/>
      <c r="AA21" s="57"/>
      <c r="AB21" s="57"/>
      <c r="AC21" s="63"/>
      <c r="AD21" s="63"/>
      <c r="AE21" s="63"/>
      <c r="AF21" s="63"/>
      <c r="AG21" s="63"/>
      <c r="AH21" s="63"/>
      <c r="AI21" s="63"/>
      <c r="AJ21" s="63"/>
      <c r="AK21" s="898"/>
      <c r="AL21" s="899"/>
      <c r="AM21" s="899"/>
      <c r="AN21" s="899"/>
      <c r="AO21" s="900"/>
      <c r="AP21" s="2"/>
      <c r="AQ21" s="62">
        <f>IF(P21="材質劣化",2,IF(P21="漏水",3,1))</f>
        <v>1</v>
      </c>
    </row>
    <row r="22" spans="2:46" ht="12" customHeight="1" x14ac:dyDescent="0.15">
      <c r="B22" s="937"/>
      <c r="C22" s="942"/>
      <c r="D22" s="940"/>
      <c r="E22" s="940"/>
      <c r="F22" s="940"/>
      <c r="G22" s="940"/>
      <c r="H22" s="940"/>
      <c r="I22" s="940"/>
      <c r="J22" s="941"/>
      <c r="K22" s="103"/>
      <c r="L22" s="901"/>
      <c r="M22" s="902"/>
      <c r="N22" s="901"/>
      <c r="O22" s="902"/>
      <c r="P22" s="901"/>
      <c r="Q22" s="902"/>
      <c r="R22" s="336"/>
      <c r="S22" s="903"/>
      <c r="T22" s="337"/>
      <c r="U22" s="901"/>
      <c r="V22" s="902"/>
      <c r="W22" s="901"/>
      <c r="X22" s="902"/>
      <c r="Y22" s="57"/>
      <c r="Z22" s="57"/>
      <c r="AA22" s="57"/>
      <c r="AB22" s="57"/>
      <c r="AC22" s="63"/>
      <c r="AD22" s="63"/>
      <c r="AE22" s="63"/>
      <c r="AF22" s="63"/>
      <c r="AG22" s="63"/>
      <c r="AH22" s="63"/>
      <c r="AI22" s="63"/>
      <c r="AJ22" s="63"/>
      <c r="AK22" s="898"/>
      <c r="AL22" s="899"/>
      <c r="AM22" s="899"/>
      <c r="AN22" s="899"/>
      <c r="AO22" s="900"/>
      <c r="AP22" s="2"/>
      <c r="AQ22" s="62">
        <f t="shared" si="2"/>
        <v>1</v>
      </c>
    </row>
    <row r="23" spans="2:46" ht="12" customHeight="1" x14ac:dyDescent="0.15">
      <c r="B23" s="937"/>
      <c r="C23" s="942"/>
      <c r="D23" s="940"/>
      <c r="E23" s="940"/>
      <c r="F23" s="940"/>
      <c r="G23" s="940"/>
      <c r="H23" s="940"/>
      <c r="I23" s="940"/>
      <c r="J23" s="941"/>
      <c r="K23" s="103"/>
      <c r="L23" s="901"/>
      <c r="M23" s="902"/>
      <c r="N23" s="901"/>
      <c r="O23" s="902"/>
      <c r="P23" s="901"/>
      <c r="Q23" s="902"/>
      <c r="R23" s="336"/>
      <c r="S23" s="903"/>
      <c r="T23" s="337"/>
      <c r="U23" s="901"/>
      <c r="V23" s="902"/>
      <c r="W23" s="901"/>
      <c r="X23" s="902"/>
      <c r="Y23" s="57"/>
      <c r="Z23" s="57"/>
      <c r="AA23" s="57"/>
      <c r="AB23" s="57"/>
      <c r="AC23" s="63"/>
      <c r="AD23" s="63"/>
      <c r="AE23" s="63"/>
      <c r="AF23" s="63"/>
      <c r="AG23" s="63"/>
      <c r="AH23" s="63"/>
      <c r="AI23" s="63"/>
      <c r="AJ23" s="63"/>
      <c r="AK23" s="898"/>
      <c r="AL23" s="899"/>
      <c r="AM23" s="899"/>
      <c r="AN23" s="899"/>
      <c r="AO23" s="900"/>
      <c r="AP23" s="2"/>
      <c r="AQ23" s="62">
        <f t="shared" si="2"/>
        <v>1</v>
      </c>
    </row>
    <row r="24" spans="2:46" ht="12" customHeight="1" x14ac:dyDescent="0.15">
      <c r="B24" s="937"/>
      <c r="C24" s="942"/>
      <c r="D24" s="940"/>
      <c r="E24" s="940"/>
      <c r="F24" s="940"/>
      <c r="G24" s="940"/>
      <c r="H24" s="940"/>
      <c r="I24" s="940"/>
      <c r="J24" s="941"/>
      <c r="K24" s="103"/>
      <c r="L24" s="901"/>
      <c r="M24" s="902"/>
      <c r="N24" s="901"/>
      <c r="O24" s="902"/>
      <c r="P24" s="901"/>
      <c r="Q24" s="902"/>
      <c r="R24" s="336"/>
      <c r="S24" s="903"/>
      <c r="T24" s="337"/>
      <c r="U24" s="901"/>
      <c r="V24" s="902"/>
      <c r="W24" s="901"/>
      <c r="X24" s="902"/>
      <c r="Y24" s="57"/>
      <c r="Z24" s="57"/>
      <c r="AA24" s="57"/>
      <c r="AB24" s="57"/>
      <c r="AC24" s="63"/>
      <c r="AD24" s="63"/>
      <c r="AE24" s="63"/>
      <c r="AF24" s="63"/>
      <c r="AG24" s="63"/>
      <c r="AH24" s="63"/>
      <c r="AI24" s="63"/>
      <c r="AJ24" s="63"/>
      <c r="AK24" s="898"/>
      <c r="AL24" s="899"/>
      <c r="AM24" s="899"/>
      <c r="AN24" s="899"/>
      <c r="AO24" s="900"/>
      <c r="AP24" s="2"/>
      <c r="AQ24" s="62">
        <f t="shared" si="2"/>
        <v>1</v>
      </c>
    </row>
    <row r="25" spans="2:46" ht="12" customHeight="1" x14ac:dyDescent="0.15">
      <c r="B25" s="937"/>
      <c r="C25" s="942"/>
      <c r="D25" s="940"/>
      <c r="E25" s="940"/>
      <c r="F25" s="940"/>
      <c r="G25" s="940"/>
      <c r="H25" s="940"/>
      <c r="I25" s="940"/>
      <c r="J25" s="941"/>
      <c r="K25" s="103"/>
      <c r="L25" s="901"/>
      <c r="M25" s="902"/>
      <c r="N25" s="901"/>
      <c r="O25" s="902"/>
      <c r="P25" s="901"/>
      <c r="Q25" s="902"/>
      <c r="R25" s="336"/>
      <c r="S25" s="903"/>
      <c r="T25" s="337"/>
      <c r="U25" s="901"/>
      <c r="V25" s="902"/>
      <c r="W25" s="901"/>
      <c r="X25" s="902"/>
      <c r="Y25" s="57"/>
      <c r="Z25" s="57"/>
      <c r="AA25" s="57"/>
      <c r="AB25" s="57"/>
      <c r="AC25" s="63"/>
      <c r="AD25" s="63"/>
      <c r="AE25" s="63"/>
      <c r="AF25" s="63"/>
      <c r="AG25" s="63"/>
      <c r="AH25" s="63"/>
      <c r="AI25" s="63"/>
      <c r="AJ25" s="63"/>
      <c r="AK25" s="898"/>
      <c r="AL25" s="899"/>
      <c r="AM25" s="899"/>
      <c r="AN25" s="899"/>
      <c r="AO25" s="900"/>
      <c r="AP25" s="2"/>
      <c r="AQ25" s="62">
        <f t="shared" si="2"/>
        <v>1</v>
      </c>
    </row>
    <row r="26" spans="2:46" ht="12" customHeight="1" x14ac:dyDescent="0.15">
      <c r="B26" s="937"/>
      <c r="C26" s="942"/>
      <c r="D26" s="940"/>
      <c r="E26" s="940"/>
      <c r="F26" s="940"/>
      <c r="G26" s="940"/>
      <c r="H26" s="940"/>
      <c r="I26" s="940"/>
      <c r="J26" s="941"/>
      <c r="K26" s="103"/>
      <c r="L26" s="901"/>
      <c r="M26" s="902"/>
      <c r="N26" s="901"/>
      <c r="O26" s="902"/>
      <c r="P26" s="901"/>
      <c r="Q26" s="902"/>
      <c r="R26" s="336"/>
      <c r="S26" s="903"/>
      <c r="T26" s="337"/>
      <c r="U26" s="901"/>
      <c r="V26" s="902"/>
      <c r="W26" s="901"/>
      <c r="X26" s="902"/>
      <c r="Y26" s="57"/>
      <c r="Z26" s="57"/>
      <c r="AA26" s="57"/>
      <c r="AB26" s="57"/>
      <c r="AC26" s="63"/>
      <c r="AD26" s="63"/>
      <c r="AE26" s="63"/>
      <c r="AF26" s="63"/>
      <c r="AG26" s="63"/>
      <c r="AH26" s="63"/>
      <c r="AI26" s="63"/>
      <c r="AJ26" s="63"/>
      <c r="AK26" s="898"/>
      <c r="AL26" s="899"/>
      <c r="AM26" s="899"/>
      <c r="AN26" s="899"/>
      <c r="AO26" s="900"/>
      <c r="AP26" s="2"/>
      <c r="AQ26" s="62">
        <f>IF(P26="材質劣化",2,IF(P26="漏水",3,1))</f>
        <v>1</v>
      </c>
    </row>
    <row r="27" spans="2:46" ht="12" customHeight="1" x14ac:dyDescent="0.15">
      <c r="B27" s="937"/>
      <c r="C27" s="942"/>
      <c r="D27" s="940"/>
      <c r="E27" s="940"/>
      <c r="F27" s="940"/>
      <c r="G27" s="940"/>
      <c r="H27" s="940"/>
      <c r="I27" s="940"/>
      <c r="J27" s="941"/>
      <c r="K27" s="103"/>
      <c r="L27" s="901"/>
      <c r="M27" s="902"/>
      <c r="N27" s="901"/>
      <c r="O27" s="902"/>
      <c r="P27" s="901"/>
      <c r="Q27" s="902"/>
      <c r="R27" s="336"/>
      <c r="S27" s="903"/>
      <c r="T27" s="337"/>
      <c r="U27" s="901"/>
      <c r="V27" s="902"/>
      <c r="W27" s="901"/>
      <c r="X27" s="902"/>
      <c r="Y27" s="57"/>
      <c r="Z27" s="57"/>
      <c r="AA27" s="57"/>
      <c r="AB27" s="57"/>
      <c r="AC27" s="63"/>
      <c r="AD27" s="63"/>
      <c r="AE27" s="63"/>
      <c r="AF27" s="63"/>
      <c r="AG27" s="63"/>
      <c r="AH27" s="63"/>
      <c r="AI27" s="63"/>
      <c r="AJ27" s="63"/>
      <c r="AK27" s="898"/>
      <c r="AL27" s="899"/>
      <c r="AM27" s="899"/>
      <c r="AN27" s="899"/>
      <c r="AO27" s="900"/>
      <c r="AP27" s="2"/>
      <c r="AQ27" s="62">
        <f t="shared" si="2"/>
        <v>1</v>
      </c>
    </row>
    <row r="28" spans="2:46" ht="12" customHeight="1" x14ac:dyDescent="0.15">
      <c r="B28" s="937"/>
      <c r="C28" s="942"/>
      <c r="D28" s="940"/>
      <c r="E28" s="940"/>
      <c r="F28" s="940"/>
      <c r="G28" s="940"/>
      <c r="H28" s="940"/>
      <c r="I28" s="940"/>
      <c r="J28" s="941"/>
      <c r="K28" s="103"/>
      <c r="L28" s="901"/>
      <c r="M28" s="902"/>
      <c r="N28" s="901"/>
      <c r="O28" s="902"/>
      <c r="P28" s="901"/>
      <c r="Q28" s="902"/>
      <c r="R28" s="336"/>
      <c r="S28" s="903"/>
      <c r="T28" s="337"/>
      <c r="U28" s="901"/>
      <c r="V28" s="902"/>
      <c r="W28" s="901"/>
      <c r="X28" s="902"/>
      <c r="Y28" s="57"/>
      <c r="Z28" s="57"/>
      <c r="AA28" s="57"/>
      <c r="AB28" s="57"/>
      <c r="AC28" s="63"/>
      <c r="AD28" s="63"/>
      <c r="AE28" s="63"/>
      <c r="AF28" s="63"/>
      <c r="AG28" s="63"/>
      <c r="AH28" s="63"/>
      <c r="AI28" s="63"/>
      <c r="AJ28" s="63"/>
      <c r="AK28" s="898"/>
      <c r="AL28" s="899"/>
      <c r="AM28" s="899"/>
      <c r="AN28" s="899"/>
      <c r="AO28" s="900"/>
      <c r="AP28" s="2"/>
      <c r="AQ28" s="62">
        <f>IF(P30="材質劣化",2,IF(P30="漏水",3,1))</f>
        <v>1</v>
      </c>
    </row>
    <row r="29" spans="2:46" ht="12" customHeight="1" x14ac:dyDescent="0.15">
      <c r="B29" s="937"/>
      <c r="C29" s="942"/>
      <c r="D29" s="940"/>
      <c r="E29" s="940"/>
      <c r="F29" s="940"/>
      <c r="G29" s="940"/>
      <c r="H29" s="940"/>
      <c r="I29" s="940"/>
      <c r="J29" s="941"/>
      <c r="K29" s="103"/>
      <c r="L29" s="901"/>
      <c r="M29" s="902"/>
      <c r="N29" s="901"/>
      <c r="O29" s="902"/>
      <c r="P29" s="901"/>
      <c r="Q29" s="902"/>
      <c r="R29" s="336"/>
      <c r="S29" s="903"/>
      <c r="T29" s="337"/>
      <c r="U29" s="901"/>
      <c r="V29" s="902"/>
      <c r="W29" s="901"/>
      <c r="X29" s="902"/>
      <c r="Y29" s="57"/>
      <c r="Z29" s="57"/>
      <c r="AA29" s="57"/>
      <c r="AB29" s="57"/>
      <c r="AC29" s="63"/>
      <c r="AD29" s="63"/>
      <c r="AE29" s="63"/>
      <c r="AF29" s="63"/>
      <c r="AG29" s="63"/>
      <c r="AH29" s="63"/>
      <c r="AI29" s="63"/>
      <c r="AJ29" s="63"/>
      <c r="AK29" s="898"/>
      <c r="AL29" s="899"/>
      <c r="AM29" s="899"/>
      <c r="AN29" s="899"/>
      <c r="AO29" s="900"/>
      <c r="AP29" s="2"/>
      <c r="AQ29" s="62">
        <f>IF(P34="材質劣化",2,IF(P34="漏水",3,1))</f>
        <v>1</v>
      </c>
    </row>
    <row r="30" spans="2:46" ht="12" customHeight="1" x14ac:dyDescent="0.15">
      <c r="B30" s="937"/>
      <c r="C30" s="942"/>
      <c r="D30" s="940"/>
      <c r="E30" s="940"/>
      <c r="F30" s="940"/>
      <c r="G30" s="940"/>
      <c r="H30" s="940"/>
      <c r="I30" s="940"/>
      <c r="J30" s="941"/>
      <c r="K30" s="103"/>
      <c r="L30" s="901"/>
      <c r="M30" s="902"/>
      <c r="N30" s="901"/>
      <c r="O30" s="902"/>
      <c r="P30" s="901"/>
      <c r="Q30" s="902"/>
      <c r="R30" s="336"/>
      <c r="S30" s="903"/>
      <c r="T30" s="337"/>
      <c r="U30" s="901"/>
      <c r="V30" s="902"/>
      <c r="W30" s="901"/>
      <c r="X30" s="902"/>
      <c r="Y30" s="57"/>
      <c r="Z30" s="57"/>
      <c r="AA30" s="57"/>
      <c r="AB30" s="57"/>
      <c r="AC30" s="63"/>
      <c r="AD30" s="63"/>
      <c r="AE30" s="63"/>
      <c r="AF30" s="63"/>
      <c r="AG30" s="63"/>
      <c r="AH30" s="63"/>
      <c r="AI30" s="63"/>
      <c r="AJ30" s="63"/>
      <c r="AK30" s="898"/>
      <c r="AL30" s="899"/>
      <c r="AM30" s="899"/>
      <c r="AN30" s="899"/>
      <c r="AO30" s="900"/>
      <c r="AP30" s="2"/>
      <c r="AQ30" s="62">
        <f t="shared" ref="AQ30:AQ33" si="3">IF(P30="材質劣化",2,IF(P30="漏水",3,1))</f>
        <v>1</v>
      </c>
    </row>
    <row r="31" spans="2:46" ht="12" customHeight="1" x14ac:dyDescent="0.15">
      <c r="B31" s="937"/>
      <c r="C31" s="942"/>
      <c r="D31" s="940"/>
      <c r="E31" s="940"/>
      <c r="F31" s="940"/>
      <c r="G31" s="940"/>
      <c r="H31" s="940"/>
      <c r="I31" s="940"/>
      <c r="J31" s="941"/>
      <c r="K31" s="103"/>
      <c r="L31" s="901"/>
      <c r="M31" s="902"/>
      <c r="N31" s="901"/>
      <c r="O31" s="902"/>
      <c r="P31" s="901"/>
      <c r="Q31" s="902"/>
      <c r="R31" s="336"/>
      <c r="S31" s="903"/>
      <c r="T31" s="337"/>
      <c r="U31" s="901"/>
      <c r="V31" s="902"/>
      <c r="W31" s="901"/>
      <c r="X31" s="902"/>
      <c r="Y31" s="57"/>
      <c r="Z31" s="57"/>
      <c r="AA31" s="57"/>
      <c r="AB31" s="57"/>
      <c r="AC31" s="63"/>
      <c r="AD31" s="63"/>
      <c r="AE31" s="63"/>
      <c r="AF31" s="63"/>
      <c r="AG31" s="63"/>
      <c r="AH31" s="63"/>
      <c r="AI31" s="63"/>
      <c r="AJ31" s="63"/>
      <c r="AK31" s="898"/>
      <c r="AL31" s="899"/>
      <c r="AM31" s="899"/>
      <c r="AN31" s="899"/>
      <c r="AO31" s="900"/>
      <c r="AP31" s="2"/>
      <c r="AQ31" s="62">
        <f t="shared" ref="AQ31" si="4">IF(P33="材質劣化",2,IF(P33="漏水",3,1))</f>
        <v>1</v>
      </c>
    </row>
    <row r="32" spans="2:46" ht="12" customHeight="1" x14ac:dyDescent="0.15">
      <c r="B32" s="937"/>
      <c r="C32" s="942"/>
      <c r="D32" s="940"/>
      <c r="E32" s="940"/>
      <c r="F32" s="940"/>
      <c r="G32" s="940"/>
      <c r="H32" s="940"/>
      <c r="I32" s="940"/>
      <c r="J32" s="941"/>
      <c r="K32" s="103"/>
      <c r="L32" s="901"/>
      <c r="M32" s="902"/>
      <c r="N32" s="901"/>
      <c r="O32" s="902"/>
      <c r="P32" s="901"/>
      <c r="Q32" s="902"/>
      <c r="R32" s="336"/>
      <c r="S32" s="903"/>
      <c r="T32" s="337"/>
      <c r="U32" s="901"/>
      <c r="V32" s="902"/>
      <c r="W32" s="901"/>
      <c r="X32" s="902"/>
      <c r="Y32" s="57"/>
      <c r="Z32" s="57"/>
      <c r="AA32" s="57"/>
      <c r="AB32" s="57"/>
      <c r="AC32" s="63"/>
      <c r="AD32" s="63"/>
      <c r="AE32" s="63"/>
      <c r="AF32" s="63"/>
      <c r="AG32" s="63"/>
      <c r="AH32" s="63"/>
      <c r="AI32" s="63"/>
      <c r="AJ32" s="63"/>
      <c r="AK32" s="898"/>
      <c r="AL32" s="899"/>
      <c r="AM32" s="899"/>
      <c r="AN32" s="899"/>
      <c r="AO32" s="900"/>
      <c r="AP32" s="2"/>
      <c r="AQ32" s="62">
        <f t="shared" ref="AQ32" si="5">IF(P37="材質劣化",2,IF(P37="漏水",3,1))</f>
        <v>1</v>
      </c>
      <c r="AS32" s="3"/>
      <c r="AT32" s="3"/>
    </row>
    <row r="33" spans="2:86" ht="12" customHeight="1" x14ac:dyDescent="0.15">
      <c r="B33" s="937"/>
      <c r="C33" s="942"/>
      <c r="D33" s="940"/>
      <c r="E33" s="940"/>
      <c r="F33" s="940"/>
      <c r="G33" s="940"/>
      <c r="H33" s="940"/>
      <c r="I33" s="940"/>
      <c r="J33" s="941"/>
      <c r="K33" s="103"/>
      <c r="L33" s="901"/>
      <c r="M33" s="902"/>
      <c r="N33" s="901"/>
      <c r="O33" s="902"/>
      <c r="P33" s="901"/>
      <c r="Q33" s="902"/>
      <c r="R33" s="336"/>
      <c r="S33" s="903"/>
      <c r="T33" s="337"/>
      <c r="U33" s="901"/>
      <c r="V33" s="902"/>
      <c r="W33" s="901"/>
      <c r="X33" s="902"/>
      <c r="Y33" s="57"/>
      <c r="Z33" s="57"/>
      <c r="AA33" s="57"/>
      <c r="AB33" s="57"/>
      <c r="AC33" s="63"/>
      <c r="AD33" s="63"/>
      <c r="AE33" s="63"/>
      <c r="AF33" s="63"/>
      <c r="AG33" s="63"/>
      <c r="AH33" s="63"/>
      <c r="AI33" s="63"/>
      <c r="AJ33" s="63"/>
      <c r="AK33" s="898"/>
      <c r="AL33" s="899"/>
      <c r="AM33" s="899"/>
      <c r="AN33" s="899"/>
      <c r="AO33" s="900"/>
      <c r="AP33" s="2"/>
      <c r="AQ33" s="62">
        <f t="shared" si="3"/>
        <v>1</v>
      </c>
      <c r="AS33" s="184"/>
      <c r="AT33" s="184"/>
    </row>
    <row r="34" spans="2:86" ht="12" customHeight="1" x14ac:dyDescent="0.15">
      <c r="B34" s="937"/>
      <c r="C34" s="942"/>
      <c r="D34" s="940"/>
      <c r="E34" s="940"/>
      <c r="F34" s="940"/>
      <c r="G34" s="940"/>
      <c r="H34" s="940"/>
      <c r="I34" s="940"/>
      <c r="J34" s="941"/>
      <c r="K34" s="103"/>
      <c r="L34" s="901"/>
      <c r="M34" s="902"/>
      <c r="N34" s="901"/>
      <c r="O34" s="902"/>
      <c r="P34" s="901"/>
      <c r="Q34" s="902"/>
      <c r="R34" s="336"/>
      <c r="S34" s="903"/>
      <c r="T34" s="337"/>
      <c r="U34" s="901"/>
      <c r="V34" s="902"/>
      <c r="W34" s="901"/>
      <c r="X34" s="902"/>
      <c r="Y34" s="57"/>
      <c r="Z34" s="57"/>
      <c r="AA34" s="57"/>
      <c r="AB34" s="57"/>
      <c r="AC34" s="63"/>
      <c r="AD34" s="63"/>
      <c r="AE34" s="63"/>
      <c r="AF34" s="63"/>
      <c r="AG34" s="63"/>
      <c r="AH34" s="63"/>
      <c r="AI34" s="63"/>
      <c r="AJ34" s="63"/>
      <c r="AK34" s="898"/>
      <c r="AL34" s="899"/>
      <c r="AM34" s="899"/>
      <c r="AN34" s="899"/>
      <c r="AO34" s="900"/>
      <c r="AP34" s="2"/>
      <c r="AQ34" s="62">
        <f t="shared" ref="AQ34" si="6">IF(P36="材質劣化",2,IF(P36="漏水",3,1))</f>
        <v>1</v>
      </c>
      <c r="AS34" s="185"/>
      <c r="AT34" s="185"/>
    </row>
    <row r="35" spans="2:86" ht="12" customHeight="1" x14ac:dyDescent="0.15">
      <c r="B35" s="937"/>
      <c r="C35" s="942"/>
      <c r="D35" s="940"/>
      <c r="E35" s="940"/>
      <c r="F35" s="940"/>
      <c r="G35" s="940"/>
      <c r="H35" s="940"/>
      <c r="I35" s="940"/>
      <c r="J35" s="941"/>
      <c r="K35" s="909" t="s">
        <v>376</v>
      </c>
      <c r="L35" s="894" t="s">
        <v>181</v>
      </c>
      <c r="M35" s="894"/>
      <c r="N35" s="894"/>
      <c r="O35" s="894"/>
      <c r="P35" s="894"/>
      <c r="Q35" s="894"/>
      <c r="R35" s="894"/>
      <c r="S35" s="894"/>
      <c r="T35" s="894"/>
      <c r="U35" s="894"/>
      <c r="V35" s="894"/>
      <c r="W35" s="894"/>
      <c r="X35" s="894"/>
      <c r="Y35" s="895" t="s">
        <v>329</v>
      </c>
      <c r="Z35" s="896"/>
      <c r="AA35" s="896"/>
      <c r="AB35" s="897"/>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894" t="s">
        <v>501</v>
      </c>
      <c r="AL35" s="894"/>
      <c r="AM35" s="917" t="s">
        <v>534</v>
      </c>
      <c r="AN35" s="917"/>
      <c r="AO35" s="917"/>
      <c r="AP35" s="2"/>
    </row>
    <row r="36" spans="2:86" ht="12" customHeight="1" x14ac:dyDescent="0.15">
      <c r="B36" s="937"/>
      <c r="C36" s="942"/>
      <c r="D36" s="940"/>
      <c r="E36" s="940"/>
      <c r="F36" s="940"/>
      <c r="G36" s="940"/>
      <c r="H36" s="940"/>
      <c r="I36" s="940"/>
      <c r="J36" s="941"/>
      <c r="K36" s="910"/>
      <c r="L36" s="918" t="s">
        <v>330</v>
      </c>
      <c r="M36" s="919"/>
      <c r="N36" s="952"/>
      <c r="O36" s="918" t="s">
        <v>502</v>
      </c>
      <c r="P36" s="919"/>
      <c r="Q36" s="919"/>
      <c r="R36" s="919"/>
      <c r="S36" s="919"/>
      <c r="T36" s="919"/>
      <c r="U36" s="919"/>
      <c r="V36" s="919"/>
      <c r="W36" s="919"/>
      <c r="X36" s="952"/>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4"/>
      <c r="AL36" s="894"/>
      <c r="AM36" s="917"/>
      <c r="AN36" s="917"/>
      <c r="AO36" s="917"/>
      <c r="AP36" s="2"/>
    </row>
    <row r="37" spans="2:86" ht="14.25" customHeight="1" x14ac:dyDescent="0.15">
      <c r="B37" s="937"/>
      <c r="C37" s="942"/>
      <c r="D37" s="940"/>
      <c r="E37" s="940"/>
      <c r="F37" s="940"/>
      <c r="G37" s="940"/>
      <c r="H37" s="940"/>
      <c r="I37" s="940"/>
      <c r="J37" s="941"/>
      <c r="K37" s="910"/>
      <c r="L37" s="922"/>
      <c r="M37" s="923"/>
      <c r="N37" s="953"/>
      <c r="O37" s="922"/>
      <c r="P37" s="923"/>
      <c r="Q37" s="923"/>
      <c r="R37" s="923"/>
      <c r="S37" s="923"/>
      <c r="T37" s="923"/>
      <c r="U37" s="923"/>
      <c r="V37" s="923"/>
      <c r="W37" s="923"/>
      <c r="X37" s="953"/>
      <c r="Y37" s="916" t="str">
        <f>IF(COUNTIF(Y11:Y34,"〇")&gt;0,"1","  ")</f>
        <v xml:space="preserve">  </v>
      </c>
      <c r="Z37" s="916" t="str">
        <f>IF(COUNTIF(Z11:Z34,"〇")&gt;0,"1","  ")</f>
        <v xml:space="preserve">  </v>
      </c>
      <c r="AA37" s="916" t="str">
        <f>IF(COUNTIF(AA11:AA34,"〇")&gt;0,"1","  ")</f>
        <v xml:space="preserve">  </v>
      </c>
      <c r="AB37" s="916" t="str">
        <f>IF(COUNTIF(AB11:AB34,"〇")&gt;0,"1","  ")</f>
        <v xml:space="preserve">  </v>
      </c>
      <c r="AC37" s="916">
        <f>COUNTA(AC11:AC34)</f>
        <v>0</v>
      </c>
      <c r="AD37" s="916">
        <f t="shared" ref="AD37:AI37" si="8">COUNTA(AD11:AD34)</f>
        <v>0</v>
      </c>
      <c r="AE37" s="916">
        <f t="shared" si="8"/>
        <v>0</v>
      </c>
      <c r="AF37" s="916">
        <f t="shared" si="8"/>
        <v>0</v>
      </c>
      <c r="AG37" s="916">
        <f t="shared" si="8"/>
        <v>0</v>
      </c>
      <c r="AH37" s="916">
        <f t="shared" si="8"/>
        <v>0</v>
      </c>
      <c r="AI37" s="916">
        <f t="shared" si="8"/>
        <v>0</v>
      </c>
      <c r="AJ37" s="916">
        <f>COUNTA(AJ11:AJ34)</f>
        <v>0</v>
      </c>
      <c r="AK37" s="894"/>
      <c r="AL37" s="894"/>
      <c r="AM37" s="917"/>
      <c r="AN37" s="917"/>
      <c r="AO37" s="917"/>
      <c r="AP37" s="2"/>
    </row>
    <row r="38" spans="2:86" ht="14.25" customHeight="1" x14ac:dyDescent="0.15">
      <c r="B38" s="937"/>
      <c r="C38" s="942"/>
      <c r="D38" s="940"/>
      <c r="E38" s="940"/>
      <c r="F38" s="940"/>
      <c r="G38" s="940"/>
      <c r="H38" s="940"/>
      <c r="I38" s="940"/>
      <c r="J38" s="941"/>
      <c r="K38" s="910"/>
      <c r="L38" s="926"/>
      <c r="M38" s="927"/>
      <c r="N38" s="954"/>
      <c r="O38" s="926"/>
      <c r="P38" s="927"/>
      <c r="Q38" s="927"/>
      <c r="R38" s="927"/>
      <c r="S38" s="927"/>
      <c r="T38" s="927"/>
      <c r="U38" s="927"/>
      <c r="V38" s="927"/>
      <c r="W38" s="927"/>
      <c r="X38" s="954"/>
      <c r="Y38" s="916"/>
      <c r="Z38" s="916"/>
      <c r="AA38" s="916"/>
      <c r="AB38" s="916"/>
      <c r="AC38" s="916"/>
      <c r="AD38" s="916"/>
      <c r="AE38" s="916"/>
      <c r="AF38" s="916"/>
      <c r="AG38" s="916"/>
      <c r="AH38" s="916"/>
      <c r="AI38" s="916"/>
      <c r="AJ38" s="916"/>
      <c r="AK38" s="894"/>
      <c r="AL38" s="894"/>
      <c r="AM38" s="917"/>
      <c r="AN38" s="917"/>
      <c r="AO38" s="917"/>
      <c r="AP38" s="2"/>
    </row>
    <row r="39" spans="2:86" ht="12" customHeight="1" x14ac:dyDescent="0.15">
      <c r="B39" s="937"/>
      <c r="C39" s="942"/>
      <c r="D39" s="940"/>
      <c r="E39" s="940"/>
      <c r="F39" s="940"/>
      <c r="G39" s="940"/>
      <c r="H39" s="940"/>
      <c r="I39" s="940"/>
      <c r="J39" s="941"/>
      <c r="K39" s="904" t="s">
        <v>503</v>
      </c>
      <c r="L39" s="911"/>
      <c r="M39" s="911"/>
      <c r="N39" s="911"/>
      <c r="O39" s="911"/>
      <c r="P39" s="911"/>
      <c r="Q39" s="911"/>
      <c r="R39" s="911"/>
      <c r="S39" s="911"/>
      <c r="T39" s="911"/>
      <c r="U39" s="911"/>
      <c r="V39" s="911"/>
      <c r="W39" s="911"/>
      <c r="X39" s="911"/>
      <c r="Y39" s="911"/>
      <c r="Z39" s="911"/>
      <c r="AA39" s="911"/>
      <c r="AB39" s="911"/>
      <c r="AC39" s="911"/>
      <c r="AD39" s="911"/>
      <c r="AE39" s="911"/>
      <c r="AF39" s="911"/>
      <c r="AG39" s="911"/>
      <c r="AH39" s="911"/>
      <c r="AI39" s="911"/>
      <c r="AJ39" s="911"/>
      <c r="AK39" s="912"/>
      <c r="AL39" s="912"/>
      <c r="AM39" s="912"/>
      <c r="AN39" s="912"/>
      <c r="AO39" s="913"/>
      <c r="AP39" s="2"/>
    </row>
    <row r="40" spans="2:86" ht="12" customHeight="1" x14ac:dyDescent="0.15">
      <c r="B40" s="937"/>
      <c r="C40" s="942"/>
      <c r="D40" s="940"/>
      <c r="E40" s="940"/>
      <c r="F40" s="940"/>
      <c r="G40" s="940"/>
      <c r="H40" s="940"/>
      <c r="I40" s="940"/>
      <c r="J40" s="941"/>
      <c r="K40" s="905"/>
      <c r="L40" s="912"/>
      <c r="M40" s="912"/>
      <c r="N40" s="912"/>
      <c r="O40" s="912"/>
      <c r="P40" s="912"/>
      <c r="Q40" s="912"/>
      <c r="R40" s="912"/>
      <c r="S40" s="912"/>
      <c r="T40" s="912"/>
      <c r="U40" s="912"/>
      <c r="V40" s="912"/>
      <c r="W40" s="912"/>
      <c r="X40" s="912"/>
      <c r="Y40" s="912"/>
      <c r="Z40" s="912"/>
      <c r="AA40" s="912"/>
      <c r="AB40" s="912"/>
      <c r="AC40" s="912"/>
      <c r="AD40" s="912"/>
      <c r="AE40" s="912"/>
      <c r="AF40" s="912"/>
      <c r="AG40" s="912"/>
      <c r="AH40" s="912"/>
      <c r="AI40" s="912"/>
      <c r="AJ40" s="912"/>
      <c r="AK40" s="912"/>
      <c r="AL40" s="912"/>
      <c r="AM40" s="912"/>
      <c r="AN40" s="912"/>
      <c r="AO40" s="913"/>
      <c r="AP40" s="2"/>
    </row>
    <row r="41" spans="2:86" ht="12" customHeight="1" x14ac:dyDescent="0.15">
      <c r="B41" s="937"/>
      <c r="C41" s="942"/>
      <c r="D41" s="940"/>
      <c r="E41" s="940"/>
      <c r="F41" s="940"/>
      <c r="G41" s="940"/>
      <c r="H41" s="940"/>
      <c r="I41" s="940"/>
      <c r="J41" s="941"/>
      <c r="K41" s="905"/>
      <c r="L41" s="912"/>
      <c r="M41" s="912"/>
      <c r="N41" s="912"/>
      <c r="O41" s="912"/>
      <c r="P41" s="912"/>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3"/>
      <c r="AP41" s="2"/>
    </row>
    <row r="42" spans="2:86" ht="12" customHeight="1" x14ac:dyDescent="0.15">
      <c r="B42" s="937"/>
      <c r="C42" s="942"/>
      <c r="D42" s="940"/>
      <c r="E42" s="940"/>
      <c r="F42" s="940"/>
      <c r="G42" s="940"/>
      <c r="H42" s="940"/>
      <c r="I42" s="940"/>
      <c r="J42" s="941"/>
      <c r="K42" s="905"/>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914"/>
      <c r="AL42" s="914"/>
      <c r="AM42" s="914"/>
      <c r="AN42" s="914"/>
      <c r="AO42" s="915"/>
      <c r="AP42" s="43"/>
      <c r="CD42" s="2"/>
      <c r="CE42" s="2"/>
      <c r="CF42" s="2"/>
      <c r="CG42" s="2"/>
      <c r="CH42" s="2"/>
    </row>
    <row r="43" spans="2:86" ht="12" customHeight="1" x14ac:dyDescent="0.15">
      <c r="B43" s="937"/>
      <c r="C43" s="942"/>
      <c r="D43" s="940"/>
      <c r="E43" s="940"/>
      <c r="F43" s="940"/>
      <c r="G43" s="940"/>
      <c r="H43" s="940"/>
      <c r="I43" s="940"/>
      <c r="J43" s="941"/>
      <c r="K43" s="890" t="s">
        <v>331</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43"/>
      <c r="CD43" s="2"/>
      <c r="CE43" s="2"/>
      <c r="CF43" s="2"/>
      <c r="CG43" s="2"/>
      <c r="CH43" s="2"/>
    </row>
    <row r="44" spans="2:86" ht="12" customHeight="1" x14ac:dyDescent="0.15">
      <c r="B44" s="937"/>
      <c r="C44" s="942"/>
      <c r="D44" s="940"/>
      <c r="E44" s="940"/>
      <c r="F44" s="940"/>
      <c r="G44" s="940"/>
      <c r="H44" s="940"/>
      <c r="I44" s="940"/>
      <c r="J44" s="941"/>
      <c r="K44" s="906" t="s">
        <v>497</v>
      </c>
      <c r="L44" s="907"/>
      <c r="M44" s="907"/>
      <c r="N44" s="907"/>
      <c r="O44" s="907"/>
      <c r="P44" s="907"/>
      <c r="Q44" s="907"/>
      <c r="R44" s="907"/>
      <c r="S44" s="907"/>
      <c r="T44" s="907"/>
      <c r="U44" s="907"/>
      <c r="V44" s="907"/>
      <c r="W44" s="907"/>
      <c r="X44" s="907"/>
      <c r="Y44" s="907"/>
      <c r="Z44" s="907"/>
      <c r="AA44" s="907"/>
      <c r="AB44" s="907"/>
      <c r="AC44" s="907"/>
      <c r="AD44" s="907"/>
      <c r="AE44" s="907"/>
      <c r="AF44" s="907"/>
      <c r="AG44" s="907"/>
      <c r="AH44" s="907"/>
      <c r="AI44" s="907"/>
      <c r="AJ44" s="907"/>
      <c r="AK44" s="907"/>
      <c r="AL44" s="907"/>
      <c r="AM44" s="907"/>
      <c r="AN44" s="907"/>
      <c r="AO44" s="908"/>
      <c r="AP44" s="43"/>
      <c r="CD44" s="2"/>
      <c r="CE44" s="2"/>
      <c r="CF44" s="2"/>
      <c r="CG44" s="2"/>
      <c r="CH44" s="2"/>
    </row>
    <row r="45" spans="2:86" ht="12" customHeight="1" x14ac:dyDescent="0.15">
      <c r="B45" s="526"/>
      <c r="C45" s="943"/>
      <c r="D45" s="944"/>
      <c r="E45" s="944"/>
      <c r="F45" s="944"/>
      <c r="G45" s="944"/>
      <c r="H45" s="944"/>
      <c r="I45" s="944"/>
      <c r="J45" s="945"/>
      <c r="K45" s="891" t="s">
        <v>498</v>
      </c>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N11:O34" xr:uid="{F7534DF1-D778-404F-BB69-DE7A09393FC0}">
      <formula1>INDIRECT(L11)</formula1>
    </dataValidation>
    <dataValidation type="list" allowBlank="1" showInputMessage="1" showErrorMessage="1" sqref="Y11:AB34" xr:uid="{E2BEFDBC-9F0A-4775-8C34-550944E1122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C6223A1-EB33-4256-9361-C6A5C7E938B0}">
          <x14:formula1>
            <xm:f>'(参考)リスト'!$F$16:$F$21</xm:f>
          </x14:formula1>
          <xm:sqref>U11:X34</xm:sqref>
        </x14:dataValidation>
        <x14:dataValidation type="list" allowBlank="1" showInputMessage="1" showErrorMessage="1" xr:uid="{CB9F3A6E-DB2E-433D-9A4C-35F9B4F83377}">
          <x14:formula1>
            <xm:f>'(参考)リスト'!$D$16:$D$18</xm:f>
          </x14:formula1>
          <xm:sqref>P11:Q34</xm:sqref>
        </x14:dataValidation>
        <x14:dataValidation type="list" allowBlank="1" showInputMessage="1" showErrorMessage="1" xr:uid="{110EFD04-530F-4EDF-992F-0546BC4DC51E}">
          <x14:formula1>
            <xm:f>'(参考)リスト'!$E$16:$E$27</xm:f>
          </x14:formula1>
          <xm:sqref>R11:T34</xm:sqref>
        </x14:dataValidation>
        <x14:dataValidation type="list" allowBlank="1" showInputMessage="1" showErrorMessage="1" xr:uid="{7CE1D882-62FA-45D5-B6FF-D7A9AA314AB2}">
          <x14:formula1>
            <xm:f>'(参考)リスト'!$B$16:$B$21</xm:f>
          </x14:formula1>
          <xm:sqref>L11:M34</xm:sqref>
        </x14:dataValidation>
        <x14:dataValidation type="list" allowBlank="1" showInputMessage="1" showErrorMessage="1" xr:uid="{83E38FAC-D98E-4346-A2B8-48BE467917E0}">
          <x14:formula1>
            <xm:f>'(参考)リスト'!$G$16:$G$19</xm:f>
          </x14:formula1>
          <xm:sqref>AM35:AO38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B5ADC-F871-42C4-9E82-68FFBA0628A2}">
  <sheetPr>
    <pageSetUpPr fitToPage="1"/>
  </sheetPr>
  <dimension ref="B1:CH53"/>
  <sheetViews>
    <sheetView showGridLines="0" view="pageBreakPreview" zoomScaleNormal="85" zoomScaleSheetLayoutView="100" workbookViewId="0">
      <selection activeCell="AG16" sqref="AG1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2" t="s">
        <v>495</v>
      </c>
      <c r="AV1" s="969" t="s">
        <v>402</v>
      </c>
      <c r="AW1" s="969"/>
      <c r="AX1" s="969"/>
      <c r="AY1" s="889" t="s">
        <v>46</v>
      </c>
      <c r="AZ1" s="889"/>
      <c r="BA1" s="889"/>
      <c r="BB1" s="889"/>
      <c r="BC1" s="889"/>
      <c r="BD1" s="889"/>
      <c r="BE1" s="889"/>
      <c r="BF1" s="889"/>
      <c r="BG1" s="889"/>
      <c r="BH1" s="889"/>
      <c r="BI1" s="889"/>
      <c r="BJ1" s="889"/>
      <c r="BK1" s="889" t="s">
        <v>45</v>
      </c>
      <c r="BL1" s="889"/>
      <c r="BM1" s="889"/>
      <c r="BN1" s="889"/>
      <c r="BO1" s="889"/>
      <c r="BP1" s="889"/>
      <c r="BQ1" s="889"/>
      <c r="BR1" s="889"/>
      <c r="BS1" s="889"/>
      <c r="BT1" s="889"/>
      <c r="BU1" s="889"/>
      <c r="BV1" s="889"/>
      <c r="BW1" s="961"/>
      <c r="BX1" s="961"/>
      <c r="BY1" s="961"/>
      <c r="BZ1" s="961"/>
      <c r="CA1" s="961"/>
      <c r="CB1" s="961"/>
      <c r="CC1" s="961"/>
      <c r="CD1" s="961"/>
      <c r="CE1" s="961"/>
      <c r="CF1" s="961"/>
      <c r="CG1" s="961"/>
      <c r="CH1" s="961"/>
    </row>
    <row r="2" spans="2:86" ht="8.25" customHeight="1" x14ac:dyDescent="0.15">
      <c r="AU2" s="962"/>
      <c r="AV2" s="969" t="s">
        <v>401</v>
      </c>
      <c r="AW2" s="955" t="s">
        <v>400</v>
      </c>
      <c r="AX2" s="955" t="s">
        <v>449</v>
      </c>
      <c r="AY2" s="889" t="s">
        <v>496</v>
      </c>
      <c r="AZ2" s="889"/>
      <c r="BA2" s="889"/>
      <c r="BB2" s="889"/>
      <c r="BC2" s="889"/>
      <c r="BD2" s="889"/>
      <c r="BE2" s="889"/>
      <c r="BF2" s="889"/>
      <c r="BG2" s="889"/>
      <c r="BH2" s="889"/>
      <c r="BI2" s="889"/>
      <c r="BJ2" s="889"/>
      <c r="BK2" s="889" t="s">
        <v>44</v>
      </c>
      <c r="BL2" s="889"/>
      <c r="BM2" s="889"/>
      <c r="BN2" s="889"/>
      <c r="BO2" s="889" t="s">
        <v>43</v>
      </c>
      <c r="BP2" s="889"/>
      <c r="BQ2" s="889"/>
      <c r="BR2" s="889"/>
      <c r="BS2" s="889"/>
      <c r="BT2" s="889"/>
      <c r="BU2" s="889"/>
      <c r="BV2" s="889"/>
      <c r="BW2" s="970"/>
      <c r="BX2" s="970"/>
      <c r="BY2" s="970"/>
      <c r="BZ2" s="970"/>
      <c r="CA2" s="961"/>
      <c r="CB2" s="961"/>
      <c r="CC2" s="961"/>
      <c r="CD2" s="961"/>
      <c r="CE2" s="961"/>
      <c r="CF2" s="961"/>
      <c r="CG2" s="961"/>
      <c r="CH2" s="961"/>
    </row>
    <row r="3" spans="2:86" ht="25.2" customHeight="1" x14ac:dyDescent="0.15">
      <c r="B3" s="670" t="s">
        <v>316</v>
      </c>
      <c r="C3" s="956"/>
      <c r="D3" s="956"/>
      <c r="E3" s="957"/>
      <c r="F3" s="957"/>
      <c r="G3" s="957"/>
      <c r="H3" s="957"/>
      <c r="I3" s="957"/>
      <c r="J3" s="957"/>
      <c r="K3" s="956"/>
      <c r="L3" s="956"/>
      <c r="M3" s="956"/>
      <c r="N3" s="956"/>
      <c r="O3" s="956"/>
      <c r="P3" s="956"/>
      <c r="Q3" s="956"/>
      <c r="R3" s="956"/>
      <c r="S3" s="956"/>
      <c r="T3" s="956"/>
      <c r="U3" s="956"/>
      <c r="V3" s="956"/>
      <c r="W3" s="956"/>
      <c r="X3" s="956"/>
      <c r="Y3" s="956"/>
      <c r="Z3" s="956"/>
      <c r="AA3" s="956"/>
      <c r="AB3" s="956"/>
      <c r="AC3" s="956"/>
      <c r="AD3" s="956"/>
      <c r="AE3" s="956"/>
      <c r="AF3" s="956"/>
      <c r="AG3" s="956"/>
      <c r="AH3" s="956"/>
      <c r="AI3" s="956"/>
      <c r="AJ3" s="956"/>
      <c r="AK3" s="956"/>
      <c r="AL3" s="956"/>
      <c r="AM3" s="956"/>
      <c r="AN3" s="956"/>
      <c r="AO3" s="956"/>
      <c r="AU3" s="962"/>
      <c r="AV3" s="969"/>
      <c r="AW3" s="955"/>
      <c r="AX3" s="955"/>
      <c r="AY3" s="889" t="s">
        <v>42</v>
      </c>
      <c r="AZ3" s="889"/>
      <c r="BA3" s="889"/>
      <c r="BB3" s="889"/>
      <c r="BC3" s="889" t="s">
        <v>41</v>
      </c>
      <c r="BD3" s="889"/>
      <c r="BE3" s="889"/>
      <c r="BF3" s="889"/>
      <c r="BG3" s="889" t="s">
        <v>40</v>
      </c>
      <c r="BH3" s="889"/>
      <c r="BI3" s="889"/>
      <c r="BJ3" s="889"/>
      <c r="BK3" s="889" t="s">
        <v>235</v>
      </c>
      <c r="BL3" s="889"/>
      <c r="BM3" s="889"/>
      <c r="BN3" s="889"/>
      <c r="BO3" s="889" t="s">
        <v>41</v>
      </c>
      <c r="BP3" s="889"/>
      <c r="BQ3" s="889"/>
      <c r="BR3" s="889"/>
      <c r="BS3" s="889" t="s">
        <v>40</v>
      </c>
      <c r="BT3" s="889"/>
      <c r="BU3" s="889"/>
      <c r="BV3" s="889"/>
      <c r="BW3" s="961"/>
      <c r="BX3" s="961"/>
      <c r="BY3" s="961"/>
      <c r="BZ3" s="961"/>
      <c r="CA3" s="961"/>
      <c r="CB3" s="961"/>
      <c r="CC3" s="961"/>
      <c r="CD3" s="961"/>
      <c r="CE3" s="961"/>
      <c r="CF3" s="961"/>
      <c r="CG3" s="961"/>
      <c r="CH3" s="961"/>
    </row>
    <row r="4" spans="2:86" ht="18" customHeight="1" x14ac:dyDescent="0.15">
      <c r="B4" s="411" t="s">
        <v>17</v>
      </c>
      <c r="C4" s="411"/>
      <c r="D4" s="411"/>
      <c r="E4" s="932" t="s">
        <v>564</v>
      </c>
      <c r="F4" s="933"/>
      <c r="G4" s="933"/>
      <c r="H4" s="933"/>
      <c r="I4" s="933"/>
      <c r="J4" s="934"/>
      <c r="K4" s="511" t="s">
        <v>18</v>
      </c>
      <c r="L4" s="511"/>
      <c r="M4" s="511"/>
      <c r="N4" s="930" t="s">
        <v>548</v>
      </c>
      <c r="O4" s="930"/>
      <c r="P4" s="930"/>
      <c r="Q4" s="930"/>
      <c r="R4" s="930"/>
      <c r="S4" s="930"/>
      <c r="T4" s="530" t="s">
        <v>445</v>
      </c>
      <c r="U4" s="531"/>
      <c r="V4" s="531"/>
      <c r="W4" s="531"/>
      <c r="X4" s="532"/>
      <c r="Y4" s="935" t="s">
        <v>531</v>
      </c>
      <c r="Z4" s="935"/>
      <c r="AA4" s="935"/>
      <c r="AB4" s="935"/>
      <c r="AC4" s="935"/>
      <c r="AD4" s="935"/>
      <c r="AE4" s="935"/>
      <c r="AF4" s="935"/>
      <c r="AG4" s="530" t="s">
        <v>185</v>
      </c>
      <c r="AH4" s="531"/>
      <c r="AI4" s="531"/>
      <c r="AJ4" s="532"/>
      <c r="AK4" s="963">
        <v>45593</v>
      </c>
      <c r="AL4" s="964"/>
      <c r="AM4" s="964"/>
      <c r="AN4" s="964"/>
      <c r="AO4" s="965"/>
      <c r="AU4" s="962"/>
      <c r="AV4" s="969"/>
      <c r="AW4" s="955"/>
      <c r="AX4" s="955"/>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9" t="s">
        <v>0</v>
      </c>
      <c r="C5" s="419"/>
      <c r="D5" s="419"/>
      <c r="E5" s="958" t="s">
        <v>565</v>
      </c>
      <c r="F5" s="959"/>
      <c r="G5" s="959"/>
      <c r="H5" s="959"/>
      <c r="I5" s="959"/>
      <c r="J5" s="960"/>
      <c r="K5" s="525" t="s">
        <v>1</v>
      </c>
      <c r="L5" s="525"/>
      <c r="M5" s="525"/>
      <c r="N5" s="930" t="s">
        <v>586</v>
      </c>
      <c r="O5" s="930"/>
      <c r="P5" s="930"/>
      <c r="Q5" s="930"/>
      <c r="R5" s="930"/>
      <c r="S5" s="930"/>
      <c r="T5" s="533"/>
      <c r="U5" s="534"/>
      <c r="V5" s="534"/>
      <c r="W5" s="534"/>
      <c r="X5" s="535"/>
      <c r="Y5" s="931" t="s">
        <v>532</v>
      </c>
      <c r="Z5" s="931"/>
      <c r="AA5" s="931"/>
      <c r="AB5" s="931"/>
      <c r="AC5" s="931"/>
      <c r="AD5" s="931"/>
      <c r="AE5" s="931"/>
      <c r="AF5" s="931"/>
      <c r="AG5" s="668"/>
      <c r="AH5" s="701"/>
      <c r="AI5" s="701"/>
      <c r="AJ5" s="669"/>
      <c r="AK5" s="966"/>
      <c r="AL5" s="967"/>
      <c r="AM5" s="967"/>
      <c r="AN5" s="967"/>
      <c r="AO5" s="968"/>
      <c r="AU5" s="962"/>
      <c r="AV5" s="53">
        <f>N7</f>
        <v>7</v>
      </c>
      <c r="AW5" s="44">
        <f>R7</f>
        <v>7.5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7.5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6" t="s">
        <v>184</v>
      </c>
      <c r="C6" s="938"/>
      <c r="D6" s="939"/>
      <c r="E6" s="940"/>
      <c r="F6" s="940"/>
      <c r="G6" s="940"/>
      <c r="H6" s="940"/>
      <c r="I6" s="940"/>
      <c r="J6" s="941"/>
      <c r="K6" s="946" t="s">
        <v>317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895" t="s">
        <v>183</v>
      </c>
      <c r="L7" s="896"/>
      <c r="M7" s="897"/>
      <c r="N7" s="971">
        <v>7</v>
      </c>
      <c r="O7" s="972"/>
      <c r="P7" s="895" t="s">
        <v>318</v>
      </c>
      <c r="Q7" s="897"/>
      <c r="R7" s="949">
        <v>7.5</v>
      </c>
      <c r="S7" s="950"/>
      <c r="T7" s="951"/>
      <c r="U7" s="918" t="s">
        <v>436</v>
      </c>
      <c r="V7" s="952"/>
      <c r="W7" s="918" t="s">
        <v>319</v>
      </c>
      <c r="X7" s="952"/>
      <c r="Y7" s="897" t="s">
        <v>182</v>
      </c>
      <c r="Z7" s="894"/>
      <c r="AA7" s="894"/>
      <c r="AB7" s="894"/>
      <c r="AC7" s="918" t="s">
        <v>320</v>
      </c>
      <c r="AD7" s="919"/>
      <c r="AE7" s="919"/>
      <c r="AF7" s="919"/>
      <c r="AG7" s="919"/>
      <c r="AH7" s="919"/>
      <c r="AI7" s="919"/>
      <c r="AJ7" s="952"/>
      <c r="AK7" s="918" t="s">
        <v>321</v>
      </c>
      <c r="AL7" s="919"/>
      <c r="AM7" s="919"/>
      <c r="AN7" s="920"/>
      <c r="AO7" s="921"/>
      <c r="AP7" s="2"/>
      <c r="AW7" s="61"/>
    </row>
    <row r="8" spans="2:86" ht="12" customHeight="1" x14ac:dyDescent="0.15">
      <c r="B8" s="937"/>
      <c r="C8" s="942"/>
      <c r="D8" s="940"/>
      <c r="E8" s="940"/>
      <c r="F8" s="940"/>
      <c r="G8" s="940"/>
      <c r="H8" s="940"/>
      <c r="I8" s="940"/>
      <c r="J8" s="941"/>
      <c r="K8" s="894" t="s">
        <v>322</v>
      </c>
      <c r="L8" s="894" t="s">
        <v>167</v>
      </c>
      <c r="M8" s="894"/>
      <c r="N8" s="894" t="s">
        <v>166</v>
      </c>
      <c r="O8" s="894"/>
      <c r="P8" s="894" t="s">
        <v>323</v>
      </c>
      <c r="Q8" s="894"/>
      <c r="R8" s="894" t="s">
        <v>2</v>
      </c>
      <c r="S8" s="894"/>
      <c r="T8" s="894"/>
      <c r="U8" s="922"/>
      <c r="V8" s="953"/>
      <c r="W8" s="922"/>
      <c r="X8" s="953"/>
      <c r="Y8" s="897"/>
      <c r="Z8" s="894"/>
      <c r="AA8" s="894"/>
      <c r="AB8" s="894"/>
      <c r="AC8" s="926"/>
      <c r="AD8" s="927"/>
      <c r="AE8" s="927"/>
      <c r="AF8" s="927"/>
      <c r="AG8" s="927"/>
      <c r="AH8" s="927"/>
      <c r="AI8" s="927"/>
      <c r="AJ8" s="954"/>
      <c r="AK8" s="922"/>
      <c r="AL8" s="923"/>
      <c r="AM8" s="923"/>
      <c r="AN8" s="924"/>
      <c r="AO8" s="925"/>
      <c r="AP8" s="2"/>
    </row>
    <row r="9" spans="2:86" ht="12" customHeight="1" x14ac:dyDescent="0.15">
      <c r="B9" s="937"/>
      <c r="C9" s="942"/>
      <c r="D9" s="940"/>
      <c r="E9" s="940"/>
      <c r="F9" s="940"/>
      <c r="G9" s="940"/>
      <c r="H9" s="940"/>
      <c r="I9" s="940"/>
      <c r="J9" s="941"/>
      <c r="K9" s="894"/>
      <c r="L9" s="894"/>
      <c r="M9" s="894"/>
      <c r="N9" s="894"/>
      <c r="O9" s="894"/>
      <c r="P9" s="894"/>
      <c r="Q9" s="894"/>
      <c r="R9" s="894"/>
      <c r="S9" s="894"/>
      <c r="T9" s="894"/>
      <c r="U9" s="922"/>
      <c r="V9" s="953"/>
      <c r="W9" s="922"/>
      <c r="X9" s="953"/>
      <c r="Y9" s="897" t="s">
        <v>324</v>
      </c>
      <c r="Z9" s="894"/>
      <c r="AA9" s="894"/>
      <c r="AB9" s="894"/>
      <c r="AC9" s="894" t="s">
        <v>325</v>
      </c>
      <c r="AD9" s="894"/>
      <c r="AE9" s="894"/>
      <c r="AF9" s="894"/>
      <c r="AG9" s="894" t="s">
        <v>326</v>
      </c>
      <c r="AH9" s="894"/>
      <c r="AI9" s="894"/>
      <c r="AJ9" s="894"/>
      <c r="AK9" s="922"/>
      <c r="AL9" s="923"/>
      <c r="AM9" s="923"/>
      <c r="AN9" s="924"/>
      <c r="AO9" s="925"/>
      <c r="AP9" s="2"/>
    </row>
    <row r="10" spans="2:86" ht="12" customHeight="1" x14ac:dyDescent="0.15">
      <c r="B10" s="937"/>
      <c r="C10" s="942"/>
      <c r="D10" s="940"/>
      <c r="E10" s="940"/>
      <c r="F10" s="940"/>
      <c r="G10" s="940"/>
      <c r="H10" s="940"/>
      <c r="I10" s="940"/>
      <c r="J10" s="941"/>
      <c r="K10" s="894"/>
      <c r="L10" s="894"/>
      <c r="M10" s="894"/>
      <c r="N10" s="894"/>
      <c r="O10" s="894"/>
      <c r="P10" s="894"/>
      <c r="Q10" s="894"/>
      <c r="R10" s="894"/>
      <c r="S10" s="894"/>
      <c r="T10" s="894"/>
      <c r="U10" s="926"/>
      <c r="V10" s="954"/>
      <c r="W10" s="926"/>
      <c r="X10" s="954"/>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6"/>
      <c r="AL10" s="927"/>
      <c r="AM10" s="927"/>
      <c r="AN10" s="928"/>
      <c r="AO10" s="929"/>
      <c r="AP10" s="2"/>
    </row>
    <row r="11" spans="2:86" ht="12" customHeight="1" x14ac:dyDescent="0.15">
      <c r="B11" s="937"/>
      <c r="C11" s="942"/>
      <c r="D11" s="940"/>
      <c r="E11" s="940"/>
      <c r="F11" s="940"/>
      <c r="G11" s="940"/>
      <c r="H11" s="940"/>
      <c r="I11" s="940"/>
      <c r="J11" s="941"/>
      <c r="K11" s="103"/>
      <c r="L11" s="901"/>
      <c r="M11" s="902"/>
      <c r="N11" s="901"/>
      <c r="O11" s="902"/>
      <c r="P11" s="901"/>
      <c r="Q11" s="902"/>
      <c r="R11" s="320"/>
      <c r="S11" s="320"/>
      <c r="T11" s="320"/>
      <c r="U11" s="901"/>
      <c r="V11" s="902"/>
      <c r="W11" s="901"/>
      <c r="X11" s="902"/>
      <c r="Y11" s="57"/>
      <c r="Z11" s="57"/>
      <c r="AA11" s="57"/>
      <c r="AB11" s="57"/>
      <c r="AC11" s="63"/>
      <c r="AD11" s="63"/>
      <c r="AE11" s="63"/>
      <c r="AF11" s="63"/>
      <c r="AG11" s="63"/>
      <c r="AH11" s="63"/>
      <c r="AI11" s="63"/>
      <c r="AJ11" s="63"/>
      <c r="AK11" s="898"/>
      <c r="AL11" s="899"/>
      <c r="AM11" s="899"/>
      <c r="AN11" s="899"/>
      <c r="AO11" s="900"/>
      <c r="AP11" s="2"/>
      <c r="AQ11" s="62">
        <f>IF(P11="材質劣化",2,IF(P11="漏水",3,1))</f>
        <v>1</v>
      </c>
      <c r="AS11" s="43" t="str">
        <f>IF(Y11&lt;&gt;"",1,"")</f>
        <v/>
      </c>
    </row>
    <row r="12" spans="2:86" ht="12" customHeight="1" x14ac:dyDescent="0.15">
      <c r="B12" s="937"/>
      <c r="C12" s="942"/>
      <c r="D12" s="940"/>
      <c r="E12" s="940"/>
      <c r="F12" s="940"/>
      <c r="G12" s="940"/>
      <c r="H12" s="940"/>
      <c r="I12" s="940"/>
      <c r="J12" s="941"/>
      <c r="K12" s="103"/>
      <c r="L12" s="901"/>
      <c r="M12" s="902"/>
      <c r="N12" s="901"/>
      <c r="O12" s="902"/>
      <c r="P12" s="901"/>
      <c r="Q12" s="902"/>
      <c r="R12" s="320"/>
      <c r="S12" s="320"/>
      <c r="T12" s="320"/>
      <c r="U12" s="901"/>
      <c r="V12" s="902"/>
      <c r="W12" s="901"/>
      <c r="X12" s="902"/>
      <c r="Y12" s="57"/>
      <c r="Z12" s="57"/>
      <c r="AA12" s="57"/>
      <c r="AB12" s="57"/>
      <c r="AC12" s="63"/>
      <c r="AD12" s="63"/>
      <c r="AE12" s="63"/>
      <c r="AF12" s="63"/>
      <c r="AG12" s="63"/>
      <c r="AH12" s="63"/>
      <c r="AI12" s="63"/>
      <c r="AJ12" s="63"/>
      <c r="AK12" s="898"/>
      <c r="AL12" s="899"/>
      <c r="AM12" s="899"/>
      <c r="AN12" s="899"/>
      <c r="AO12" s="900"/>
      <c r="AP12" s="2"/>
      <c r="AQ12" s="62">
        <f>IF(P12="材質劣化",2,IF(P12="漏水",3,1))</f>
        <v>1</v>
      </c>
    </row>
    <row r="13" spans="2:86" ht="12" customHeight="1" x14ac:dyDescent="0.15">
      <c r="B13" s="937"/>
      <c r="C13" s="942"/>
      <c r="D13" s="940"/>
      <c r="E13" s="940"/>
      <c r="F13" s="940"/>
      <c r="G13" s="940"/>
      <c r="H13" s="940"/>
      <c r="I13" s="940"/>
      <c r="J13" s="941"/>
      <c r="K13" s="103"/>
      <c r="L13" s="901"/>
      <c r="M13" s="902"/>
      <c r="N13" s="901"/>
      <c r="O13" s="902"/>
      <c r="P13" s="901"/>
      <c r="Q13" s="902"/>
      <c r="R13" s="336"/>
      <c r="S13" s="903"/>
      <c r="T13" s="337"/>
      <c r="U13" s="901"/>
      <c r="V13" s="902"/>
      <c r="W13" s="901"/>
      <c r="X13" s="902"/>
      <c r="Y13" s="57"/>
      <c r="Z13" s="57"/>
      <c r="AA13" s="57"/>
      <c r="AB13" s="57"/>
      <c r="AC13" s="63"/>
      <c r="AD13" s="63"/>
      <c r="AE13" s="63"/>
      <c r="AF13" s="63"/>
      <c r="AG13" s="63"/>
      <c r="AH13" s="63"/>
      <c r="AI13" s="63"/>
      <c r="AJ13" s="63"/>
      <c r="AK13" s="898"/>
      <c r="AL13" s="899"/>
      <c r="AM13" s="899"/>
      <c r="AN13" s="899"/>
      <c r="AO13" s="900"/>
      <c r="AP13" s="2"/>
      <c r="AQ13" s="62">
        <f t="shared" ref="AQ13:AQ27" si="2">IF(P13="材質劣化",2,IF(P13="漏水",3,1))</f>
        <v>1</v>
      </c>
    </row>
    <row r="14" spans="2:86" ht="12" customHeight="1" x14ac:dyDescent="0.15">
      <c r="B14" s="937"/>
      <c r="C14" s="942"/>
      <c r="D14" s="940"/>
      <c r="E14" s="940"/>
      <c r="F14" s="940"/>
      <c r="G14" s="940"/>
      <c r="H14" s="940"/>
      <c r="I14" s="940"/>
      <c r="J14" s="941"/>
      <c r="K14" s="103"/>
      <c r="L14" s="901"/>
      <c r="M14" s="902"/>
      <c r="N14" s="901"/>
      <c r="O14" s="902"/>
      <c r="P14" s="901"/>
      <c r="Q14" s="902"/>
      <c r="R14" s="336"/>
      <c r="S14" s="903"/>
      <c r="T14" s="337"/>
      <c r="U14" s="901"/>
      <c r="V14" s="902"/>
      <c r="W14" s="901"/>
      <c r="X14" s="902"/>
      <c r="Y14" s="57"/>
      <c r="Z14" s="57"/>
      <c r="AA14" s="57"/>
      <c r="AB14" s="57"/>
      <c r="AC14" s="63"/>
      <c r="AD14" s="63"/>
      <c r="AE14" s="63"/>
      <c r="AF14" s="63"/>
      <c r="AG14" s="63"/>
      <c r="AH14" s="63"/>
      <c r="AI14" s="63"/>
      <c r="AJ14" s="63"/>
      <c r="AK14" s="898"/>
      <c r="AL14" s="899"/>
      <c r="AM14" s="899"/>
      <c r="AN14" s="899"/>
      <c r="AO14" s="900"/>
      <c r="AP14" s="2"/>
      <c r="AQ14" s="62">
        <f t="shared" si="2"/>
        <v>1</v>
      </c>
    </row>
    <row r="15" spans="2:86" ht="12" customHeight="1" x14ac:dyDescent="0.15">
      <c r="B15" s="937"/>
      <c r="C15" s="942"/>
      <c r="D15" s="940"/>
      <c r="E15" s="940"/>
      <c r="F15" s="940"/>
      <c r="G15" s="940"/>
      <c r="H15" s="940"/>
      <c r="I15" s="940"/>
      <c r="J15" s="941"/>
      <c r="K15" s="103"/>
      <c r="L15" s="901"/>
      <c r="M15" s="902"/>
      <c r="N15" s="901"/>
      <c r="O15" s="902"/>
      <c r="P15" s="901"/>
      <c r="Q15" s="902"/>
      <c r="R15" s="336"/>
      <c r="S15" s="903"/>
      <c r="T15" s="337"/>
      <c r="U15" s="901"/>
      <c r="V15" s="902"/>
      <c r="W15" s="901"/>
      <c r="X15" s="902"/>
      <c r="Y15" s="57"/>
      <c r="Z15" s="57"/>
      <c r="AA15" s="57"/>
      <c r="AB15" s="57"/>
      <c r="AC15" s="63"/>
      <c r="AD15" s="63"/>
      <c r="AE15" s="63"/>
      <c r="AF15" s="63"/>
      <c r="AG15" s="63"/>
      <c r="AH15" s="63"/>
      <c r="AI15" s="63"/>
      <c r="AJ15" s="63"/>
      <c r="AK15" s="898"/>
      <c r="AL15" s="899"/>
      <c r="AM15" s="899"/>
      <c r="AN15" s="899"/>
      <c r="AO15" s="900"/>
      <c r="AP15" s="2"/>
      <c r="AQ15" s="62">
        <f t="shared" si="2"/>
        <v>1</v>
      </c>
    </row>
    <row r="16" spans="2:86" ht="12" customHeight="1" x14ac:dyDescent="0.15">
      <c r="B16" s="937"/>
      <c r="C16" s="942"/>
      <c r="D16" s="940"/>
      <c r="E16" s="940"/>
      <c r="F16" s="940"/>
      <c r="G16" s="940"/>
      <c r="H16" s="940"/>
      <c r="I16" s="940"/>
      <c r="J16" s="941"/>
      <c r="K16" s="103"/>
      <c r="L16" s="901"/>
      <c r="M16" s="902"/>
      <c r="N16" s="901"/>
      <c r="O16" s="902"/>
      <c r="P16" s="901"/>
      <c r="Q16" s="902"/>
      <c r="R16" s="336"/>
      <c r="S16" s="903"/>
      <c r="T16" s="337"/>
      <c r="U16" s="901"/>
      <c r="V16" s="902"/>
      <c r="W16" s="901"/>
      <c r="X16" s="902"/>
      <c r="Y16" s="57"/>
      <c r="Z16" s="57"/>
      <c r="AA16" s="57"/>
      <c r="AB16" s="57"/>
      <c r="AC16" s="63"/>
      <c r="AD16" s="63"/>
      <c r="AE16" s="63"/>
      <c r="AF16" s="63"/>
      <c r="AG16" s="63"/>
      <c r="AH16" s="63"/>
      <c r="AI16" s="63"/>
      <c r="AJ16" s="63"/>
      <c r="AK16" s="898"/>
      <c r="AL16" s="899"/>
      <c r="AM16" s="899"/>
      <c r="AN16" s="899"/>
      <c r="AO16" s="900"/>
      <c r="AP16" s="2"/>
      <c r="AQ16" s="62">
        <f t="shared" si="2"/>
        <v>1</v>
      </c>
    </row>
    <row r="17" spans="2:46" ht="12" customHeight="1" x14ac:dyDescent="0.15">
      <c r="B17" s="937"/>
      <c r="C17" s="942"/>
      <c r="D17" s="940"/>
      <c r="E17" s="940"/>
      <c r="F17" s="940"/>
      <c r="G17" s="940"/>
      <c r="H17" s="940"/>
      <c r="I17" s="940"/>
      <c r="J17" s="941"/>
      <c r="K17" s="103"/>
      <c r="L17" s="901"/>
      <c r="M17" s="902"/>
      <c r="N17" s="901"/>
      <c r="O17" s="902"/>
      <c r="P17" s="901"/>
      <c r="Q17" s="902"/>
      <c r="R17" s="336"/>
      <c r="S17" s="903"/>
      <c r="T17" s="337"/>
      <c r="U17" s="901"/>
      <c r="V17" s="902"/>
      <c r="W17" s="901"/>
      <c r="X17" s="902"/>
      <c r="Y17" s="57"/>
      <c r="Z17" s="57"/>
      <c r="AA17" s="57"/>
      <c r="AB17" s="57"/>
      <c r="AC17" s="63"/>
      <c r="AD17" s="63"/>
      <c r="AE17" s="63"/>
      <c r="AF17" s="63"/>
      <c r="AG17" s="63"/>
      <c r="AH17" s="63"/>
      <c r="AI17" s="63"/>
      <c r="AJ17" s="63"/>
      <c r="AK17" s="898"/>
      <c r="AL17" s="899"/>
      <c r="AM17" s="899"/>
      <c r="AN17" s="899"/>
      <c r="AO17" s="900"/>
      <c r="AP17" s="2"/>
      <c r="AQ17" s="62">
        <f t="shared" si="2"/>
        <v>1</v>
      </c>
    </row>
    <row r="18" spans="2:46" ht="12" customHeight="1" x14ac:dyDescent="0.15">
      <c r="B18" s="937"/>
      <c r="C18" s="942"/>
      <c r="D18" s="940"/>
      <c r="E18" s="940"/>
      <c r="F18" s="940"/>
      <c r="G18" s="940"/>
      <c r="H18" s="940"/>
      <c r="I18" s="940"/>
      <c r="J18" s="941"/>
      <c r="K18" s="103"/>
      <c r="L18" s="901"/>
      <c r="M18" s="902"/>
      <c r="N18" s="901"/>
      <c r="O18" s="902"/>
      <c r="P18" s="901"/>
      <c r="Q18" s="902"/>
      <c r="R18" s="336"/>
      <c r="S18" s="903"/>
      <c r="T18" s="337"/>
      <c r="U18" s="901"/>
      <c r="V18" s="902"/>
      <c r="W18" s="901"/>
      <c r="X18" s="902"/>
      <c r="Y18" s="57"/>
      <c r="Z18" s="57"/>
      <c r="AA18" s="57"/>
      <c r="AB18" s="57"/>
      <c r="AC18" s="63"/>
      <c r="AD18" s="63"/>
      <c r="AE18" s="63"/>
      <c r="AF18" s="63"/>
      <c r="AG18" s="63"/>
      <c r="AH18" s="63"/>
      <c r="AI18" s="63"/>
      <c r="AJ18" s="63"/>
      <c r="AK18" s="898"/>
      <c r="AL18" s="899"/>
      <c r="AM18" s="899"/>
      <c r="AN18" s="899"/>
      <c r="AO18" s="900"/>
      <c r="AP18" s="2"/>
      <c r="AQ18" s="62">
        <f t="shared" si="2"/>
        <v>1</v>
      </c>
    </row>
    <row r="19" spans="2:46" ht="12" customHeight="1" x14ac:dyDescent="0.15">
      <c r="B19" s="937"/>
      <c r="C19" s="942"/>
      <c r="D19" s="940"/>
      <c r="E19" s="940"/>
      <c r="F19" s="940"/>
      <c r="G19" s="940"/>
      <c r="H19" s="940"/>
      <c r="I19" s="940"/>
      <c r="J19" s="941"/>
      <c r="K19" s="103"/>
      <c r="L19" s="901"/>
      <c r="M19" s="902"/>
      <c r="N19" s="901"/>
      <c r="O19" s="902"/>
      <c r="P19" s="901"/>
      <c r="Q19" s="902"/>
      <c r="R19" s="336"/>
      <c r="S19" s="903"/>
      <c r="T19" s="337"/>
      <c r="U19" s="901"/>
      <c r="V19" s="902"/>
      <c r="W19" s="901"/>
      <c r="X19" s="902"/>
      <c r="Y19" s="57"/>
      <c r="Z19" s="57"/>
      <c r="AA19" s="57"/>
      <c r="AB19" s="57"/>
      <c r="AC19" s="63"/>
      <c r="AD19" s="63"/>
      <c r="AE19" s="63"/>
      <c r="AF19" s="63"/>
      <c r="AG19" s="63"/>
      <c r="AH19" s="63"/>
      <c r="AI19" s="63"/>
      <c r="AJ19" s="63"/>
      <c r="AK19" s="898"/>
      <c r="AL19" s="899"/>
      <c r="AM19" s="899"/>
      <c r="AN19" s="899"/>
      <c r="AO19" s="900"/>
      <c r="AP19" s="2"/>
      <c r="AQ19" s="62">
        <f t="shared" si="2"/>
        <v>1</v>
      </c>
    </row>
    <row r="20" spans="2:46" ht="12" customHeight="1" x14ac:dyDescent="0.15">
      <c r="B20" s="937"/>
      <c r="C20" s="942"/>
      <c r="D20" s="940"/>
      <c r="E20" s="940"/>
      <c r="F20" s="940"/>
      <c r="G20" s="940"/>
      <c r="H20" s="940"/>
      <c r="I20" s="940"/>
      <c r="J20" s="941"/>
      <c r="K20" s="103"/>
      <c r="L20" s="901"/>
      <c r="M20" s="902"/>
      <c r="N20" s="901"/>
      <c r="O20" s="902"/>
      <c r="P20" s="901"/>
      <c r="Q20" s="902"/>
      <c r="R20" s="336"/>
      <c r="S20" s="903"/>
      <c r="T20" s="337"/>
      <c r="U20" s="901"/>
      <c r="V20" s="902"/>
      <c r="W20" s="901"/>
      <c r="X20" s="902"/>
      <c r="Y20" s="57"/>
      <c r="Z20" s="57"/>
      <c r="AA20" s="57"/>
      <c r="AB20" s="57"/>
      <c r="AC20" s="63"/>
      <c r="AD20" s="63"/>
      <c r="AE20" s="63"/>
      <c r="AF20" s="63"/>
      <c r="AG20" s="63"/>
      <c r="AH20" s="63"/>
      <c r="AI20" s="63"/>
      <c r="AJ20" s="63"/>
      <c r="AK20" s="898"/>
      <c r="AL20" s="899"/>
      <c r="AM20" s="899"/>
      <c r="AN20" s="899"/>
      <c r="AO20" s="900"/>
      <c r="AP20" s="2"/>
      <c r="AQ20" s="62">
        <f t="shared" si="2"/>
        <v>1</v>
      </c>
    </row>
    <row r="21" spans="2:46" ht="12" customHeight="1" x14ac:dyDescent="0.15">
      <c r="B21" s="937"/>
      <c r="C21" s="942"/>
      <c r="D21" s="940"/>
      <c r="E21" s="940"/>
      <c r="F21" s="940"/>
      <c r="G21" s="940"/>
      <c r="H21" s="940"/>
      <c r="I21" s="940"/>
      <c r="J21" s="941"/>
      <c r="K21" s="103"/>
      <c r="L21" s="901"/>
      <c r="M21" s="902"/>
      <c r="N21" s="901"/>
      <c r="O21" s="902"/>
      <c r="P21" s="901"/>
      <c r="Q21" s="902"/>
      <c r="R21" s="336"/>
      <c r="S21" s="903"/>
      <c r="T21" s="337"/>
      <c r="U21" s="901"/>
      <c r="V21" s="902"/>
      <c r="W21" s="901"/>
      <c r="X21" s="902"/>
      <c r="Y21" s="57"/>
      <c r="Z21" s="57"/>
      <c r="AA21" s="57"/>
      <c r="AB21" s="57"/>
      <c r="AC21" s="63"/>
      <c r="AD21" s="63"/>
      <c r="AE21" s="63"/>
      <c r="AF21" s="63"/>
      <c r="AG21" s="63"/>
      <c r="AH21" s="63"/>
      <c r="AI21" s="63"/>
      <c r="AJ21" s="63"/>
      <c r="AK21" s="898"/>
      <c r="AL21" s="899"/>
      <c r="AM21" s="899"/>
      <c r="AN21" s="899"/>
      <c r="AO21" s="900"/>
      <c r="AP21" s="2"/>
      <c r="AQ21" s="62">
        <f>IF(P21="材質劣化",2,IF(P21="漏水",3,1))</f>
        <v>1</v>
      </c>
    </row>
    <row r="22" spans="2:46" ht="12" customHeight="1" x14ac:dyDescent="0.15">
      <c r="B22" s="937"/>
      <c r="C22" s="942"/>
      <c r="D22" s="940"/>
      <c r="E22" s="940"/>
      <c r="F22" s="940"/>
      <c r="G22" s="940"/>
      <c r="H22" s="940"/>
      <c r="I22" s="940"/>
      <c r="J22" s="941"/>
      <c r="K22" s="103"/>
      <c r="L22" s="901"/>
      <c r="M22" s="902"/>
      <c r="N22" s="901"/>
      <c r="O22" s="902"/>
      <c r="P22" s="901"/>
      <c r="Q22" s="902"/>
      <c r="R22" s="336"/>
      <c r="S22" s="903"/>
      <c r="T22" s="337"/>
      <c r="U22" s="901"/>
      <c r="V22" s="902"/>
      <c r="W22" s="901"/>
      <c r="X22" s="902"/>
      <c r="Y22" s="57"/>
      <c r="Z22" s="57"/>
      <c r="AA22" s="57"/>
      <c r="AB22" s="57"/>
      <c r="AC22" s="63"/>
      <c r="AD22" s="63"/>
      <c r="AE22" s="63"/>
      <c r="AF22" s="63"/>
      <c r="AG22" s="63"/>
      <c r="AH22" s="63"/>
      <c r="AI22" s="63"/>
      <c r="AJ22" s="63"/>
      <c r="AK22" s="898"/>
      <c r="AL22" s="899"/>
      <c r="AM22" s="899"/>
      <c r="AN22" s="899"/>
      <c r="AO22" s="900"/>
      <c r="AP22" s="2"/>
      <c r="AQ22" s="62">
        <f t="shared" si="2"/>
        <v>1</v>
      </c>
    </row>
    <row r="23" spans="2:46" ht="12" customHeight="1" x14ac:dyDescent="0.15">
      <c r="B23" s="937"/>
      <c r="C23" s="942"/>
      <c r="D23" s="940"/>
      <c r="E23" s="940"/>
      <c r="F23" s="940"/>
      <c r="G23" s="940"/>
      <c r="H23" s="940"/>
      <c r="I23" s="940"/>
      <c r="J23" s="941"/>
      <c r="K23" s="103"/>
      <c r="L23" s="901"/>
      <c r="M23" s="902"/>
      <c r="N23" s="901"/>
      <c r="O23" s="902"/>
      <c r="P23" s="901"/>
      <c r="Q23" s="902"/>
      <c r="R23" s="336"/>
      <c r="S23" s="903"/>
      <c r="T23" s="337"/>
      <c r="U23" s="901"/>
      <c r="V23" s="902"/>
      <c r="W23" s="901"/>
      <c r="X23" s="902"/>
      <c r="Y23" s="57"/>
      <c r="Z23" s="57"/>
      <c r="AA23" s="57"/>
      <c r="AB23" s="57"/>
      <c r="AC23" s="63"/>
      <c r="AD23" s="63"/>
      <c r="AE23" s="63"/>
      <c r="AF23" s="63"/>
      <c r="AG23" s="63"/>
      <c r="AH23" s="63"/>
      <c r="AI23" s="63"/>
      <c r="AJ23" s="63"/>
      <c r="AK23" s="898"/>
      <c r="AL23" s="899"/>
      <c r="AM23" s="899"/>
      <c r="AN23" s="899"/>
      <c r="AO23" s="900"/>
      <c r="AP23" s="2"/>
      <c r="AQ23" s="62">
        <f t="shared" si="2"/>
        <v>1</v>
      </c>
    </row>
    <row r="24" spans="2:46" ht="12" customHeight="1" x14ac:dyDescent="0.15">
      <c r="B24" s="937"/>
      <c r="C24" s="942"/>
      <c r="D24" s="940"/>
      <c r="E24" s="940"/>
      <c r="F24" s="940"/>
      <c r="G24" s="940"/>
      <c r="H24" s="940"/>
      <c r="I24" s="940"/>
      <c r="J24" s="941"/>
      <c r="K24" s="103"/>
      <c r="L24" s="901"/>
      <c r="M24" s="902"/>
      <c r="N24" s="901"/>
      <c r="O24" s="902"/>
      <c r="P24" s="901"/>
      <c r="Q24" s="902"/>
      <c r="R24" s="336"/>
      <c r="S24" s="903"/>
      <c r="T24" s="337"/>
      <c r="U24" s="901"/>
      <c r="V24" s="902"/>
      <c r="W24" s="901"/>
      <c r="X24" s="902"/>
      <c r="Y24" s="57"/>
      <c r="Z24" s="57"/>
      <c r="AA24" s="57"/>
      <c r="AB24" s="57"/>
      <c r="AC24" s="63"/>
      <c r="AD24" s="63"/>
      <c r="AE24" s="63"/>
      <c r="AF24" s="63"/>
      <c r="AG24" s="63"/>
      <c r="AH24" s="63"/>
      <c r="AI24" s="63"/>
      <c r="AJ24" s="63"/>
      <c r="AK24" s="898"/>
      <c r="AL24" s="899"/>
      <c r="AM24" s="899"/>
      <c r="AN24" s="899"/>
      <c r="AO24" s="900"/>
      <c r="AP24" s="2"/>
      <c r="AQ24" s="62">
        <f t="shared" si="2"/>
        <v>1</v>
      </c>
    </row>
    <row r="25" spans="2:46" ht="12" customHeight="1" x14ac:dyDescent="0.15">
      <c r="B25" s="937"/>
      <c r="C25" s="942"/>
      <c r="D25" s="940"/>
      <c r="E25" s="940"/>
      <c r="F25" s="940"/>
      <c r="G25" s="940"/>
      <c r="H25" s="940"/>
      <c r="I25" s="940"/>
      <c r="J25" s="941"/>
      <c r="K25" s="103"/>
      <c r="L25" s="901"/>
      <c r="M25" s="902"/>
      <c r="N25" s="901"/>
      <c r="O25" s="902"/>
      <c r="P25" s="901"/>
      <c r="Q25" s="902"/>
      <c r="R25" s="336"/>
      <c r="S25" s="903"/>
      <c r="T25" s="337"/>
      <c r="U25" s="901"/>
      <c r="V25" s="902"/>
      <c r="W25" s="901"/>
      <c r="X25" s="902"/>
      <c r="Y25" s="57"/>
      <c r="Z25" s="57"/>
      <c r="AA25" s="57"/>
      <c r="AB25" s="57"/>
      <c r="AC25" s="63"/>
      <c r="AD25" s="63"/>
      <c r="AE25" s="63"/>
      <c r="AF25" s="63"/>
      <c r="AG25" s="63"/>
      <c r="AH25" s="63"/>
      <c r="AI25" s="63"/>
      <c r="AJ25" s="63"/>
      <c r="AK25" s="898"/>
      <c r="AL25" s="899"/>
      <c r="AM25" s="899"/>
      <c r="AN25" s="899"/>
      <c r="AO25" s="900"/>
      <c r="AP25" s="2"/>
      <c r="AQ25" s="62">
        <f t="shared" si="2"/>
        <v>1</v>
      </c>
    </row>
    <row r="26" spans="2:46" ht="12" customHeight="1" x14ac:dyDescent="0.15">
      <c r="B26" s="937"/>
      <c r="C26" s="942"/>
      <c r="D26" s="940"/>
      <c r="E26" s="940"/>
      <c r="F26" s="940"/>
      <c r="G26" s="940"/>
      <c r="H26" s="940"/>
      <c r="I26" s="940"/>
      <c r="J26" s="941"/>
      <c r="K26" s="103"/>
      <c r="L26" s="901"/>
      <c r="M26" s="902"/>
      <c r="N26" s="901"/>
      <c r="O26" s="902"/>
      <c r="P26" s="901"/>
      <c r="Q26" s="902"/>
      <c r="R26" s="336"/>
      <c r="S26" s="903"/>
      <c r="T26" s="337"/>
      <c r="U26" s="901"/>
      <c r="V26" s="902"/>
      <c r="W26" s="901"/>
      <c r="X26" s="902"/>
      <c r="Y26" s="57"/>
      <c r="Z26" s="57"/>
      <c r="AA26" s="57"/>
      <c r="AB26" s="57"/>
      <c r="AC26" s="63"/>
      <c r="AD26" s="63"/>
      <c r="AE26" s="63"/>
      <c r="AF26" s="63"/>
      <c r="AG26" s="63"/>
      <c r="AH26" s="63"/>
      <c r="AI26" s="63"/>
      <c r="AJ26" s="63"/>
      <c r="AK26" s="898"/>
      <c r="AL26" s="899"/>
      <c r="AM26" s="899"/>
      <c r="AN26" s="899"/>
      <c r="AO26" s="900"/>
      <c r="AP26" s="2"/>
      <c r="AQ26" s="62">
        <f>IF(P26="材質劣化",2,IF(P26="漏水",3,1))</f>
        <v>1</v>
      </c>
    </row>
    <row r="27" spans="2:46" ht="12" customHeight="1" x14ac:dyDescent="0.15">
      <c r="B27" s="937"/>
      <c r="C27" s="942"/>
      <c r="D27" s="940"/>
      <c r="E27" s="940"/>
      <c r="F27" s="940"/>
      <c r="G27" s="940"/>
      <c r="H27" s="940"/>
      <c r="I27" s="940"/>
      <c r="J27" s="941"/>
      <c r="K27" s="103"/>
      <c r="L27" s="901"/>
      <c r="M27" s="902"/>
      <c r="N27" s="901"/>
      <c r="O27" s="902"/>
      <c r="P27" s="901"/>
      <c r="Q27" s="902"/>
      <c r="R27" s="336"/>
      <c r="S27" s="903"/>
      <c r="T27" s="337"/>
      <c r="U27" s="901"/>
      <c r="V27" s="902"/>
      <c r="W27" s="901"/>
      <c r="X27" s="902"/>
      <c r="Y27" s="57"/>
      <c r="Z27" s="57"/>
      <c r="AA27" s="57"/>
      <c r="AB27" s="57"/>
      <c r="AC27" s="63"/>
      <c r="AD27" s="63"/>
      <c r="AE27" s="63"/>
      <c r="AF27" s="63"/>
      <c r="AG27" s="63"/>
      <c r="AH27" s="63"/>
      <c r="AI27" s="63"/>
      <c r="AJ27" s="63"/>
      <c r="AK27" s="898"/>
      <c r="AL27" s="899"/>
      <c r="AM27" s="899"/>
      <c r="AN27" s="899"/>
      <c r="AO27" s="900"/>
      <c r="AP27" s="2"/>
      <c r="AQ27" s="62">
        <f t="shared" si="2"/>
        <v>1</v>
      </c>
    </row>
    <row r="28" spans="2:46" ht="12" customHeight="1" x14ac:dyDescent="0.15">
      <c r="B28" s="937"/>
      <c r="C28" s="942"/>
      <c r="D28" s="940"/>
      <c r="E28" s="940"/>
      <c r="F28" s="940"/>
      <c r="G28" s="940"/>
      <c r="H28" s="940"/>
      <c r="I28" s="940"/>
      <c r="J28" s="941"/>
      <c r="K28" s="103"/>
      <c r="L28" s="901"/>
      <c r="M28" s="902"/>
      <c r="N28" s="901"/>
      <c r="O28" s="902"/>
      <c r="P28" s="901"/>
      <c r="Q28" s="902"/>
      <c r="R28" s="336"/>
      <c r="S28" s="903"/>
      <c r="T28" s="337"/>
      <c r="U28" s="901"/>
      <c r="V28" s="902"/>
      <c r="W28" s="901"/>
      <c r="X28" s="902"/>
      <c r="Y28" s="57"/>
      <c r="Z28" s="57"/>
      <c r="AA28" s="57"/>
      <c r="AB28" s="57"/>
      <c r="AC28" s="63"/>
      <c r="AD28" s="63"/>
      <c r="AE28" s="63"/>
      <c r="AF28" s="63"/>
      <c r="AG28" s="63"/>
      <c r="AH28" s="63"/>
      <c r="AI28" s="63"/>
      <c r="AJ28" s="63"/>
      <c r="AK28" s="898"/>
      <c r="AL28" s="899"/>
      <c r="AM28" s="899"/>
      <c r="AN28" s="899"/>
      <c r="AO28" s="900"/>
      <c r="AP28" s="2"/>
      <c r="AQ28" s="62">
        <f>IF(P30="材質劣化",2,IF(P30="漏水",3,1))</f>
        <v>1</v>
      </c>
    </row>
    <row r="29" spans="2:46" ht="12" customHeight="1" x14ac:dyDescent="0.15">
      <c r="B29" s="937"/>
      <c r="C29" s="942"/>
      <c r="D29" s="940"/>
      <c r="E29" s="940"/>
      <c r="F29" s="940"/>
      <c r="G29" s="940"/>
      <c r="H29" s="940"/>
      <c r="I29" s="940"/>
      <c r="J29" s="941"/>
      <c r="K29" s="103"/>
      <c r="L29" s="901"/>
      <c r="M29" s="902"/>
      <c r="N29" s="901"/>
      <c r="O29" s="902"/>
      <c r="P29" s="901"/>
      <c r="Q29" s="902"/>
      <c r="R29" s="336"/>
      <c r="S29" s="903"/>
      <c r="T29" s="337"/>
      <c r="U29" s="901"/>
      <c r="V29" s="902"/>
      <c r="W29" s="901"/>
      <c r="X29" s="902"/>
      <c r="Y29" s="57"/>
      <c r="Z29" s="57"/>
      <c r="AA29" s="57"/>
      <c r="AB29" s="57"/>
      <c r="AC29" s="63"/>
      <c r="AD29" s="63"/>
      <c r="AE29" s="63"/>
      <c r="AF29" s="63"/>
      <c r="AG29" s="63"/>
      <c r="AH29" s="63"/>
      <c r="AI29" s="63"/>
      <c r="AJ29" s="63"/>
      <c r="AK29" s="898"/>
      <c r="AL29" s="899"/>
      <c r="AM29" s="899"/>
      <c r="AN29" s="899"/>
      <c r="AO29" s="900"/>
      <c r="AP29" s="2"/>
      <c r="AQ29" s="62">
        <f>IF(P34="材質劣化",2,IF(P34="漏水",3,1))</f>
        <v>1</v>
      </c>
    </row>
    <row r="30" spans="2:46" ht="12" customHeight="1" x14ac:dyDescent="0.15">
      <c r="B30" s="937"/>
      <c r="C30" s="942"/>
      <c r="D30" s="940"/>
      <c r="E30" s="940"/>
      <c r="F30" s="940"/>
      <c r="G30" s="940"/>
      <c r="H30" s="940"/>
      <c r="I30" s="940"/>
      <c r="J30" s="941"/>
      <c r="K30" s="103"/>
      <c r="L30" s="901"/>
      <c r="M30" s="902"/>
      <c r="N30" s="901"/>
      <c r="O30" s="902"/>
      <c r="P30" s="901"/>
      <c r="Q30" s="902"/>
      <c r="R30" s="336"/>
      <c r="S30" s="903"/>
      <c r="T30" s="337"/>
      <c r="U30" s="901"/>
      <c r="V30" s="902"/>
      <c r="W30" s="901"/>
      <c r="X30" s="902"/>
      <c r="Y30" s="57"/>
      <c r="Z30" s="57"/>
      <c r="AA30" s="57"/>
      <c r="AB30" s="57"/>
      <c r="AC30" s="63"/>
      <c r="AD30" s="63"/>
      <c r="AE30" s="63"/>
      <c r="AF30" s="63"/>
      <c r="AG30" s="63"/>
      <c r="AH30" s="63"/>
      <c r="AI30" s="63"/>
      <c r="AJ30" s="63"/>
      <c r="AK30" s="898"/>
      <c r="AL30" s="899"/>
      <c r="AM30" s="899"/>
      <c r="AN30" s="899"/>
      <c r="AO30" s="900"/>
      <c r="AP30" s="2"/>
      <c r="AQ30" s="62">
        <f t="shared" ref="AQ30:AQ33" si="3">IF(P30="材質劣化",2,IF(P30="漏水",3,1))</f>
        <v>1</v>
      </c>
    </row>
    <row r="31" spans="2:46" ht="12" customHeight="1" x14ac:dyDescent="0.15">
      <c r="B31" s="937"/>
      <c r="C31" s="942"/>
      <c r="D31" s="940"/>
      <c r="E31" s="940"/>
      <c r="F31" s="940"/>
      <c r="G31" s="940"/>
      <c r="H31" s="940"/>
      <c r="I31" s="940"/>
      <c r="J31" s="941"/>
      <c r="K31" s="103"/>
      <c r="L31" s="901"/>
      <c r="M31" s="902"/>
      <c r="N31" s="901"/>
      <c r="O31" s="902"/>
      <c r="P31" s="901"/>
      <c r="Q31" s="902"/>
      <c r="R31" s="336"/>
      <c r="S31" s="903"/>
      <c r="T31" s="337"/>
      <c r="U31" s="901"/>
      <c r="V31" s="902"/>
      <c r="W31" s="901"/>
      <c r="X31" s="902"/>
      <c r="Y31" s="57"/>
      <c r="Z31" s="57"/>
      <c r="AA31" s="57"/>
      <c r="AB31" s="57"/>
      <c r="AC31" s="63"/>
      <c r="AD31" s="63"/>
      <c r="AE31" s="63"/>
      <c r="AF31" s="63"/>
      <c r="AG31" s="63"/>
      <c r="AH31" s="63"/>
      <c r="AI31" s="63"/>
      <c r="AJ31" s="63"/>
      <c r="AK31" s="898"/>
      <c r="AL31" s="899"/>
      <c r="AM31" s="899"/>
      <c r="AN31" s="899"/>
      <c r="AO31" s="900"/>
      <c r="AP31" s="2"/>
      <c r="AQ31" s="62">
        <f t="shared" ref="AQ31" si="4">IF(P33="材質劣化",2,IF(P33="漏水",3,1))</f>
        <v>1</v>
      </c>
    </row>
    <row r="32" spans="2:46" ht="12" customHeight="1" x14ac:dyDescent="0.15">
      <c r="B32" s="937"/>
      <c r="C32" s="942"/>
      <c r="D32" s="940"/>
      <c r="E32" s="940"/>
      <c r="F32" s="940"/>
      <c r="G32" s="940"/>
      <c r="H32" s="940"/>
      <c r="I32" s="940"/>
      <c r="J32" s="941"/>
      <c r="K32" s="103"/>
      <c r="L32" s="901"/>
      <c r="M32" s="902"/>
      <c r="N32" s="901"/>
      <c r="O32" s="902"/>
      <c r="P32" s="901"/>
      <c r="Q32" s="902"/>
      <c r="R32" s="336"/>
      <c r="S32" s="903"/>
      <c r="T32" s="337"/>
      <c r="U32" s="901"/>
      <c r="V32" s="902"/>
      <c r="W32" s="901"/>
      <c r="X32" s="902"/>
      <c r="Y32" s="57"/>
      <c r="Z32" s="57"/>
      <c r="AA32" s="57"/>
      <c r="AB32" s="57"/>
      <c r="AC32" s="63"/>
      <c r="AD32" s="63"/>
      <c r="AE32" s="63"/>
      <c r="AF32" s="63"/>
      <c r="AG32" s="63"/>
      <c r="AH32" s="63"/>
      <c r="AI32" s="63"/>
      <c r="AJ32" s="63"/>
      <c r="AK32" s="898"/>
      <c r="AL32" s="899"/>
      <c r="AM32" s="899"/>
      <c r="AN32" s="899"/>
      <c r="AO32" s="900"/>
      <c r="AP32" s="2"/>
      <c r="AQ32" s="62">
        <f t="shared" ref="AQ32" si="5">IF(P37="材質劣化",2,IF(P37="漏水",3,1))</f>
        <v>1</v>
      </c>
      <c r="AS32" s="3"/>
      <c r="AT32" s="3"/>
    </row>
    <row r="33" spans="2:86" ht="12" customHeight="1" x14ac:dyDescent="0.15">
      <c r="B33" s="937"/>
      <c r="C33" s="942"/>
      <c r="D33" s="940"/>
      <c r="E33" s="940"/>
      <c r="F33" s="940"/>
      <c r="G33" s="940"/>
      <c r="H33" s="940"/>
      <c r="I33" s="940"/>
      <c r="J33" s="941"/>
      <c r="K33" s="103"/>
      <c r="L33" s="901"/>
      <c r="M33" s="902"/>
      <c r="N33" s="901"/>
      <c r="O33" s="902"/>
      <c r="P33" s="901"/>
      <c r="Q33" s="902"/>
      <c r="R33" s="336"/>
      <c r="S33" s="903"/>
      <c r="T33" s="337"/>
      <c r="U33" s="901"/>
      <c r="V33" s="902"/>
      <c r="W33" s="901"/>
      <c r="X33" s="902"/>
      <c r="Y33" s="57"/>
      <c r="Z33" s="57"/>
      <c r="AA33" s="57"/>
      <c r="AB33" s="57"/>
      <c r="AC33" s="63"/>
      <c r="AD33" s="63"/>
      <c r="AE33" s="63"/>
      <c r="AF33" s="63"/>
      <c r="AG33" s="63"/>
      <c r="AH33" s="63"/>
      <c r="AI33" s="63"/>
      <c r="AJ33" s="63"/>
      <c r="AK33" s="898"/>
      <c r="AL33" s="899"/>
      <c r="AM33" s="899"/>
      <c r="AN33" s="899"/>
      <c r="AO33" s="900"/>
      <c r="AP33" s="2"/>
      <c r="AQ33" s="62">
        <f t="shared" si="3"/>
        <v>1</v>
      </c>
      <c r="AS33" s="184"/>
      <c r="AT33" s="184"/>
    </row>
    <row r="34" spans="2:86" ht="12" customHeight="1" x14ac:dyDescent="0.15">
      <c r="B34" s="937"/>
      <c r="C34" s="942"/>
      <c r="D34" s="940"/>
      <c r="E34" s="940"/>
      <c r="F34" s="940"/>
      <c r="G34" s="940"/>
      <c r="H34" s="940"/>
      <c r="I34" s="940"/>
      <c r="J34" s="941"/>
      <c r="K34" s="103"/>
      <c r="L34" s="901"/>
      <c r="M34" s="902"/>
      <c r="N34" s="901"/>
      <c r="O34" s="902"/>
      <c r="P34" s="901"/>
      <c r="Q34" s="902"/>
      <c r="R34" s="336"/>
      <c r="S34" s="903"/>
      <c r="T34" s="337"/>
      <c r="U34" s="901"/>
      <c r="V34" s="902"/>
      <c r="W34" s="901"/>
      <c r="X34" s="902"/>
      <c r="Y34" s="57"/>
      <c r="Z34" s="57"/>
      <c r="AA34" s="57"/>
      <c r="AB34" s="57"/>
      <c r="AC34" s="63"/>
      <c r="AD34" s="63"/>
      <c r="AE34" s="63"/>
      <c r="AF34" s="63"/>
      <c r="AG34" s="63"/>
      <c r="AH34" s="63"/>
      <c r="AI34" s="63"/>
      <c r="AJ34" s="63"/>
      <c r="AK34" s="898"/>
      <c r="AL34" s="899"/>
      <c r="AM34" s="899"/>
      <c r="AN34" s="899"/>
      <c r="AO34" s="900"/>
      <c r="AP34" s="2"/>
      <c r="AQ34" s="62">
        <f t="shared" ref="AQ34" si="6">IF(P36="材質劣化",2,IF(P36="漏水",3,1))</f>
        <v>1</v>
      </c>
      <c r="AS34" s="185"/>
      <c r="AT34" s="185"/>
    </row>
    <row r="35" spans="2:86" ht="12" customHeight="1" x14ac:dyDescent="0.15">
      <c r="B35" s="937"/>
      <c r="C35" s="942"/>
      <c r="D35" s="940"/>
      <c r="E35" s="940"/>
      <c r="F35" s="940"/>
      <c r="G35" s="940"/>
      <c r="H35" s="940"/>
      <c r="I35" s="940"/>
      <c r="J35" s="941"/>
      <c r="K35" s="909" t="s">
        <v>376</v>
      </c>
      <c r="L35" s="894" t="s">
        <v>181</v>
      </c>
      <c r="M35" s="894"/>
      <c r="N35" s="894"/>
      <c r="O35" s="894"/>
      <c r="P35" s="894"/>
      <c r="Q35" s="894"/>
      <c r="R35" s="894"/>
      <c r="S35" s="894"/>
      <c r="T35" s="894"/>
      <c r="U35" s="894"/>
      <c r="V35" s="894"/>
      <c r="W35" s="894"/>
      <c r="X35" s="894"/>
      <c r="Y35" s="895" t="s">
        <v>329</v>
      </c>
      <c r="Z35" s="896"/>
      <c r="AA35" s="896"/>
      <c r="AB35" s="897"/>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894" t="s">
        <v>501</v>
      </c>
      <c r="AL35" s="894"/>
      <c r="AM35" s="917" t="s">
        <v>534</v>
      </c>
      <c r="AN35" s="917"/>
      <c r="AO35" s="917"/>
      <c r="AP35" s="2"/>
    </row>
    <row r="36" spans="2:86" ht="12" customHeight="1" x14ac:dyDescent="0.15">
      <c r="B36" s="937"/>
      <c r="C36" s="942"/>
      <c r="D36" s="940"/>
      <c r="E36" s="940"/>
      <c r="F36" s="940"/>
      <c r="G36" s="940"/>
      <c r="H36" s="940"/>
      <c r="I36" s="940"/>
      <c r="J36" s="941"/>
      <c r="K36" s="910"/>
      <c r="L36" s="918" t="s">
        <v>330</v>
      </c>
      <c r="M36" s="919"/>
      <c r="N36" s="952"/>
      <c r="O36" s="918" t="s">
        <v>502</v>
      </c>
      <c r="P36" s="919"/>
      <c r="Q36" s="919"/>
      <c r="R36" s="919"/>
      <c r="S36" s="919"/>
      <c r="T36" s="919"/>
      <c r="U36" s="919"/>
      <c r="V36" s="919"/>
      <c r="W36" s="919"/>
      <c r="X36" s="952"/>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4"/>
      <c r="AL36" s="894"/>
      <c r="AM36" s="917"/>
      <c r="AN36" s="917"/>
      <c r="AO36" s="917"/>
      <c r="AP36" s="2"/>
    </row>
    <row r="37" spans="2:86" ht="14.25" customHeight="1" x14ac:dyDescent="0.15">
      <c r="B37" s="937"/>
      <c r="C37" s="942"/>
      <c r="D37" s="940"/>
      <c r="E37" s="940"/>
      <c r="F37" s="940"/>
      <c r="G37" s="940"/>
      <c r="H37" s="940"/>
      <c r="I37" s="940"/>
      <c r="J37" s="941"/>
      <c r="K37" s="910"/>
      <c r="L37" s="922"/>
      <c r="M37" s="923"/>
      <c r="N37" s="953"/>
      <c r="O37" s="922"/>
      <c r="P37" s="923"/>
      <c r="Q37" s="923"/>
      <c r="R37" s="923"/>
      <c r="S37" s="923"/>
      <c r="T37" s="923"/>
      <c r="U37" s="923"/>
      <c r="V37" s="923"/>
      <c r="W37" s="923"/>
      <c r="X37" s="953"/>
      <c r="Y37" s="916" t="str">
        <f>IF(COUNTIF(Y11:Y34,"〇")&gt;0,"1","  ")</f>
        <v xml:space="preserve">  </v>
      </c>
      <c r="Z37" s="916" t="str">
        <f>IF(COUNTIF(Z11:Z34,"〇")&gt;0,"1","  ")</f>
        <v xml:space="preserve">  </v>
      </c>
      <c r="AA37" s="916" t="str">
        <f>IF(COUNTIF(AA11:AA34,"〇")&gt;0,"1","  ")</f>
        <v xml:space="preserve">  </v>
      </c>
      <c r="AB37" s="916" t="str">
        <f>IF(COUNTIF(AB11:AB34,"〇")&gt;0,"1","  ")</f>
        <v xml:space="preserve">  </v>
      </c>
      <c r="AC37" s="916">
        <f>COUNTA(AC11:AC34)</f>
        <v>0</v>
      </c>
      <c r="AD37" s="916">
        <f t="shared" ref="AD37:AI37" si="8">COUNTA(AD11:AD34)</f>
        <v>0</v>
      </c>
      <c r="AE37" s="916">
        <f t="shared" si="8"/>
        <v>0</v>
      </c>
      <c r="AF37" s="916">
        <f t="shared" si="8"/>
        <v>0</v>
      </c>
      <c r="AG37" s="916">
        <f t="shared" si="8"/>
        <v>0</v>
      </c>
      <c r="AH37" s="916">
        <f t="shared" si="8"/>
        <v>0</v>
      </c>
      <c r="AI37" s="916">
        <f t="shared" si="8"/>
        <v>0</v>
      </c>
      <c r="AJ37" s="916">
        <f>COUNTA(AJ11:AJ34)</f>
        <v>0</v>
      </c>
      <c r="AK37" s="894"/>
      <c r="AL37" s="894"/>
      <c r="AM37" s="917"/>
      <c r="AN37" s="917"/>
      <c r="AO37" s="917"/>
      <c r="AP37" s="2"/>
    </row>
    <row r="38" spans="2:86" ht="14.25" customHeight="1" x14ac:dyDescent="0.15">
      <c r="B38" s="937"/>
      <c r="C38" s="942"/>
      <c r="D38" s="940"/>
      <c r="E38" s="940"/>
      <c r="F38" s="940"/>
      <c r="G38" s="940"/>
      <c r="H38" s="940"/>
      <c r="I38" s="940"/>
      <c r="J38" s="941"/>
      <c r="K38" s="910"/>
      <c r="L38" s="926"/>
      <c r="M38" s="927"/>
      <c r="N38" s="954"/>
      <c r="O38" s="926"/>
      <c r="P38" s="927"/>
      <c r="Q38" s="927"/>
      <c r="R38" s="927"/>
      <c r="S38" s="927"/>
      <c r="T38" s="927"/>
      <c r="U38" s="927"/>
      <c r="V38" s="927"/>
      <c r="W38" s="927"/>
      <c r="X38" s="954"/>
      <c r="Y38" s="916"/>
      <c r="Z38" s="916"/>
      <c r="AA38" s="916"/>
      <c r="AB38" s="916"/>
      <c r="AC38" s="916"/>
      <c r="AD38" s="916"/>
      <c r="AE38" s="916"/>
      <c r="AF38" s="916"/>
      <c r="AG38" s="916"/>
      <c r="AH38" s="916"/>
      <c r="AI38" s="916"/>
      <c r="AJ38" s="916"/>
      <c r="AK38" s="894"/>
      <c r="AL38" s="894"/>
      <c r="AM38" s="917"/>
      <c r="AN38" s="917"/>
      <c r="AO38" s="917"/>
      <c r="AP38" s="2"/>
    </row>
    <row r="39" spans="2:86" ht="12" customHeight="1" x14ac:dyDescent="0.15">
      <c r="B39" s="937"/>
      <c r="C39" s="942"/>
      <c r="D39" s="940"/>
      <c r="E39" s="940"/>
      <c r="F39" s="940"/>
      <c r="G39" s="940"/>
      <c r="H39" s="940"/>
      <c r="I39" s="940"/>
      <c r="J39" s="941"/>
      <c r="K39" s="904" t="s">
        <v>503</v>
      </c>
      <c r="L39" s="911"/>
      <c r="M39" s="911"/>
      <c r="N39" s="911"/>
      <c r="O39" s="911"/>
      <c r="P39" s="911"/>
      <c r="Q39" s="911"/>
      <c r="R39" s="911"/>
      <c r="S39" s="911"/>
      <c r="T39" s="911"/>
      <c r="U39" s="911"/>
      <c r="V39" s="911"/>
      <c r="W39" s="911"/>
      <c r="X39" s="911"/>
      <c r="Y39" s="911"/>
      <c r="Z39" s="911"/>
      <c r="AA39" s="911"/>
      <c r="AB39" s="911"/>
      <c r="AC39" s="911"/>
      <c r="AD39" s="911"/>
      <c r="AE39" s="911"/>
      <c r="AF39" s="911"/>
      <c r="AG39" s="911"/>
      <c r="AH39" s="911"/>
      <c r="AI39" s="911"/>
      <c r="AJ39" s="911"/>
      <c r="AK39" s="912"/>
      <c r="AL39" s="912"/>
      <c r="AM39" s="912"/>
      <c r="AN39" s="912"/>
      <c r="AO39" s="913"/>
      <c r="AP39" s="2"/>
    </row>
    <row r="40" spans="2:86" ht="12" customHeight="1" x14ac:dyDescent="0.15">
      <c r="B40" s="937"/>
      <c r="C40" s="942"/>
      <c r="D40" s="940"/>
      <c r="E40" s="940"/>
      <c r="F40" s="940"/>
      <c r="G40" s="940"/>
      <c r="H40" s="940"/>
      <c r="I40" s="940"/>
      <c r="J40" s="941"/>
      <c r="K40" s="905"/>
      <c r="L40" s="912"/>
      <c r="M40" s="912"/>
      <c r="N40" s="912"/>
      <c r="O40" s="912"/>
      <c r="P40" s="912"/>
      <c r="Q40" s="912"/>
      <c r="R40" s="912"/>
      <c r="S40" s="912"/>
      <c r="T40" s="912"/>
      <c r="U40" s="912"/>
      <c r="V40" s="912"/>
      <c r="W40" s="912"/>
      <c r="X40" s="912"/>
      <c r="Y40" s="912"/>
      <c r="Z40" s="912"/>
      <c r="AA40" s="912"/>
      <c r="AB40" s="912"/>
      <c r="AC40" s="912"/>
      <c r="AD40" s="912"/>
      <c r="AE40" s="912"/>
      <c r="AF40" s="912"/>
      <c r="AG40" s="912"/>
      <c r="AH40" s="912"/>
      <c r="AI40" s="912"/>
      <c r="AJ40" s="912"/>
      <c r="AK40" s="912"/>
      <c r="AL40" s="912"/>
      <c r="AM40" s="912"/>
      <c r="AN40" s="912"/>
      <c r="AO40" s="913"/>
      <c r="AP40" s="2"/>
    </row>
    <row r="41" spans="2:86" ht="12" customHeight="1" x14ac:dyDescent="0.15">
      <c r="B41" s="937"/>
      <c r="C41" s="942"/>
      <c r="D41" s="940"/>
      <c r="E41" s="940"/>
      <c r="F41" s="940"/>
      <c r="G41" s="940"/>
      <c r="H41" s="940"/>
      <c r="I41" s="940"/>
      <c r="J41" s="941"/>
      <c r="K41" s="905"/>
      <c r="L41" s="912"/>
      <c r="M41" s="912"/>
      <c r="N41" s="912"/>
      <c r="O41" s="912"/>
      <c r="P41" s="912"/>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3"/>
      <c r="AP41" s="2"/>
    </row>
    <row r="42" spans="2:86" ht="12" customHeight="1" x14ac:dyDescent="0.15">
      <c r="B42" s="937"/>
      <c r="C42" s="942"/>
      <c r="D42" s="940"/>
      <c r="E42" s="940"/>
      <c r="F42" s="940"/>
      <c r="G42" s="940"/>
      <c r="H42" s="940"/>
      <c r="I42" s="940"/>
      <c r="J42" s="941"/>
      <c r="K42" s="905"/>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914"/>
      <c r="AL42" s="914"/>
      <c r="AM42" s="914"/>
      <c r="AN42" s="914"/>
      <c r="AO42" s="915"/>
      <c r="AP42" s="43"/>
      <c r="CD42" s="2"/>
      <c r="CE42" s="2"/>
      <c r="CF42" s="2"/>
      <c r="CG42" s="2"/>
      <c r="CH42" s="2"/>
    </row>
    <row r="43" spans="2:86" ht="12" customHeight="1" x14ac:dyDescent="0.15">
      <c r="B43" s="937"/>
      <c r="C43" s="942"/>
      <c r="D43" s="940"/>
      <c r="E43" s="940"/>
      <c r="F43" s="940"/>
      <c r="G43" s="940"/>
      <c r="H43" s="940"/>
      <c r="I43" s="940"/>
      <c r="J43" s="941"/>
      <c r="K43" s="890" t="s">
        <v>331</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43"/>
      <c r="CD43" s="2"/>
      <c r="CE43" s="2"/>
      <c r="CF43" s="2"/>
      <c r="CG43" s="2"/>
      <c r="CH43" s="2"/>
    </row>
    <row r="44" spans="2:86" ht="12" customHeight="1" x14ac:dyDescent="0.15">
      <c r="B44" s="937"/>
      <c r="C44" s="942"/>
      <c r="D44" s="940"/>
      <c r="E44" s="940"/>
      <c r="F44" s="940"/>
      <c r="G44" s="940"/>
      <c r="H44" s="940"/>
      <c r="I44" s="940"/>
      <c r="J44" s="941"/>
      <c r="K44" s="906" t="s">
        <v>497</v>
      </c>
      <c r="L44" s="907"/>
      <c r="M44" s="907"/>
      <c r="N44" s="907"/>
      <c r="O44" s="907"/>
      <c r="P44" s="907"/>
      <c r="Q44" s="907"/>
      <c r="R44" s="907"/>
      <c r="S44" s="907"/>
      <c r="T44" s="907"/>
      <c r="U44" s="907"/>
      <c r="V44" s="907"/>
      <c r="W44" s="907"/>
      <c r="X44" s="907"/>
      <c r="Y44" s="907"/>
      <c r="Z44" s="907"/>
      <c r="AA44" s="907"/>
      <c r="AB44" s="907"/>
      <c r="AC44" s="907"/>
      <c r="AD44" s="907"/>
      <c r="AE44" s="907"/>
      <c r="AF44" s="907"/>
      <c r="AG44" s="907"/>
      <c r="AH44" s="907"/>
      <c r="AI44" s="907"/>
      <c r="AJ44" s="907"/>
      <c r="AK44" s="907"/>
      <c r="AL44" s="907"/>
      <c r="AM44" s="907"/>
      <c r="AN44" s="907"/>
      <c r="AO44" s="908"/>
      <c r="AP44" s="43"/>
      <c r="CD44" s="2"/>
      <c r="CE44" s="2"/>
      <c r="CF44" s="2"/>
      <c r="CG44" s="2"/>
      <c r="CH44" s="2"/>
    </row>
    <row r="45" spans="2:86" ht="12" customHeight="1" x14ac:dyDescent="0.15">
      <c r="B45" s="526"/>
      <c r="C45" s="943"/>
      <c r="D45" s="944"/>
      <c r="E45" s="944"/>
      <c r="F45" s="944"/>
      <c r="G45" s="944"/>
      <c r="H45" s="944"/>
      <c r="I45" s="944"/>
      <c r="J45" s="945"/>
      <c r="K45" s="891" t="s">
        <v>498</v>
      </c>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0A3934E2-2B26-4931-AB5E-81089277F9A2}">
      <formula1>"〇,"</formula1>
    </dataValidation>
    <dataValidation type="list" allowBlank="1" showInputMessage="1" showErrorMessage="1" sqref="N11:O34" xr:uid="{13401AA4-D0A6-4063-A8BF-B51FCE5DAC0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B5079AB-F6CA-4E5D-8B39-E1C7B67A2502}">
          <x14:formula1>
            <xm:f>'(参考)リスト'!$G$16:$G$19</xm:f>
          </x14:formula1>
          <xm:sqref>AM35:AO38</xm:sqref>
        </x14:dataValidation>
        <x14:dataValidation type="list" allowBlank="1" showInputMessage="1" showErrorMessage="1" xr:uid="{4B98CD5D-35DE-4C17-8E39-A902F12A9018}">
          <x14:formula1>
            <xm:f>'(参考)リスト'!$B$16:$B$21</xm:f>
          </x14:formula1>
          <xm:sqref>L11:M34</xm:sqref>
        </x14:dataValidation>
        <x14:dataValidation type="list" allowBlank="1" showInputMessage="1" showErrorMessage="1" xr:uid="{5D79F3A2-819A-42D4-9CAB-B71215A46BE9}">
          <x14:formula1>
            <xm:f>'(参考)リスト'!$E$16:$E$27</xm:f>
          </x14:formula1>
          <xm:sqref>R11:T34</xm:sqref>
        </x14:dataValidation>
        <x14:dataValidation type="list" allowBlank="1" showInputMessage="1" showErrorMessage="1" xr:uid="{B5B45652-9961-4E29-A145-B09527797786}">
          <x14:formula1>
            <xm:f>'(参考)リスト'!$D$16:$D$18</xm:f>
          </x14:formula1>
          <xm:sqref>P11:Q34</xm:sqref>
        </x14:dataValidation>
        <x14:dataValidation type="list" allowBlank="1" showInputMessage="1" showErrorMessage="1" xr:uid="{60B225E7-E7CB-4768-AEF9-E3CFC2C9E88D}">
          <x14:formula1>
            <xm:f>'(参考)リスト'!$F$16:$F$21</xm:f>
          </x14:formula1>
          <xm:sqref>U11:X34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F3709-F98E-4279-BB01-703E926E8D11}">
  <sheetPr>
    <pageSetUpPr fitToPage="1"/>
  </sheetPr>
  <dimension ref="B1:CH53"/>
  <sheetViews>
    <sheetView showGridLines="0" tabSelected="1" view="pageBreakPreview" zoomScaleNormal="85" zoomScaleSheetLayoutView="100" workbookViewId="0">
      <selection activeCell="AW41" sqref="AW41"/>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2" t="s">
        <v>495</v>
      </c>
      <c r="AV1" s="969" t="s">
        <v>402</v>
      </c>
      <c r="AW1" s="969"/>
      <c r="AX1" s="969"/>
      <c r="AY1" s="889" t="s">
        <v>46</v>
      </c>
      <c r="AZ1" s="889"/>
      <c r="BA1" s="889"/>
      <c r="BB1" s="889"/>
      <c r="BC1" s="889"/>
      <c r="BD1" s="889"/>
      <c r="BE1" s="889"/>
      <c r="BF1" s="889"/>
      <c r="BG1" s="889"/>
      <c r="BH1" s="889"/>
      <c r="BI1" s="889"/>
      <c r="BJ1" s="889"/>
      <c r="BK1" s="889" t="s">
        <v>45</v>
      </c>
      <c r="BL1" s="889"/>
      <c r="BM1" s="889"/>
      <c r="BN1" s="889"/>
      <c r="BO1" s="889"/>
      <c r="BP1" s="889"/>
      <c r="BQ1" s="889"/>
      <c r="BR1" s="889"/>
      <c r="BS1" s="889"/>
      <c r="BT1" s="889"/>
      <c r="BU1" s="889"/>
      <c r="BV1" s="889"/>
      <c r="BW1" s="961"/>
      <c r="BX1" s="961"/>
      <c r="BY1" s="961"/>
      <c r="BZ1" s="961"/>
      <c r="CA1" s="961"/>
      <c r="CB1" s="961"/>
      <c r="CC1" s="961"/>
      <c r="CD1" s="961"/>
      <c r="CE1" s="961"/>
      <c r="CF1" s="961"/>
      <c r="CG1" s="961"/>
      <c r="CH1" s="961"/>
    </row>
    <row r="2" spans="2:86" ht="8.25" customHeight="1" x14ac:dyDescent="0.15">
      <c r="AU2" s="962"/>
      <c r="AV2" s="969" t="s">
        <v>401</v>
      </c>
      <c r="AW2" s="955" t="s">
        <v>400</v>
      </c>
      <c r="AX2" s="955" t="s">
        <v>449</v>
      </c>
      <c r="AY2" s="889" t="s">
        <v>496</v>
      </c>
      <c r="AZ2" s="889"/>
      <c r="BA2" s="889"/>
      <c r="BB2" s="889"/>
      <c r="BC2" s="889"/>
      <c r="BD2" s="889"/>
      <c r="BE2" s="889"/>
      <c r="BF2" s="889"/>
      <c r="BG2" s="889"/>
      <c r="BH2" s="889"/>
      <c r="BI2" s="889"/>
      <c r="BJ2" s="889"/>
      <c r="BK2" s="889" t="s">
        <v>44</v>
      </c>
      <c r="BL2" s="889"/>
      <c r="BM2" s="889"/>
      <c r="BN2" s="889"/>
      <c r="BO2" s="889" t="s">
        <v>43</v>
      </c>
      <c r="BP2" s="889"/>
      <c r="BQ2" s="889"/>
      <c r="BR2" s="889"/>
      <c r="BS2" s="889"/>
      <c r="BT2" s="889"/>
      <c r="BU2" s="889"/>
      <c r="BV2" s="889"/>
      <c r="BW2" s="970"/>
      <c r="BX2" s="970"/>
      <c r="BY2" s="970"/>
      <c r="BZ2" s="970"/>
      <c r="CA2" s="961"/>
      <c r="CB2" s="961"/>
      <c r="CC2" s="961"/>
      <c r="CD2" s="961"/>
      <c r="CE2" s="961"/>
      <c r="CF2" s="961"/>
      <c r="CG2" s="961"/>
      <c r="CH2" s="961"/>
    </row>
    <row r="3" spans="2:86" ht="25.2" customHeight="1" x14ac:dyDescent="0.15">
      <c r="B3" s="670" t="s">
        <v>316</v>
      </c>
      <c r="C3" s="956"/>
      <c r="D3" s="956"/>
      <c r="E3" s="957"/>
      <c r="F3" s="957"/>
      <c r="G3" s="957"/>
      <c r="H3" s="957"/>
      <c r="I3" s="957"/>
      <c r="J3" s="957"/>
      <c r="K3" s="956"/>
      <c r="L3" s="956"/>
      <c r="M3" s="956"/>
      <c r="N3" s="956"/>
      <c r="O3" s="956"/>
      <c r="P3" s="956"/>
      <c r="Q3" s="956"/>
      <c r="R3" s="956"/>
      <c r="S3" s="956"/>
      <c r="T3" s="956"/>
      <c r="U3" s="956"/>
      <c r="V3" s="956"/>
      <c r="W3" s="956"/>
      <c r="X3" s="956"/>
      <c r="Y3" s="956"/>
      <c r="Z3" s="956"/>
      <c r="AA3" s="956"/>
      <c r="AB3" s="956"/>
      <c r="AC3" s="956"/>
      <c r="AD3" s="956"/>
      <c r="AE3" s="956"/>
      <c r="AF3" s="956"/>
      <c r="AG3" s="956"/>
      <c r="AH3" s="956"/>
      <c r="AI3" s="956"/>
      <c r="AJ3" s="956"/>
      <c r="AK3" s="956"/>
      <c r="AL3" s="956"/>
      <c r="AM3" s="956"/>
      <c r="AN3" s="956"/>
      <c r="AO3" s="956"/>
      <c r="AU3" s="962"/>
      <c r="AV3" s="969"/>
      <c r="AW3" s="955"/>
      <c r="AX3" s="955"/>
      <c r="AY3" s="889" t="s">
        <v>42</v>
      </c>
      <c r="AZ3" s="889"/>
      <c r="BA3" s="889"/>
      <c r="BB3" s="889"/>
      <c r="BC3" s="889" t="s">
        <v>41</v>
      </c>
      <c r="BD3" s="889"/>
      <c r="BE3" s="889"/>
      <c r="BF3" s="889"/>
      <c r="BG3" s="889" t="s">
        <v>40</v>
      </c>
      <c r="BH3" s="889"/>
      <c r="BI3" s="889"/>
      <c r="BJ3" s="889"/>
      <c r="BK3" s="889" t="s">
        <v>235</v>
      </c>
      <c r="BL3" s="889"/>
      <c r="BM3" s="889"/>
      <c r="BN3" s="889"/>
      <c r="BO3" s="889" t="s">
        <v>41</v>
      </c>
      <c r="BP3" s="889"/>
      <c r="BQ3" s="889"/>
      <c r="BR3" s="889"/>
      <c r="BS3" s="889" t="s">
        <v>40</v>
      </c>
      <c r="BT3" s="889"/>
      <c r="BU3" s="889"/>
      <c r="BV3" s="889"/>
      <c r="BW3" s="961"/>
      <c r="BX3" s="961"/>
      <c r="BY3" s="961"/>
      <c r="BZ3" s="961"/>
      <c r="CA3" s="961"/>
      <c r="CB3" s="961"/>
      <c r="CC3" s="961"/>
      <c r="CD3" s="961"/>
      <c r="CE3" s="961"/>
      <c r="CF3" s="961"/>
      <c r="CG3" s="961"/>
      <c r="CH3" s="961"/>
    </row>
    <row r="4" spans="2:86" ht="18" customHeight="1" x14ac:dyDescent="0.15">
      <c r="B4" s="411" t="s">
        <v>17</v>
      </c>
      <c r="C4" s="411"/>
      <c r="D4" s="411"/>
      <c r="E4" s="932" t="s">
        <v>564</v>
      </c>
      <c r="F4" s="933"/>
      <c r="G4" s="933"/>
      <c r="H4" s="933"/>
      <c r="I4" s="933"/>
      <c r="J4" s="934"/>
      <c r="K4" s="511" t="s">
        <v>18</v>
      </c>
      <c r="L4" s="511"/>
      <c r="M4" s="511"/>
      <c r="N4" s="930" t="s">
        <v>548</v>
      </c>
      <c r="O4" s="930"/>
      <c r="P4" s="930"/>
      <c r="Q4" s="930"/>
      <c r="R4" s="930"/>
      <c r="S4" s="930"/>
      <c r="T4" s="530" t="s">
        <v>445</v>
      </c>
      <c r="U4" s="531"/>
      <c r="V4" s="531"/>
      <c r="W4" s="531"/>
      <c r="X4" s="532"/>
      <c r="Y4" s="935" t="s">
        <v>531</v>
      </c>
      <c r="Z4" s="935"/>
      <c r="AA4" s="935"/>
      <c r="AB4" s="935"/>
      <c r="AC4" s="935"/>
      <c r="AD4" s="935"/>
      <c r="AE4" s="935"/>
      <c r="AF4" s="935"/>
      <c r="AG4" s="530" t="s">
        <v>185</v>
      </c>
      <c r="AH4" s="531"/>
      <c r="AI4" s="531"/>
      <c r="AJ4" s="532"/>
      <c r="AK4" s="963">
        <v>45593</v>
      </c>
      <c r="AL4" s="964"/>
      <c r="AM4" s="964"/>
      <c r="AN4" s="964"/>
      <c r="AO4" s="965"/>
      <c r="AU4" s="962"/>
      <c r="AV4" s="969"/>
      <c r="AW4" s="955"/>
      <c r="AX4" s="955"/>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9" t="s">
        <v>0</v>
      </c>
      <c r="C5" s="419"/>
      <c r="D5" s="419"/>
      <c r="E5" s="958" t="s">
        <v>565</v>
      </c>
      <c r="F5" s="959"/>
      <c r="G5" s="959"/>
      <c r="H5" s="959"/>
      <c r="I5" s="959"/>
      <c r="J5" s="960"/>
      <c r="K5" s="525" t="s">
        <v>1</v>
      </c>
      <c r="L5" s="525"/>
      <c r="M5" s="525"/>
      <c r="N5" s="930" t="s">
        <v>586</v>
      </c>
      <c r="O5" s="930"/>
      <c r="P5" s="930"/>
      <c r="Q5" s="930"/>
      <c r="R5" s="930"/>
      <c r="S5" s="930"/>
      <c r="T5" s="533"/>
      <c r="U5" s="534"/>
      <c r="V5" s="534"/>
      <c r="W5" s="534"/>
      <c r="X5" s="535"/>
      <c r="Y5" s="931" t="s">
        <v>532</v>
      </c>
      <c r="Z5" s="931"/>
      <c r="AA5" s="931"/>
      <c r="AB5" s="931"/>
      <c r="AC5" s="931"/>
      <c r="AD5" s="931"/>
      <c r="AE5" s="931"/>
      <c r="AF5" s="931"/>
      <c r="AG5" s="668"/>
      <c r="AH5" s="701"/>
      <c r="AI5" s="701"/>
      <c r="AJ5" s="669"/>
      <c r="AK5" s="966"/>
      <c r="AL5" s="967"/>
      <c r="AM5" s="967"/>
      <c r="AN5" s="967"/>
      <c r="AO5" s="968"/>
      <c r="AU5" s="962"/>
      <c r="AV5" s="53" t="str">
        <f>N7</f>
        <v>PE</v>
      </c>
      <c r="AW5" s="44">
        <f>R7</f>
        <v>0.4</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0.4</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6" t="s">
        <v>184</v>
      </c>
      <c r="C6" s="938"/>
      <c r="D6" s="939"/>
      <c r="E6" s="940"/>
      <c r="F6" s="940"/>
      <c r="G6" s="940"/>
      <c r="H6" s="940"/>
      <c r="I6" s="940"/>
      <c r="J6" s="941"/>
      <c r="K6" s="946" t="s">
        <v>317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895" t="s">
        <v>183</v>
      </c>
      <c r="L7" s="896"/>
      <c r="M7" s="897"/>
      <c r="N7" s="971" t="s">
        <v>547</v>
      </c>
      <c r="O7" s="972"/>
      <c r="P7" s="895" t="s">
        <v>318</v>
      </c>
      <c r="Q7" s="897"/>
      <c r="R7" s="949">
        <v>0.4</v>
      </c>
      <c r="S7" s="950"/>
      <c r="T7" s="951"/>
      <c r="U7" s="918" t="s">
        <v>436</v>
      </c>
      <c r="V7" s="952"/>
      <c r="W7" s="918" t="s">
        <v>319</v>
      </c>
      <c r="X7" s="952"/>
      <c r="Y7" s="897" t="s">
        <v>182</v>
      </c>
      <c r="Z7" s="894"/>
      <c r="AA7" s="894"/>
      <c r="AB7" s="894"/>
      <c r="AC7" s="918" t="s">
        <v>320</v>
      </c>
      <c r="AD7" s="919"/>
      <c r="AE7" s="919"/>
      <c r="AF7" s="919"/>
      <c r="AG7" s="919"/>
      <c r="AH7" s="919"/>
      <c r="AI7" s="919"/>
      <c r="AJ7" s="952"/>
      <c r="AK7" s="918" t="s">
        <v>321</v>
      </c>
      <c r="AL7" s="919"/>
      <c r="AM7" s="919"/>
      <c r="AN7" s="920"/>
      <c r="AO7" s="921"/>
      <c r="AP7" s="2"/>
      <c r="AW7" s="61"/>
    </row>
    <row r="8" spans="2:86" ht="12" customHeight="1" x14ac:dyDescent="0.15">
      <c r="B8" s="937"/>
      <c r="C8" s="942"/>
      <c r="D8" s="940"/>
      <c r="E8" s="940"/>
      <c r="F8" s="940"/>
      <c r="G8" s="940"/>
      <c r="H8" s="940"/>
      <c r="I8" s="940"/>
      <c r="J8" s="941"/>
      <c r="K8" s="894" t="s">
        <v>322</v>
      </c>
      <c r="L8" s="894" t="s">
        <v>167</v>
      </c>
      <c r="M8" s="894"/>
      <c r="N8" s="894" t="s">
        <v>166</v>
      </c>
      <c r="O8" s="894"/>
      <c r="P8" s="894" t="s">
        <v>323</v>
      </c>
      <c r="Q8" s="894"/>
      <c r="R8" s="894" t="s">
        <v>2</v>
      </c>
      <c r="S8" s="894"/>
      <c r="T8" s="894"/>
      <c r="U8" s="922"/>
      <c r="V8" s="953"/>
      <c r="W8" s="922"/>
      <c r="X8" s="953"/>
      <c r="Y8" s="897"/>
      <c r="Z8" s="894"/>
      <c r="AA8" s="894"/>
      <c r="AB8" s="894"/>
      <c r="AC8" s="926"/>
      <c r="AD8" s="927"/>
      <c r="AE8" s="927"/>
      <c r="AF8" s="927"/>
      <c r="AG8" s="927"/>
      <c r="AH8" s="927"/>
      <c r="AI8" s="927"/>
      <c r="AJ8" s="954"/>
      <c r="AK8" s="922"/>
      <c r="AL8" s="923"/>
      <c r="AM8" s="923"/>
      <c r="AN8" s="924"/>
      <c r="AO8" s="925"/>
      <c r="AP8" s="2"/>
    </row>
    <row r="9" spans="2:86" ht="12" customHeight="1" x14ac:dyDescent="0.15">
      <c r="B9" s="937"/>
      <c r="C9" s="942"/>
      <c r="D9" s="940"/>
      <c r="E9" s="940"/>
      <c r="F9" s="940"/>
      <c r="G9" s="940"/>
      <c r="H9" s="940"/>
      <c r="I9" s="940"/>
      <c r="J9" s="941"/>
      <c r="K9" s="894"/>
      <c r="L9" s="894"/>
      <c r="M9" s="894"/>
      <c r="N9" s="894"/>
      <c r="O9" s="894"/>
      <c r="P9" s="894"/>
      <c r="Q9" s="894"/>
      <c r="R9" s="894"/>
      <c r="S9" s="894"/>
      <c r="T9" s="894"/>
      <c r="U9" s="922"/>
      <c r="V9" s="953"/>
      <c r="W9" s="922"/>
      <c r="X9" s="953"/>
      <c r="Y9" s="897" t="s">
        <v>324</v>
      </c>
      <c r="Z9" s="894"/>
      <c r="AA9" s="894"/>
      <c r="AB9" s="894"/>
      <c r="AC9" s="894" t="s">
        <v>325</v>
      </c>
      <c r="AD9" s="894"/>
      <c r="AE9" s="894"/>
      <c r="AF9" s="894"/>
      <c r="AG9" s="894" t="s">
        <v>326</v>
      </c>
      <c r="AH9" s="894"/>
      <c r="AI9" s="894"/>
      <c r="AJ9" s="894"/>
      <c r="AK9" s="922"/>
      <c r="AL9" s="923"/>
      <c r="AM9" s="923"/>
      <c r="AN9" s="924"/>
      <c r="AO9" s="925"/>
      <c r="AP9" s="2"/>
    </row>
    <row r="10" spans="2:86" ht="12" customHeight="1" x14ac:dyDescent="0.15">
      <c r="B10" s="937"/>
      <c r="C10" s="942"/>
      <c r="D10" s="940"/>
      <c r="E10" s="940"/>
      <c r="F10" s="940"/>
      <c r="G10" s="940"/>
      <c r="H10" s="940"/>
      <c r="I10" s="940"/>
      <c r="J10" s="941"/>
      <c r="K10" s="894"/>
      <c r="L10" s="894"/>
      <c r="M10" s="894"/>
      <c r="N10" s="894"/>
      <c r="O10" s="894"/>
      <c r="P10" s="894"/>
      <c r="Q10" s="894"/>
      <c r="R10" s="894"/>
      <c r="S10" s="894"/>
      <c r="T10" s="894"/>
      <c r="U10" s="926"/>
      <c r="V10" s="954"/>
      <c r="W10" s="926"/>
      <c r="X10" s="954"/>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6"/>
      <c r="AL10" s="927"/>
      <c r="AM10" s="927"/>
      <c r="AN10" s="928"/>
      <c r="AO10" s="929"/>
      <c r="AP10" s="2"/>
    </row>
    <row r="11" spans="2:86" ht="12" customHeight="1" x14ac:dyDescent="0.15">
      <c r="B11" s="937"/>
      <c r="C11" s="942"/>
      <c r="D11" s="940"/>
      <c r="E11" s="940"/>
      <c r="F11" s="940"/>
      <c r="G11" s="940"/>
      <c r="H11" s="940"/>
      <c r="I11" s="940"/>
      <c r="J11" s="941"/>
      <c r="K11" s="103"/>
      <c r="L11" s="901"/>
      <c r="M11" s="902"/>
      <c r="N11" s="901"/>
      <c r="O11" s="902"/>
      <c r="P11" s="901"/>
      <c r="Q11" s="902"/>
      <c r="R11" s="320"/>
      <c r="S11" s="320"/>
      <c r="T11" s="320"/>
      <c r="U11" s="901"/>
      <c r="V11" s="902"/>
      <c r="W11" s="901"/>
      <c r="X11" s="902"/>
      <c r="Y11" s="57"/>
      <c r="Z11" s="57"/>
      <c r="AA11" s="57"/>
      <c r="AB11" s="57"/>
      <c r="AC11" s="63"/>
      <c r="AD11" s="63"/>
      <c r="AE11" s="63"/>
      <c r="AF11" s="63"/>
      <c r="AG11" s="63"/>
      <c r="AH11" s="63"/>
      <c r="AI11" s="63"/>
      <c r="AJ11" s="63"/>
      <c r="AK11" s="898"/>
      <c r="AL11" s="899"/>
      <c r="AM11" s="899"/>
      <c r="AN11" s="899"/>
      <c r="AO11" s="900"/>
      <c r="AP11" s="2"/>
      <c r="AQ11" s="62">
        <f>IF(P11="材質劣化",2,IF(P11="漏水",3,1))</f>
        <v>1</v>
      </c>
      <c r="AS11" s="43" t="str">
        <f>IF(Y11&lt;&gt;"",1,"")</f>
        <v/>
      </c>
    </row>
    <row r="12" spans="2:86" ht="12" customHeight="1" x14ac:dyDescent="0.15">
      <c r="B12" s="937"/>
      <c r="C12" s="942"/>
      <c r="D12" s="940"/>
      <c r="E12" s="940"/>
      <c r="F12" s="940"/>
      <c r="G12" s="940"/>
      <c r="H12" s="940"/>
      <c r="I12" s="940"/>
      <c r="J12" s="941"/>
      <c r="K12" s="103"/>
      <c r="L12" s="901"/>
      <c r="M12" s="902"/>
      <c r="N12" s="901"/>
      <c r="O12" s="902"/>
      <c r="P12" s="901"/>
      <c r="Q12" s="902"/>
      <c r="R12" s="320"/>
      <c r="S12" s="320"/>
      <c r="T12" s="320"/>
      <c r="U12" s="901"/>
      <c r="V12" s="902"/>
      <c r="W12" s="901"/>
      <c r="X12" s="902"/>
      <c r="Y12" s="57"/>
      <c r="Z12" s="57"/>
      <c r="AA12" s="57"/>
      <c r="AB12" s="57"/>
      <c r="AC12" s="63"/>
      <c r="AD12" s="63"/>
      <c r="AE12" s="63"/>
      <c r="AF12" s="63"/>
      <c r="AG12" s="63"/>
      <c r="AH12" s="63"/>
      <c r="AI12" s="63"/>
      <c r="AJ12" s="63"/>
      <c r="AK12" s="898"/>
      <c r="AL12" s="899"/>
      <c r="AM12" s="899"/>
      <c r="AN12" s="899"/>
      <c r="AO12" s="900"/>
      <c r="AP12" s="2"/>
      <c r="AQ12" s="62">
        <f>IF(P12="材質劣化",2,IF(P12="漏水",3,1))</f>
        <v>1</v>
      </c>
    </row>
    <row r="13" spans="2:86" ht="12" customHeight="1" x14ac:dyDescent="0.15">
      <c r="B13" s="937"/>
      <c r="C13" s="942"/>
      <c r="D13" s="940"/>
      <c r="E13" s="940"/>
      <c r="F13" s="940"/>
      <c r="G13" s="940"/>
      <c r="H13" s="940"/>
      <c r="I13" s="940"/>
      <c r="J13" s="941"/>
      <c r="K13" s="103"/>
      <c r="L13" s="901"/>
      <c r="M13" s="902"/>
      <c r="N13" s="901"/>
      <c r="O13" s="902"/>
      <c r="P13" s="901"/>
      <c r="Q13" s="902"/>
      <c r="R13" s="336"/>
      <c r="S13" s="903"/>
      <c r="T13" s="337"/>
      <c r="U13" s="901"/>
      <c r="V13" s="902"/>
      <c r="W13" s="901"/>
      <c r="X13" s="902"/>
      <c r="Y13" s="57"/>
      <c r="Z13" s="57"/>
      <c r="AA13" s="57"/>
      <c r="AB13" s="57"/>
      <c r="AC13" s="63"/>
      <c r="AD13" s="63"/>
      <c r="AE13" s="63"/>
      <c r="AF13" s="63"/>
      <c r="AG13" s="63"/>
      <c r="AH13" s="63"/>
      <c r="AI13" s="63"/>
      <c r="AJ13" s="63"/>
      <c r="AK13" s="898"/>
      <c r="AL13" s="899"/>
      <c r="AM13" s="899"/>
      <c r="AN13" s="899"/>
      <c r="AO13" s="900"/>
      <c r="AP13" s="2"/>
      <c r="AQ13" s="62">
        <f t="shared" ref="AQ13:AQ27" si="2">IF(P13="材質劣化",2,IF(P13="漏水",3,1))</f>
        <v>1</v>
      </c>
    </row>
    <row r="14" spans="2:86" ht="12" customHeight="1" x14ac:dyDescent="0.15">
      <c r="B14" s="937"/>
      <c r="C14" s="942"/>
      <c r="D14" s="940"/>
      <c r="E14" s="940"/>
      <c r="F14" s="940"/>
      <c r="G14" s="940"/>
      <c r="H14" s="940"/>
      <c r="I14" s="940"/>
      <c r="J14" s="941"/>
      <c r="K14" s="103"/>
      <c r="L14" s="901"/>
      <c r="M14" s="902"/>
      <c r="N14" s="901"/>
      <c r="O14" s="902"/>
      <c r="P14" s="901"/>
      <c r="Q14" s="902"/>
      <c r="R14" s="336"/>
      <c r="S14" s="903"/>
      <c r="T14" s="337"/>
      <c r="U14" s="901"/>
      <c r="V14" s="902"/>
      <c r="W14" s="901"/>
      <c r="X14" s="902"/>
      <c r="Y14" s="57"/>
      <c r="Z14" s="57"/>
      <c r="AA14" s="57"/>
      <c r="AB14" s="57"/>
      <c r="AC14" s="63"/>
      <c r="AD14" s="63"/>
      <c r="AE14" s="63"/>
      <c r="AF14" s="63"/>
      <c r="AG14" s="63"/>
      <c r="AH14" s="63"/>
      <c r="AI14" s="63"/>
      <c r="AJ14" s="63"/>
      <c r="AK14" s="898"/>
      <c r="AL14" s="899"/>
      <c r="AM14" s="899"/>
      <c r="AN14" s="899"/>
      <c r="AO14" s="900"/>
      <c r="AP14" s="2"/>
      <c r="AQ14" s="62">
        <f t="shared" si="2"/>
        <v>1</v>
      </c>
    </row>
    <row r="15" spans="2:86" ht="12" customHeight="1" x14ac:dyDescent="0.15">
      <c r="B15" s="937"/>
      <c r="C15" s="942"/>
      <c r="D15" s="940"/>
      <c r="E15" s="940"/>
      <c r="F15" s="940"/>
      <c r="G15" s="940"/>
      <c r="H15" s="940"/>
      <c r="I15" s="940"/>
      <c r="J15" s="941"/>
      <c r="K15" s="103"/>
      <c r="L15" s="901"/>
      <c r="M15" s="902"/>
      <c r="N15" s="901"/>
      <c r="O15" s="902"/>
      <c r="P15" s="901"/>
      <c r="Q15" s="902"/>
      <c r="R15" s="336"/>
      <c r="S15" s="903"/>
      <c r="T15" s="337"/>
      <c r="U15" s="901"/>
      <c r="V15" s="902"/>
      <c r="W15" s="901"/>
      <c r="X15" s="902"/>
      <c r="Y15" s="57"/>
      <c r="Z15" s="57"/>
      <c r="AA15" s="57"/>
      <c r="AB15" s="57"/>
      <c r="AC15" s="63"/>
      <c r="AD15" s="63"/>
      <c r="AE15" s="63"/>
      <c r="AF15" s="63"/>
      <c r="AG15" s="63"/>
      <c r="AH15" s="63"/>
      <c r="AI15" s="63"/>
      <c r="AJ15" s="63"/>
      <c r="AK15" s="898"/>
      <c r="AL15" s="899"/>
      <c r="AM15" s="899"/>
      <c r="AN15" s="899"/>
      <c r="AO15" s="900"/>
      <c r="AP15" s="2"/>
      <c r="AQ15" s="62">
        <f t="shared" si="2"/>
        <v>1</v>
      </c>
    </row>
    <row r="16" spans="2:86" ht="12" customHeight="1" x14ac:dyDescent="0.15">
      <c r="B16" s="937"/>
      <c r="C16" s="942"/>
      <c r="D16" s="940"/>
      <c r="E16" s="940"/>
      <c r="F16" s="940"/>
      <c r="G16" s="940"/>
      <c r="H16" s="940"/>
      <c r="I16" s="940"/>
      <c r="J16" s="941"/>
      <c r="K16" s="103"/>
      <c r="L16" s="901"/>
      <c r="M16" s="902"/>
      <c r="N16" s="901"/>
      <c r="O16" s="902"/>
      <c r="P16" s="901"/>
      <c r="Q16" s="902"/>
      <c r="R16" s="336"/>
      <c r="S16" s="903"/>
      <c r="T16" s="337"/>
      <c r="U16" s="901"/>
      <c r="V16" s="902"/>
      <c r="W16" s="901"/>
      <c r="X16" s="902"/>
      <c r="Y16" s="57"/>
      <c r="Z16" s="57"/>
      <c r="AA16" s="57"/>
      <c r="AB16" s="57"/>
      <c r="AC16" s="63"/>
      <c r="AD16" s="63"/>
      <c r="AE16" s="63"/>
      <c r="AF16" s="63"/>
      <c r="AG16" s="63"/>
      <c r="AH16" s="63"/>
      <c r="AI16" s="63"/>
      <c r="AJ16" s="63"/>
      <c r="AK16" s="898"/>
      <c r="AL16" s="899"/>
      <c r="AM16" s="899"/>
      <c r="AN16" s="899"/>
      <c r="AO16" s="900"/>
      <c r="AP16" s="2"/>
      <c r="AQ16" s="62">
        <f t="shared" si="2"/>
        <v>1</v>
      </c>
    </row>
    <row r="17" spans="2:46" ht="12" customHeight="1" x14ac:dyDescent="0.15">
      <c r="B17" s="937"/>
      <c r="C17" s="942"/>
      <c r="D17" s="940"/>
      <c r="E17" s="940"/>
      <c r="F17" s="940"/>
      <c r="G17" s="940"/>
      <c r="H17" s="940"/>
      <c r="I17" s="940"/>
      <c r="J17" s="941"/>
      <c r="K17" s="103"/>
      <c r="L17" s="901"/>
      <c r="M17" s="902"/>
      <c r="N17" s="901"/>
      <c r="O17" s="902"/>
      <c r="P17" s="901"/>
      <c r="Q17" s="902"/>
      <c r="R17" s="336"/>
      <c r="S17" s="903"/>
      <c r="T17" s="337"/>
      <c r="U17" s="901"/>
      <c r="V17" s="902"/>
      <c r="W17" s="901"/>
      <c r="X17" s="902"/>
      <c r="Y17" s="57"/>
      <c r="Z17" s="57"/>
      <c r="AA17" s="57"/>
      <c r="AB17" s="57"/>
      <c r="AC17" s="63"/>
      <c r="AD17" s="63"/>
      <c r="AE17" s="63"/>
      <c r="AF17" s="63"/>
      <c r="AG17" s="63"/>
      <c r="AH17" s="63"/>
      <c r="AI17" s="63"/>
      <c r="AJ17" s="63"/>
      <c r="AK17" s="898"/>
      <c r="AL17" s="899"/>
      <c r="AM17" s="899"/>
      <c r="AN17" s="899"/>
      <c r="AO17" s="900"/>
      <c r="AP17" s="2"/>
      <c r="AQ17" s="62">
        <f t="shared" si="2"/>
        <v>1</v>
      </c>
    </row>
    <row r="18" spans="2:46" ht="12" customHeight="1" x14ac:dyDescent="0.15">
      <c r="B18" s="937"/>
      <c r="C18" s="942"/>
      <c r="D18" s="940"/>
      <c r="E18" s="940"/>
      <c r="F18" s="940"/>
      <c r="G18" s="940"/>
      <c r="H18" s="940"/>
      <c r="I18" s="940"/>
      <c r="J18" s="941"/>
      <c r="K18" s="103"/>
      <c r="L18" s="901"/>
      <c r="M18" s="902"/>
      <c r="N18" s="901"/>
      <c r="O18" s="902"/>
      <c r="P18" s="901"/>
      <c r="Q18" s="902"/>
      <c r="R18" s="336"/>
      <c r="S18" s="903"/>
      <c r="T18" s="337"/>
      <c r="U18" s="901"/>
      <c r="V18" s="902"/>
      <c r="W18" s="901"/>
      <c r="X18" s="902"/>
      <c r="Y18" s="57"/>
      <c r="Z18" s="57"/>
      <c r="AA18" s="57"/>
      <c r="AB18" s="57"/>
      <c r="AC18" s="63"/>
      <c r="AD18" s="63"/>
      <c r="AE18" s="63"/>
      <c r="AF18" s="63"/>
      <c r="AG18" s="63"/>
      <c r="AH18" s="63"/>
      <c r="AI18" s="63"/>
      <c r="AJ18" s="63"/>
      <c r="AK18" s="898"/>
      <c r="AL18" s="899"/>
      <c r="AM18" s="899"/>
      <c r="AN18" s="899"/>
      <c r="AO18" s="900"/>
      <c r="AP18" s="2"/>
      <c r="AQ18" s="62">
        <f t="shared" si="2"/>
        <v>1</v>
      </c>
    </row>
    <row r="19" spans="2:46" ht="12" customHeight="1" x14ac:dyDescent="0.15">
      <c r="B19" s="937"/>
      <c r="C19" s="942"/>
      <c r="D19" s="940"/>
      <c r="E19" s="940"/>
      <c r="F19" s="940"/>
      <c r="G19" s="940"/>
      <c r="H19" s="940"/>
      <c r="I19" s="940"/>
      <c r="J19" s="941"/>
      <c r="K19" s="103"/>
      <c r="L19" s="901"/>
      <c r="M19" s="902"/>
      <c r="N19" s="901"/>
      <c r="O19" s="902"/>
      <c r="P19" s="901"/>
      <c r="Q19" s="902"/>
      <c r="R19" s="336"/>
      <c r="S19" s="903"/>
      <c r="T19" s="337"/>
      <c r="U19" s="901"/>
      <c r="V19" s="902"/>
      <c r="W19" s="901"/>
      <c r="X19" s="902"/>
      <c r="Y19" s="57"/>
      <c r="Z19" s="57"/>
      <c r="AA19" s="57"/>
      <c r="AB19" s="57"/>
      <c r="AC19" s="63"/>
      <c r="AD19" s="63"/>
      <c r="AE19" s="63"/>
      <c r="AF19" s="63"/>
      <c r="AG19" s="63"/>
      <c r="AH19" s="63"/>
      <c r="AI19" s="63"/>
      <c r="AJ19" s="63"/>
      <c r="AK19" s="898"/>
      <c r="AL19" s="899"/>
      <c r="AM19" s="899"/>
      <c r="AN19" s="899"/>
      <c r="AO19" s="900"/>
      <c r="AP19" s="2"/>
      <c r="AQ19" s="62">
        <f t="shared" si="2"/>
        <v>1</v>
      </c>
    </row>
    <row r="20" spans="2:46" ht="12" customHeight="1" x14ac:dyDescent="0.15">
      <c r="B20" s="937"/>
      <c r="C20" s="942"/>
      <c r="D20" s="940"/>
      <c r="E20" s="940"/>
      <c r="F20" s="940"/>
      <c r="G20" s="940"/>
      <c r="H20" s="940"/>
      <c r="I20" s="940"/>
      <c r="J20" s="941"/>
      <c r="K20" s="103"/>
      <c r="L20" s="901"/>
      <c r="M20" s="902"/>
      <c r="N20" s="901"/>
      <c r="O20" s="902"/>
      <c r="P20" s="901"/>
      <c r="Q20" s="902"/>
      <c r="R20" s="336"/>
      <c r="S20" s="903"/>
      <c r="T20" s="337"/>
      <c r="U20" s="901"/>
      <c r="V20" s="902"/>
      <c r="W20" s="901"/>
      <c r="X20" s="902"/>
      <c r="Y20" s="57"/>
      <c r="Z20" s="57"/>
      <c r="AA20" s="57"/>
      <c r="AB20" s="57"/>
      <c r="AC20" s="63"/>
      <c r="AD20" s="63"/>
      <c r="AE20" s="63"/>
      <c r="AF20" s="63"/>
      <c r="AG20" s="63"/>
      <c r="AH20" s="63"/>
      <c r="AI20" s="63"/>
      <c r="AJ20" s="63"/>
      <c r="AK20" s="898"/>
      <c r="AL20" s="899"/>
      <c r="AM20" s="899"/>
      <c r="AN20" s="899"/>
      <c r="AO20" s="900"/>
      <c r="AP20" s="2"/>
      <c r="AQ20" s="62">
        <f t="shared" si="2"/>
        <v>1</v>
      </c>
    </row>
    <row r="21" spans="2:46" ht="12" customHeight="1" x14ac:dyDescent="0.15">
      <c r="B21" s="937"/>
      <c r="C21" s="942"/>
      <c r="D21" s="940"/>
      <c r="E21" s="940"/>
      <c r="F21" s="940"/>
      <c r="G21" s="940"/>
      <c r="H21" s="940"/>
      <c r="I21" s="940"/>
      <c r="J21" s="941"/>
      <c r="K21" s="103"/>
      <c r="L21" s="901"/>
      <c r="M21" s="902"/>
      <c r="N21" s="901"/>
      <c r="O21" s="902"/>
      <c r="P21" s="901"/>
      <c r="Q21" s="902"/>
      <c r="R21" s="336"/>
      <c r="S21" s="903"/>
      <c r="T21" s="337"/>
      <c r="U21" s="901"/>
      <c r="V21" s="902"/>
      <c r="W21" s="901"/>
      <c r="X21" s="902"/>
      <c r="Y21" s="57"/>
      <c r="Z21" s="57"/>
      <c r="AA21" s="57"/>
      <c r="AB21" s="57"/>
      <c r="AC21" s="63"/>
      <c r="AD21" s="63"/>
      <c r="AE21" s="63"/>
      <c r="AF21" s="63"/>
      <c r="AG21" s="63"/>
      <c r="AH21" s="63"/>
      <c r="AI21" s="63"/>
      <c r="AJ21" s="63"/>
      <c r="AK21" s="898"/>
      <c r="AL21" s="899"/>
      <c r="AM21" s="899"/>
      <c r="AN21" s="899"/>
      <c r="AO21" s="900"/>
      <c r="AP21" s="2"/>
      <c r="AQ21" s="62">
        <f>IF(P21="材質劣化",2,IF(P21="漏水",3,1))</f>
        <v>1</v>
      </c>
    </row>
    <row r="22" spans="2:46" ht="12" customHeight="1" x14ac:dyDescent="0.15">
      <c r="B22" s="937"/>
      <c r="C22" s="942"/>
      <c r="D22" s="940"/>
      <c r="E22" s="940"/>
      <c r="F22" s="940"/>
      <c r="G22" s="940"/>
      <c r="H22" s="940"/>
      <c r="I22" s="940"/>
      <c r="J22" s="941"/>
      <c r="K22" s="103"/>
      <c r="L22" s="901"/>
      <c r="M22" s="902"/>
      <c r="N22" s="901"/>
      <c r="O22" s="902"/>
      <c r="P22" s="901"/>
      <c r="Q22" s="902"/>
      <c r="R22" s="336"/>
      <c r="S22" s="903"/>
      <c r="T22" s="337"/>
      <c r="U22" s="901"/>
      <c r="V22" s="902"/>
      <c r="W22" s="901"/>
      <c r="X22" s="902"/>
      <c r="Y22" s="57"/>
      <c r="Z22" s="57"/>
      <c r="AA22" s="57"/>
      <c r="AB22" s="57"/>
      <c r="AC22" s="63"/>
      <c r="AD22" s="63"/>
      <c r="AE22" s="63"/>
      <c r="AF22" s="63"/>
      <c r="AG22" s="63"/>
      <c r="AH22" s="63"/>
      <c r="AI22" s="63"/>
      <c r="AJ22" s="63"/>
      <c r="AK22" s="898"/>
      <c r="AL22" s="899"/>
      <c r="AM22" s="899"/>
      <c r="AN22" s="899"/>
      <c r="AO22" s="900"/>
      <c r="AP22" s="2"/>
      <c r="AQ22" s="62">
        <f t="shared" si="2"/>
        <v>1</v>
      </c>
    </row>
    <row r="23" spans="2:46" ht="12" customHeight="1" x14ac:dyDescent="0.15">
      <c r="B23" s="937"/>
      <c r="C23" s="942"/>
      <c r="D23" s="940"/>
      <c r="E23" s="940"/>
      <c r="F23" s="940"/>
      <c r="G23" s="940"/>
      <c r="H23" s="940"/>
      <c r="I23" s="940"/>
      <c r="J23" s="941"/>
      <c r="K23" s="103"/>
      <c r="L23" s="901"/>
      <c r="M23" s="902"/>
      <c r="N23" s="901"/>
      <c r="O23" s="902"/>
      <c r="P23" s="901"/>
      <c r="Q23" s="902"/>
      <c r="R23" s="336"/>
      <c r="S23" s="903"/>
      <c r="T23" s="337"/>
      <c r="U23" s="901"/>
      <c r="V23" s="902"/>
      <c r="W23" s="901"/>
      <c r="X23" s="902"/>
      <c r="Y23" s="57"/>
      <c r="Z23" s="57"/>
      <c r="AA23" s="57"/>
      <c r="AB23" s="57"/>
      <c r="AC23" s="63"/>
      <c r="AD23" s="63"/>
      <c r="AE23" s="63"/>
      <c r="AF23" s="63"/>
      <c r="AG23" s="63"/>
      <c r="AH23" s="63"/>
      <c r="AI23" s="63"/>
      <c r="AJ23" s="63"/>
      <c r="AK23" s="898"/>
      <c r="AL23" s="899"/>
      <c r="AM23" s="899"/>
      <c r="AN23" s="899"/>
      <c r="AO23" s="900"/>
      <c r="AP23" s="2"/>
      <c r="AQ23" s="62">
        <f t="shared" si="2"/>
        <v>1</v>
      </c>
    </row>
    <row r="24" spans="2:46" ht="12" customHeight="1" x14ac:dyDescent="0.15">
      <c r="B24" s="937"/>
      <c r="C24" s="942"/>
      <c r="D24" s="940"/>
      <c r="E24" s="940"/>
      <c r="F24" s="940"/>
      <c r="G24" s="940"/>
      <c r="H24" s="940"/>
      <c r="I24" s="940"/>
      <c r="J24" s="941"/>
      <c r="K24" s="103"/>
      <c r="L24" s="901"/>
      <c r="M24" s="902"/>
      <c r="N24" s="901"/>
      <c r="O24" s="902"/>
      <c r="P24" s="901"/>
      <c r="Q24" s="902"/>
      <c r="R24" s="336"/>
      <c r="S24" s="903"/>
      <c r="T24" s="337"/>
      <c r="U24" s="901"/>
      <c r="V24" s="902"/>
      <c r="W24" s="901"/>
      <c r="X24" s="902"/>
      <c r="Y24" s="57"/>
      <c r="Z24" s="57"/>
      <c r="AA24" s="57"/>
      <c r="AB24" s="57"/>
      <c r="AC24" s="63"/>
      <c r="AD24" s="63"/>
      <c r="AE24" s="63"/>
      <c r="AF24" s="63"/>
      <c r="AG24" s="63"/>
      <c r="AH24" s="63"/>
      <c r="AI24" s="63"/>
      <c r="AJ24" s="63"/>
      <c r="AK24" s="898"/>
      <c r="AL24" s="899"/>
      <c r="AM24" s="899"/>
      <c r="AN24" s="899"/>
      <c r="AO24" s="900"/>
      <c r="AP24" s="2"/>
      <c r="AQ24" s="62">
        <f t="shared" si="2"/>
        <v>1</v>
      </c>
    </row>
    <row r="25" spans="2:46" ht="12" customHeight="1" x14ac:dyDescent="0.15">
      <c r="B25" s="937"/>
      <c r="C25" s="942"/>
      <c r="D25" s="940"/>
      <c r="E25" s="940"/>
      <c r="F25" s="940"/>
      <c r="G25" s="940"/>
      <c r="H25" s="940"/>
      <c r="I25" s="940"/>
      <c r="J25" s="941"/>
      <c r="K25" s="103"/>
      <c r="L25" s="901"/>
      <c r="M25" s="902"/>
      <c r="N25" s="901"/>
      <c r="O25" s="902"/>
      <c r="P25" s="901"/>
      <c r="Q25" s="902"/>
      <c r="R25" s="336"/>
      <c r="S25" s="903"/>
      <c r="T25" s="337"/>
      <c r="U25" s="901"/>
      <c r="V25" s="902"/>
      <c r="W25" s="901"/>
      <c r="X25" s="902"/>
      <c r="Y25" s="57"/>
      <c r="Z25" s="57"/>
      <c r="AA25" s="57"/>
      <c r="AB25" s="57"/>
      <c r="AC25" s="63"/>
      <c r="AD25" s="63"/>
      <c r="AE25" s="63"/>
      <c r="AF25" s="63"/>
      <c r="AG25" s="63"/>
      <c r="AH25" s="63"/>
      <c r="AI25" s="63"/>
      <c r="AJ25" s="63"/>
      <c r="AK25" s="898"/>
      <c r="AL25" s="899"/>
      <c r="AM25" s="899"/>
      <c r="AN25" s="899"/>
      <c r="AO25" s="900"/>
      <c r="AP25" s="2"/>
      <c r="AQ25" s="62">
        <f t="shared" si="2"/>
        <v>1</v>
      </c>
    </row>
    <row r="26" spans="2:46" ht="12" customHeight="1" x14ac:dyDescent="0.15">
      <c r="B26" s="937"/>
      <c r="C26" s="942"/>
      <c r="D26" s="940"/>
      <c r="E26" s="940"/>
      <c r="F26" s="940"/>
      <c r="G26" s="940"/>
      <c r="H26" s="940"/>
      <c r="I26" s="940"/>
      <c r="J26" s="941"/>
      <c r="K26" s="103"/>
      <c r="L26" s="901"/>
      <c r="M26" s="902"/>
      <c r="N26" s="901"/>
      <c r="O26" s="902"/>
      <c r="P26" s="901"/>
      <c r="Q26" s="902"/>
      <c r="R26" s="336"/>
      <c r="S26" s="903"/>
      <c r="T26" s="337"/>
      <c r="U26" s="901"/>
      <c r="V26" s="902"/>
      <c r="W26" s="901"/>
      <c r="X26" s="902"/>
      <c r="Y26" s="57"/>
      <c r="Z26" s="57"/>
      <c r="AA26" s="57"/>
      <c r="AB26" s="57"/>
      <c r="AC26" s="63"/>
      <c r="AD26" s="63"/>
      <c r="AE26" s="63"/>
      <c r="AF26" s="63"/>
      <c r="AG26" s="63"/>
      <c r="AH26" s="63"/>
      <c r="AI26" s="63"/>
      <c r="AJ26" s="63"/>
      <c r="AK26" s="898"/>
      <c r="AL26" s="899"/>
      <c r="AM26" s="899"/>
      <c r="AN26" s="899"/>
      <c r="AO26" s="900"/>
      <c r="AP26" s="2"/>
      <c r="AQ26" s="62">
        <f>IF(P26="材質劣化",2,IF(P26="漏水",3,1))</f>
        <v>1</v>
      </c>
    </row>
    <row r="27" spans="2:46" ht="12" customHeight="1" x14ac:dyDescent="0.15">
      <c r="B27" s="937"/>
      <c r="C27" s="942"/>
      <c r="D27" s="940"/>
      <c r="E27" s="940"/>
      <c r="F27" s="940"/>
      <c r="G27" s="940"/>
      <c r="H27" s="940"/>
      <c r="I27" s="940"/>
      <c r="J27" s="941"/>
      <c r="K27" s="103"/>
      <c r="L27" s="901"/>
      <c r="M27" s="902"/>
      <c r="N27" s="901"/>
      <c r="O27" s="902"/>
      <c r="P27" s="901"/>
      <c r="Q27" s="902"/>
      <c r="R27" s="336"/>
      <c r="S27" s="903"/>
      <c r="T27" s="337"/>
      <c r="U27" s="901"/>
      <c r="V27" s="902"/>
      <c r="W27" s="901"/>
      <c r="X27" s="902"/>
      <c r="Y27" s="57"/>
      <c r="Z27" s="57"/>
      <c r="AA27" s="57"/>
      <c r="AB27" s="57"/>
      <c r="AC27" s="63"/>
      <c r="AD27" s="63"/>
      <c r="AE27" s="63"/>
      <c r="AF27" s="63"/>
      <c r="AG27" s="63"/>
      <c r="AH27" s="63"/>
      <c r="AI27" s="63"/>
      <c r="AJ27" s="63"/>
      <c r="AK27" s="898"/>
      <c r="AL27" s="899"/>
      <c r="AM27" s="899"/>
      <c r="AN27" s="899"/>
      <c r="AO27" s="900"/>
      <c r="AP27" s="2"/>
      <c r="AQ27" s="62">
        <f t="shared" si="2"/>
        <v>1</v>
      </c>
    </row>
    <row r="28" spans="2:46" ht="12" customHeight="1" x14ac:dyDescent="0.15">
      <c r="B28" s="937"/>
      <c r="C28" s="942"/>
      <c r="D28" s="940"/>
      <c r="E28" s="940"/>
      <c r="F28" s="940"/>
      <c r="G28" s="940"/>
      <c r="H28" s="940"/>
      <c r="I28" s="940"/>
      <c r="J28" s="941"/>
      <c r="K28" s="103"/>
      <c r="L28" s="901"/>
      <c r="M28" s="902"/>
      <c r="N28" s="901"/>
      <c r="O28" s="902"/>
      <c r="P28" s="901"/>
      <c r="Q28" s="902"/>
      <c r="R28" s="336"/>
      <c r="S28" s="903"/>
      <c r="T28" s="337"/>
      <c r="U28" s="901"/>
      <c r="V28" s="902"/>
      <c r="W28" s="901"/>
      <c r="X28" s="902"/>
      <c r="Y28" s="57"/>
      <c r="Z28" s="57"/>
      <c r="AA28" s="57"/>
      <c r="AB28" s="57"/>
      <c r="AC28" s="63"/>
      <c r="AD28" s="63"/>
      <c r="AE28" s="63"/>
      <c r="AF28" s="63"/>
      <c r="AG28" s="63"/>
      <c r="AH28" s="63"/>
      <c r="AI28" s="63"/>
      <c r="AJ28" s="63"/>
      <c r="AK28" s="898"/>
      <c r="AL28" s="899"/>
      <c r="AM28" s="899"/>
      <c r="AN28" s="899"/>
      <c r="AO28" s="900"/>
      <c r="AP28" s="2"/>
      <c r="AQ28" s="62">
        <f>IF(P30="材質劣化",2,IF(P30="漏水",3,1))</f>
        <v>1</v>
      </c>
    </row>
    <row r="29" spans="2:46" ht="12" customHeight="1" x14ac:dyDescent="0.15">
      <c r="B29" s="937"/>
      <c r="C29" s="942"/>
      <c r="D29" s="940"/>
      <c r="E29" s="940"/>
      <c r="F29" s="940"/>
      <c r="G29" s="940"/>
      <c r="H29" s="940"/>
      <c r="I29" s="940"/>
      <c r="J29" s="941"/>
      <c r="K29" s="103"/>
      <c r="L29" s="901"/>
      <c r="M29" s="902"/>
      <c r="N29" s="901"/>
      <c r="O29" s="902"/>
      <c r="P29" s="901"/>
      <c r="Q29" s="902"/>
      <c r="R29" s="336"/>
      <c r="S29" s="903"/>
      <c r="T29" s="337"/>
      <c r="U29" s="901"/>
      <c r="V29" s="902"/>
      <c r="W29" s="901"/>
      <c r="X29" s="902"/>
      <c r="Y29" s="57"/>
      <c r="Z29" s="57"/>
      <c r="AA29" s="57"/>
      <c r="AB29" s="57"/>
      <c r="AC29" s="63"/>
      <c r="AD29" s="63"/>
      <c r="AE29" s="63"/>
      <c r="AF29" s="63"/>
      <c r="AG29" s="63"/>
      <c r="AH29" s="63"/>
      <c r="AI29" s="63"/>
      <c r="AJ29" s="63"/>
      <c r="AK29" s="898"/>
      <c r="AL29" s="899"/>
      <c r="AM29" s="899"/>
      <c r="AN29" s="899"/>
      <c r="AO29" s="900"/>
      <c r="AP29" s="2"/>
      <c r="AQ29" s="62">
        <f>IF(P34="材質劣化",2,IF(P34="漏水",3,1))</f>
        <v>1</v>
      </c>
    </row>
    <row r="30" spans="2:46" ht="12" customHeight="1" x14ac:dyDescent="0.15">
      <c r="B30" s="937"/>
      <c r="C30" s="942"/>
      <c r="D30" s="940"/>
      <c r="E30" s="940"/>
      <c r="F30" s="940"/>
      <c r="G30" s="940"/>
      <c r="H30" s="940"/>
      <c r="I30" s="940"/>
      <c r="J30" s="941"/>
      <c r="K30" s="103"/>
      <c r="L30" s="901"/>
      <c r="M30" s="902"/>
      <c r="N30" s="901"/>
      <c r="O30" s="902"/>
      <c r="P30" s="901"/>
      <c r="Q30" s="902"/>
      <c r="R30" s="336"/>
      <c r="S30" s="903"/>
      <c r="T30" s="337"/>
      <c r="U30" s="901"/>
      <c r="V30" s="902"/>
      <c r="W30" s="901"/>
      <c r="X30" s="902"/>
      <c r="Y30" s="57"/>
      <c r="Z30" s="57"/>
      <c r="AA30" s="57"/>
      <c r="AB30" s="57"/>
      <c r="AC30" s="63"/>
      <c r="AD30" s="63"/>
      <c r="AE30" s="63"/>
      <c r="AF30" s="63"/>
      <c r="AG30" s="63"/>
      <c r="AH30" s="63"/>
      <c r="AI30" s="63"/>
      <c r="AJ30" s="63"/>
      <c r="AK30" s="898"/>
      <c r="AL30" s="899"/>
      <c r="AM30" s="899"/>
      <c r="AN30" s="899"/>
      <c r="AO30" s="900"/>
      <c r="AP30" s="2"/>
      <c r="AQ30" s="62">
        <f t="shared" ref="AQ30:AQ33" si="3">IF(P30="材質劣化",2,IF(P30="漏水",3,1))</f>
        <v>1</v>
      </c>
    </row>
    <row r="31" spans="2:46" ht="12" customHeight="1" x14ac:dyDescent="0.15">
      <c r="B31" s="937"/>
      <c r="C31" s="942"/>
      <c r="D31" s="940"/>
      <c r="E31" s="940"/>
      <c r="F31" s="940"/>
      <c r="G31" s="940"/>
      <c r="H31" s="940"/>
      <c r="I31" s="940"/>
      <c r="J31" s="941"/>
      <c r="K31" s="103"/>
      <c r="L31" s="901"/>
      <c r="M31" s="902"/>
      <c r="N31" s="901"/>
      <c r="O31" s="902"/>
      <c r="P31" s="901"/>
      <c r="Q31" s="902"/>
      <c r="R31" s="336"/>
      <c r="S31" s="903"/>
      <c r="T31" s="337"/>
      <c r="U31" s="901"/>
      <c r="V31" s="902"/>
      <c r="W31" s="901"/>
      <c r="X31" s="902"/>
      <c r="Y31" s="57"/>
      <c r="Z31" s="57"/>
      <c r="AA31" s="57"/>
      <c r="AB31" s="57"/>
      <c r="AC31" s="63"/>
      <c r="AD31" s="63"/>
      <c r="AE31" s="63"/>
      <c r="AF31" s="63"/>
      <c r="AG31" s="63"/>
      <c r="AH31" s="63"/>
      <c r="AI31" s="63"/>
      <c r="AJ31" s="63"/>
      <c r="AK31" s="898"/>
      <c r="AL31" s="899"/>
      <c r="AM31" s="899"/>
      <c r="AN31" s="899"/>
      <c r="AO31" s="900"/>
      <c r="AP31" s="2"/>
      <c r="AQ31" s="62">
        <f t="shared" ref="AQ31" si="4">IF(P33="材質劣化",2,IF(P33="漏水",3,1))</f>
        <v>1</v>
      </c>
    </row>
    <row r="32" spans="2:46" ht="12" customHeight="1" x14ac:dyDescent="0.15">
      <c r="B32" s="937"/>
      <c r="C32" s="942"/>
      <c r="D32" s="940"/>
      <c r="E32" s="940"/>
      <c r="F32" s="940"/>
      <c r="G32" s="940"/>
      <c r="H32" s="940"/>
      <c r="I32" s="940"/>
      <c r="J32" s="941"/>
      <c r="K32" s="103"/>
      <c r="L32" s="901"/>
      <c r="M32" s="902"/>
      <c r="N32" s="901"/>
      <c r="O32" s="902"/>
      <c r="P32" s="901"/>
      <c r="Q32" s="902"/>
      <c r="R32" s="336"/>
      <c r="S32" s="903"/>
      <c r="T32" s="337"/>
      <c r="U32" s="901"/>
      <c r="V32" s="902"/>
      <c r="W32" s="901"/>
      <c r="X32" s="902"/>
      <c r="Y32" s="57"/>
      <c r="Z32" s="57"/>
      <c r="AA32" s="57"/>
      <c r="AB32" s="57"/>
      <c r="AC32" s="63"/>
      <c r="AD32" s="63"/>
      <c r="AE32" s="63"/>
      <c r="AF32" s="63"/>
      <c r="AG32" s="63"/>
      <c r="AH32" s="63"/>
      <c r="AI32" s="63"/>
      <c r="AJ32" s="63"/>
      <c r="AK32" s="898"/>
      <c r="AL32" s="899"/>
      <c r="AM32" s="899"/>
      <c r="AN32" s="899"/>
      <c r="AO32" s="900"/>
      <c r="AP32" s="2"/>
      <c r="AQ32" s="62">
        <f t="shared" ref="AQ32" si="5">IF(P37="材質劣化",2,IF(P37="漏水",3,1))</f>
        <v>1</v>
      </c>
      <c r="AS32" s="3"/>
      <c r="AT32" s="3"/>
    </row>
    <row r="33" spans="2:86" ht="12" customHeight="1" x14ac:dyDescent="0.15">
      <c r="B33" s="937"/>
      <c r="C33" s="942"/>
      <c r="D33" s="940"/>
      <c r="E33" s="940"/>
      <c r="F33" s="940"/>
      <c r="G33" s="940"/>
      <c r="H33" s="940"/>
      <c r="I33" s="940"/>
      <c r="J33" s="941"/>
      <c r="K33" s="103"/>
      <c r="L33" s="901"/>
      <c r="M33" s="902"/>
      <c r="N33" s="901"/>
      <c r="O33" s="902"/>
      <c r="P33" s="901"/>
      <c r="Q33" s="902"/>
      <c r="R33" s="336"/>
      <c r="S33" s="903"/>
      <c r="T33" s="337"/>
      <c r="U33" s="901"/>
      <c r="V33" s="902"/>
      <c r="W33" s="901"/>
      <c r="X33" s="902"/>
      <c r="Y33" s="57"/>
      <c r="Z33" s="57"/>
      <c r="AA33" s="57"/>
      <c r="AB33" s="57"/>
      <c r="AC33" s="63"/>
      <c r="AD33" s="63"/>
      <c r="AE33" s="63"/>
      <c r="AF33" s="63"/>
      <c r="AG33" s="63"/>
      <c r="AH33" s="63"/>
      <c r="AI33" s="63"/>
      <c r="AJ33" s="63"/>
      <c r="AK33" s="898"/>
      <c r="AL33" s="899"/>
      <c r="AM33" s="899"/>
      <c r="AN33" s="899"/>
      <c r="AO33" s="900"/>
      <c r="AP33" s="2"/>
      <c r="AQ33" s="62">
        <f t="shared" si="3"/>
        <v>1</v>
      </c>
      <c r="AS33" s="184"/>
      <c r="AT33" s="184"/>
    </row>
    <row r="34" spans="2:86" ht="12" customHeight="1" x14ac:dyDescent="0.15">
      <c r="B34" s="937"/>
      <c r="C34" s="942"/>
      <c r="D34" s="940"/>
      <c r="E34" s="940"/>
      <c r="F34" s="940"/>
      <c r="G34" s="940"/>
      <c r="H34" s="940"/>
      <c r="I34" s="940"/>
      <c r="J34" s="941"/>
      <c r="K34" s="103"/>
      <c r="L34" s="901"/>
      <c r="M34" s="902"/>
      <c r="N34" s="901"/>
      <c r="O34" s="902"/>
      <c r="P34" s="901"/>
      <c r="Q34" s="902"/>
      <c r="R34" s="336"/>
      <c r="S34" s="903"/>
      <c r="T34" s="337"/>
      <c r="U34" s="901"/>
      <c r="V34" s="902"/>
      <c r="W34" s="901"/>
      <c r="X34" s="902"/>
      <c r="Y34" s="57"/>
      <c r="Z34" s="57"/>
      <c r="AA34" s="57"/>
      <c r="AB34" s="57"/>
      <c r="AC34" s="63"/>
      <c r="AD34" s="63"/>
      <c r="AE34" s="63"/>
      <c r="AF34" s="63"/>
      <c r="AG34" s="63"/>
      <c r="AH34" s="63"/>
      <c r="AI34" s="63"/>
      <c r="AJ34" s="63"/>
      <c r="AK34" s="898"/>
      <c r="AL34" s="899"/>
      <c r="AM34" s="899"/>
      <c r="AN34" s="899"/>
      <c r="AO34" s="900"/>
      <c r="AP34" s="2"/>
      <c r="AQ34" s="62">
        <f t="shared" ref="AQ34" si="6">IF(P36="材質劣化",2,IF(P36="漏水",3,1))</f>
        <v>1</v>
      </c>
      <c r="AS34" s="185"/>
      <c r="AT34" s="185"/>
    </row>
    <row r="35" spans="2:86" ht="12" customHeight="1" x14ac:dyDescent="0.15">
      <c r="B35" s="937"/>
      <c r="C35" s="942"/>
      <c r="D35" s="940"/>
      <c r="E35" s="940"/>
      <c r="F35" s="940"/>
      <c r="G35" s="940"/>
      <c r="H35" s="940"/>
      <c r="I35" s="940"/>
      <c r="J35" s="941"/>
      <c r="K35" s="909" t="s">
        <v>376</v>
      </c>
      <c r="L35" s="894" t="s">
        <v>181</v>
      </c>
      <c r="M35" s="894"/>
      <c r="N35" s="894"/>
      <c r="O35" s="894"/>
      <c r="P35" s="894"/>
      <c r="Q35" s="894"/>
      <c r="R35" s="894"/>
      <c r="S35" s="894"/>
      <c r="T35" s="894"/>
      <c r="U35" s="894"/>
      <c r="V35" s="894"/>
      <c r="W35" s="894"/>
      <c r="X35" s="894"/>
      <c r="Y35" s="895" t="s">
        <v>329</v>
      </c>
      <c r="Z35" s="896"/>
      <c r="AA35" s="896"/>
      <c r="AB35" s="897"/>
      <c r="AC35" s="273">
        <f t="shared" ref="AC35:AJ35" si="7">SUM(AC11:AC34)</f>
        <v>0</v>
      </c>
      <c r="AD35" s="273">
        <f t="shared" si="7"/>
        <v>0</v>
      </c>
      <c r="AE35" s="273">
        <f>SUM(AE11:AE34)</f>
        <v>0</v>
      </c>
      <c r="AF35" s="273">
        <f t="shared" si="7"/>
        <v>0</v>
      </c>
      <c r="AG35" s="273">
        <f t="shared" si="7"/>
        <v>0</v>
      </c>
      <c r="AH35" s="273">
        <f t="shared" si="7"/>
        <v>0</v>
      </c>
      <c r="AI35" s="273">
        <f t="shared" si="7"/>
        <v>0</v>
      </c>
      <c r="AJ35" s="274">
        <f t="shared" si="7"/>
        <v>0</v>
      </c>
      <c r="AK35" s="894" t="s">
        <v>501</v>
      </c>
      <c r="AL35" s="894"/>
      <c r="AM35" s="917" t="s">
        <v>534</v>
      </c>
      <c r="AN35" s="917"/>
      <c r="AO35" s="917"/>
      <c r="AP35" s="2"/>
    </row>
    <row r="36" spans="2:86" ht="12" customHeight="1" x14ac:dyDescent="0.15">
      <c r="B36" s="937"/>
      <c r="C36" s="942"/>
      <c r="D36" s="940"/>
      <c r="E36" s="940"/>
      <c r="F36" s="940"/>
      <c r="G36" s="940"/>
      <c r="H36" s="940"/>
      <c r="I36" s="940"/>
      <c r="J36" s="941"/>
      <c r="K36" s="910"/>
      <c r="L36" s="918" t="s">
        <v>330</v>
      </c>
      <c r="M36" s="919"/>
      <c r="N36" s="952"/>
      <c r="O36" s="918" t="s">
        <v>502</v>
      </c>
      <c r="P36" s="919"/>
      <c r="Q36" s="919"/>
      <c r="R36" s="919"/>
      <c r="S36" s="919"/>
      <c r="T36" s="919"/>
      <c r="U36" s="919"/>
      <c r="V36" s="919"/>
      <c r="W36" s="919"/>
      <c r="X36" s="952"/>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4"/>
      <c r="AL36" s="894"/>
      <c r="AM36" s="917"/>
      <c r="AN36" s="917"/>
      <c r="AO36" s="917"/>
      <c r="AP36" s="2"/>
    </row>
    <row r="37" spans="2:86" ht="14.25" customHeight="1" x14ac:dyDescent="0.15">
      <c r="B37" s="937"/>
      <c r="C37" s="942"/>
      <c r="D37" s="940"/>
      <c r="E37" s="940"/>
      <c r="F37" s="940"/>
      <c r="G37" s="940"/>
      <c r="H37" s="940"/>
      <c r="I37" s="940"/>
      <c r="J37" s="941"/>
      <c r="K37" s="910"/>
      <c r="L37" s="922"/>
      <c r="M37" s="923"/>
      <c r="N37" s="953"/>
      <c r="O37" s="922"/>
      <c r="P37" s="923"/>
      <c r="Q37" s="923"/>
      <c r="R37" s="923"/>
      <c r="S37" s="923"/>
      <c r="T37" s="923"/>
      <c r="U37" s="923"/>
      <c r="V37" s="923"/>
      <c r="W37" s="923"/>
      <c r="X37" s="953"/>
      <c r="Y37" s="916" t="str">
        <f>IF(COUNTIF(Y11:Y34,"〇")&gt;0,"1","  ")</f>
        <v xml:space="preserve">  </v>
      </c>
      <c r="Z37" s="916" t="str">
        <f>IF(COUNTIF(Z11:Z34,"〇")&gt;0,"1","  ")</f>
        <v xml:space="preserve">  </v>
      </c>
      <c r="AA37" s="916" t="str">
        <f>IF(COUNTIF(AA11:AA34,"〇")&gt;0,"1","  ")</f>
        <v xml:space="preserve">  </v>
      </c>
      <c r="AB37" s="916" t="str">
        <f>IF(COUNTIF(AB11:AB34,"〇")&gt;0,"1","  ")</f>
        <v xml:space="preserve">  </v>
      </c>
      <c r="AC37" s="916">
        <f>COUNTA(AC11:AC34)</f>
        <v>0</v>
      </c>
      <c r="AD37" s="916">
        <f t="shared" ref="AD37:AI37" si="8">COUNTA(AD11:AD34)</f>
        <v>0</v>
      </c>
      <c r="AE37" s="916">
        <f t="shared" si="8"/>
        <v>0</v>
      </c>
      <c r="AF37" s="916">
        <f t="shared" si="8"/>
        <v>0</v>
      </c>
      <c r="AG37" s="916">
        <f t="shared" si="8"/>
        <v>0</v>
      </c>
      <c r="AH37" s="916">
        <f t="shared" si="8"/>
        <v>0</v>
      </c>
      <c r="AI37" s="916">
        <f t="shared" si="8"/>
        <v>0</v>
      </c>
      <c r="AJ37" s="916">
        <f>COUNTA(AJ11:AJ34)</f>
        <v>0</v>
      </c>
      <c r="AK37" s="894"/>
      <c r="AL37" s="894"/>
      <c r="AM37" s="917"/>
      <c r="AN37" s="917"/>
      <c r="AO37" s="917"/>
      <c r="AP37" s="2"/>
    </row>
    <row r="38" spans="2:86" ht="14.25" customHeight="1" x14ac:dyDescent="0.15">
      <c r="B38" s="937"/>
      <c r="C38" s="942"/>
      <c r="D38" s="940"/>
      <c r="E38" s="940"/>
      <c r="F38" s="940"/>
      <c r="G38" s="940"/>
      <c r="H38" s="940"/>
      <c r="I38" s="940"/>
      <c r="J38" s="941"/>
      <c r="K38" s="910"/>
      <c r="L38" s="926"/>
      <c r="M38" s="927"/>
      <c r="N38" s="954"/>
      <c r="O38" s="926"/>
      <c r="P38" s="927"/>
      <c r="Q38" s="927"/>
      <c r="R38" s="927"/>
      <c r="S38" s="927"/>
      <c r="T38" s="927"/>
      <c r="U38" s="927"/>
      <c r="V38" s="927"/>
      <c r="W38" s="927"/>
      <c r="X38" s="954"/>
      <c r="Y38" s="916"/>
      <c r="Z38" s="916"/>
      <c r="AA38" s="916"/>
      <c r="AB38" s="916"/>
      <c r="AC38" s="916"/>
      <c r="AD38" s="916"/>
      <c r="AE38" s="916"/>
      <c r="AF38" s="916"/>
      <c r="AG38" s="916"/>
      <c r="AH38" s="916"/>
      <c r="AI38" s="916"/>
      <c r="AJ38" s="916"/>
      <c r="AK38" s="894"/>
      <c r="AL38" s="894"/>
      <c r="AM38" s="917"/>
      <c r="AN38" s="917"/>
      <c r="AO38" s="917"/>
      <c r="AP38" s="2"/>
    </row>
    <row r="39" spans="2:86" ht="12" customHeight="1" x14ac:dyDescent="0.15">
      <c r="B39" s="937"/>
      <c r="C39" s="942"/>
      <c r="D39" s="940"/>
      <c r="E39" s="940"/>
      <c r="F39" s="940"/>
      <c r="G39" s="940"/>
      <c r="H39" s="940"/>
      <c r="I39" s="940"/>
      <c r="J39" s="941"/>
      <c r="K39" s="904" t="s">
        <v>503</v>
      </c>
      <c r="L39" s="911"/>
      <c r="M39" s="911"/>
      <c r="N39" s="911"/>
      <c r="O39" s="911"/>
      <c r="P39" s="911"/>
      <c r="Q39" s="911"/>
      <c r="R39" s="911"/>
      <c r="S39" s="911"/>
      <c r="T39" s="911"/>
      <c r="U39" s="911"/>
      <c r="V39" s="911"/>
      <c r="W39" s="911"/>
      <c r="X39" s="911"/>
      <c r="Y39" s="911"/>
      <c r="Z39" s="911"/>
      <c r="AA39" s="911"/>
      <c r="AB39" s="911"/>
      <c r="AC39" s="911"/>
      <c r="AD39" s="911"/>
      <c r="AE39" s="911"/>
      <c r="AF39" s="911"/>
      <c r="AG39" s="911"/>
      <c r="AH39" s="911"/>
      <c r="AI39" s="911"/>
      <c r="AJ39" s="911"/>
      <c r="AK39" s="912"/>
      <c r="AL39" s="912"/>
      <c r="AM39" s="912"/>
      <c r="AN39" s="912"/>
      <c r="AO39" s="913"/>
      <c r="AP39" s="2"/>
    </row>
    <row r="40" spans="2:86" ht="12" customHeight="1" x14ac:dyDescent="0.15">
      <c r="B40" s="937"/>
      <c r="C40" s="942"/>
      <c r="D40" s="940"/>
      <c r="E40" s="940"/>
      <c r="F40" s="940"/>
      <c r="G40" s="940"/>
      <c r="H40" s="940"/>
      <c r="I40" s="940"/>
      <c r="J40" s="941"/>
      <c r="K40" s="905"/>
      <c r="L40" s="912"/>
      <c r="M40" s="912"/>
      <c r="N40" s="912"/>
      <c r="O40" s="912"/>
      <c r="P40" s="912"/>
      <c r="Q40" s="912"/>
      <c r="R40" s="912"/>
      <c r="S40" s="912"/>
      <c r="T40" s="912"/>
      <c r="U40" s="912"/>
      <c r="V40" s="912"/>
      <c r="W40" s="912"/>
      <c r="X40" s="912"/>
      <c r="Y40" s="912"/>
      <c r="Z40" s="912"/>
      <c r="AA40" s="912"/>
      <c r="AB40" s="912"/>
      <c r="AC40" s="912"/>
      <c r="AD40" s="912"/>
      <c r="AE40" s="912"/>
      <c r="AF40" s="912"/>
      <c r="AG40" s="912"/>
      <c r="AH40" s="912"/>
      <c r="AI40" s="912"/>
      <c r="AJ40" s="912"/>
      <c r="AK40" s="912"/>
      <c r="AL40" s="912"/>
      <c r="AM40" s="912"/>
      <c r="AN40" s="912"/>
      <c r="AO40" s="913"/>
      <c r="AP40" s="2"/>
    </row>
    <row r="41" spans="2:86" ht="12" customHeight="1" x14ac:dyDescent="0.15">
      <c r="B41" s="937"/>
      <c r="C41" s="942"/>
      <c r="D41" s="940"/>
      <c r="E41" s="940"/>
      <c r="F41" s="940"/>
      <c r="G41" s="940"/>
      <c r="H41" s="940"/>
      <c r="I41" s="940"/>
      <c r="J41" s="941"/>
      <c r="K41" s="905"/>
      <c r="L41" s="912"/>
      <c r="M41" s="912"/>
      <c r="N41" s="912"/>
      <c r="O41" s="912"/>
      <c r="P41" s="912"/>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3"/>
      <c r="AP41" s="2"/>
    </row>
    <row r="42" spans="2:86" ht="12" customHeight="1" x14ac:dyDescent="0.15">
      <c r="B42" s="937"/>
      <c r="C42" s="942"/>
      <c r="D42" s="940"/>
      <c r="E42" s="940"/>
      <c r="F42" s="940"/>
      <c r="G42" s="940"/>
      <c r="H42" s="940"/>
      <c r="I42" s="940"/>
      <c r="J42" s="941"/>
      <c r="K42" s="905"/>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914"/>
      <c r="AL42" s="914"/>
      <c r="AM42" s="914"/>
      <c r="AN42" s="914"/>
      <c r="AO42" s="915"/>
      <c r="AP42" s="43"/>
      <c r="CD42" s="2"/>
      <c r="CE42" s="2"/>
      <c r="CF42" s="2"/>
      <c r="CG42" s="2"/>
      <c r="CH42" s="2"/>
    </row>
    <row r="43" spans="2:86" ht="12" customHeight="1" x14ac:dyDescent="0.15">
      <c r="B43" s="937"/>
      <c r="C43" s="942"/>
      <c r="D43" s="940"/>
      <c r="E43" s="940"/>
      <c r="F43" s="940"/>
      <c r="G43" s="940"/>
      <c r="H43" s="940"/>
      <c r="I43" s="940"/>
      <c r="J43" s="941"/>
      <c r="K43" s="890" t="s">
        <v>331</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43"/>
      <c r="CD43" s="2"/>
      <c r="CE43" s="2"/>
      <c r="CF43" s="2"/>
      <c r="CG43" s="2"/>
      <c r="CH43" s="2"/>
    </row>
    <row r="44" spans="2:86" ht="12" customHeight="1" x14ac:dyDescent="0.15">
      <c r="B44" s="937"/>
      <c r="C44" s="942"/>
      <c r="D44" s="940"/>
      <c r="E44" s="940"/>
      <c r="F44" s="940"/>
      <c r="G44" s="940"/>
      <c r="H44" s="940"/>
      <c r="I44" s="940"/>
      <c r="J44" s="941"/>
      <c r="K44" s="906" t="s">
        <v>497</v>
      </c>
      <c r="L44" s="907"/>
      <c r="M44" s="907"/>
      <c r="N44" s="907"/>
      <c r="O44" s="907"/>
      <c r="P44" s="907"/>
      <c r="Q44" s="907"/>
      <c r="R44" s="907"/>
      <c r="S44" s="907"/>
      <c r="T44" s="907"/>
      <c r="U44" s="907"/>
      <c r="V44" s="907"/>
      <c r="W44" s="907"/>
      <c r="X44" s="907"/>
      <c r="Y44" s="907"/>
      <c r="Z44" s="907"/>
      <c r="AA44" s="907"/>
      <c r="AB44" s="907"/>
      <c r="AC44" s="907"/>
      <c r="AD44" s="907"/>
      <c r="AE44" s="907"/>
      <c r="AF44" s="907"/>
      <c r="AG44" s="907"/>
      <c r="AH44" s="907"/>
      <c r="AI44" s="907"/>
      <c r="AJ44" s="907"/>
      <c r="AK44" s="907"/>
      <c r="AL44" s="907"/>
      <c r="AM44" s="907"/>
      <c r="AN44" s="907"/>
      <c r="AO44" s="908"/>
      <c r="AP44" s="43"/>
      <c r="CD44" s="2"/>
      <c r="CE44" s="2"/>
      <c r="CF44" s="2"/>
      <c r="CG44" s="2"/>
      <c r="CH44" s="2"/>
    </row>
    <row r="45" spans="2:86" ht="12" customHeight="1" x14ac:dyDescent="0.15">
      <c r="B45" s="526"/>
      <c r="C45" s="943"/>
      <c r="D45" s="944"/>
      <c r="E45" s="944"/>
      <c r="F45" s="944"/>
      <c r="G45" s="944"/>
      <c r="H45" s="944"/>
      <c r="I45" s="944"/>
      <c r="J45" s="945"/>
      <c r="K45" s="891" t="s">
        <v>498</v>
      </c>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3"/>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A4498B13-7038-4D0F-A2E6-E81F58A572E3}">
      <formula1>INDIRECT(L11)</formula1>
    </dataValidation>
    <dataValidation type="list" allowBlank="1" showInputMessage="1" showErrorMessage="1" sqref="Y11:AB34" xr:uid="{D5A8DAF8-33E0-4127-A7FD-F762F59901F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2250E44-F0CE-4D51-8528-033458F784CF}">
          <x14:formula1>
            <xm:f>'(参考)リスト'!$F$16:$F$21</xm:f>
          </x14:formula1>
          <xm:sqref>U11:X34</xm:sqref>
        </x14:dataValidation>
        <x14:dataValidation type="list" allowBlank="1" showInputMessage="1" showErrorMessage="1" xr:uid="{C77BFBFB-0029-4B33-8F7E-1D0CCC502F51}">
          <x14:formula1>
            <xm:f>'(参考)リスト'!$D$16:$D$18</xm:f>
          </x14:formula1>
          <xm:sqref>P11:Q34</xm:sqref>
        </x14:dataValidation>
        <x14:dataValidation type="list" allowBlank="1" showInputMessage="1" showErrorMessage="1" xr:uid="{B2E2FAC9-858A-48DF-925D-0E4C208DC1AE}">
          <x14:formula1>
            <xm:f>'(参考)リスト'!$E$16:$E$27</xm:f>
          </x14:formula1>
          <xm:sqref>R11:T34</xm:sqref>
        </x14:dataValidation>
        <x14:dataValidation type="list" allowBlank="1" showInputMessage="1" showErrorMessage="1" xr:uid="{B150CBB1-500C-4782-9038-7A6E28FBF912}">
          <x14:formula1>
            <xm:f>'(参考)リスト'!$B$16:$B$21</xm:f>
          </x14:formula1>
          <xm:sqref>L11:M34</xm:sqref>
        </x14:dataValidation>
        <x14:dataValidation type="list" allowBlank="1" showInputMessage="1" showErrorMessage="1" xr:uid="{912A77B1-ADD3-40BD-8222-382364E0DAED}">
          <x14:formula1>
            <xm:f>'(参考)リスト'!$G$16:$G$19</xm:f>
          </x14:formula1>
          <xm:sqref>AM35:AO38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AG16" sqref="AG16"/>
    </sheetView>
  </sheetViews>
  <sheetFormatPr defaultColWidth="8.88671875" defaultRowHeight="13.2" x14ac:dyDescent="0.2"/>
  <cols>
    <col min="1" max="1" width="1.88671875" style="36" customWidth="1"/>
    <col min="2" max="60" width="2.109375" style="127" customWidth="1"/>
    <col min="61" max="61" width="0.6640625" style="127" customWidth="1"/>
    <col min="62" max="62" width="2.109375" style="127" customWidth="1"/>
    <col min="63" max="63" width="1" style="127" customWidth="1"/>
    <col min="64" max="65" width="2.109375" style="127" customWidth="1"/>
    <col min="66" max="16384" width="8.88671875" style="36"/>
  </cols>
  <sheetData>
    <row r="2" spans="2:63" s="128" customFormat="1" ht="14.25" customHeight="1" x14ac:dyDescent="0.2">
      <c r="B2" s="129" t="s">
        <v>443</v>
      </c>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c r="BG2" s="130"/>
      <c r="BH2" s="130"/>
      <c r="BI2" s="130"/>
      <c r="BJ2" s="130"/>
      <c r="BK2" s="130"/>
    </row>
    <row r="3" spans="2:63" s="131" customFormat="1" ht="17.25" customHeight="1" x14ac:dyDescent="0.15">
      <c r="B3" s="1016" t="s">
        <v>17</v>
      </c>
      <c r="C3" s="1017"/>
      <c r="D3" s="1017"/>
      <c r="E3" s="1018"/>
      <c r="F3" s="1011" t="s">
        <v>564</v>
      </c>
      <c r="G3" s="1012"/>
      <c r="H3" s="1012"/>
      <c r="I3" s="1012"/>
      <c r="J3" s="1012"/>
      <c r="K3" s="1012"/>
      <c r="L3" s="1012"/>
      <c r="M3" s="1012"/>
      <c r="N3" s="1012"/>
      <c r="O3" s="1012"/>
      <c r="P3" s="1012"/>
      <c r="Q3" s="1012"/>
      <c r="R3" s="1012"/>
      <c r="S3" s="1012"/>
      <c r="T3" s="1013"/>
      <c r="U3" s="1002" t="s">
        <v>192</v>
      </c>
      <c r="V3" s="1003"/>
      <c r="W3" s="1003"/>
      <c r="X3" s="1004"/>
      <c r="Y3" s="1004"/>
      <c r="Z3" s="1025" t="s">
        <v>548</v>
      </c>
      <c r="AA3" s="1004"/>
      <c r="AB3" s="1004"/>
      <c r="AC3" s="1004"/>
      <c r="AD3" s="1004"/>
      <c r="AE3" s="1004"/>
      <c r="AF3" s="1004"/>
      <c r="AG3" s="1004"/>
      <c r="AH3" s="1026"/>
      <c r="AI3" s="1027" t="s">
        <v>445</v>
      </c>
      <c r="AJ3" s="1028"/>
      <c r="AK3" s="1028"/>
      <c r="AL3" s="1028"/>
      <c r="AM3" s="1028"/>
      <c r="AN3" s="1029"/>
      <c r="AO3" s="1005" t="s">
        <v>531</v>
      </c>
      <c r="AP3" s="1006"/>
      <c r="AQ3" s="1006"/>
      <c r="AR3" s="1006"/>
      <c r="AS3" s="1006"/>
      <c r="AT3" s="1006"/>
      <c r="AU3" s="1006"/>
      <c r="AV3" s="1007"/>
      <c r="AW3" s="990" t="s">
        <v>185</v>
      </c>
      <c r="AX3" s="991"/>
      <c r="AY3" s="991"/>
      <c r="AZ3" s="991"/>
      <c r="BA3" s="991"/>
      <c r="BB3" s="992"/>
      <c r="BC3" s="996">
        <v>45593</v>
      </c>
      <c r="BD3" s="997"/>
      <c r="BE3" s="997"/>
      <c r="BF3" s="997"/>
      <c r="BG3" s="997"/>
      <c r="BH3" s="997"/>
      <c r="BI3" s="997"/>
      <c r="BJ3" s="997"/>
      <c r="BK3" s="998"/>
    </row>
    <row r="4" spans="2:63" s="131" customFormat="1" ht="17.25" customHeight="1" x14ac:dyDescent="0.2">
      <c r="B4" s="1019" t="s">
        <v>191</v>
      </c>
      <c r="C4" s="1020"/>
      <c r="D4" s="1020"/>
      <c r="E4" s="1021"/>
      <c r="F4" s="1022" t="s">
        <v>565</v>
      </c>
      <c r="G4" s="1023"/>
      <c r="H4" s="1023"/>
      <c r="I4" s="1023"/>
      <c r="J4" s="1023"/>
      <c r="K4" s="1023"/>
      <c r="L4" s="1023"/>
      <c r="M4" s="1023"/>
      <c r="N4" s="1023"/>
      <c r="O4" s="1023"/>
      <c r="P4" s="1023"/>
      <c r="Q4" s="1023"/>
      <c r="R4" s="1023"/>
      <c r="S4" s="1023"/>
      <c r="T4" s="1024"/>
      <c r="U4" s="1002" t="s">
        <v>237</v>
      </c>
      <c r="V4" s="1003"/>
      <c r="W4" s="1003"/>
      <c r="X4" s="1004"/>
      <c r="Y4" s="1004"/>
      <c r="Z4" s="1025" t="s">
        <v>539</v>
      </c>
      <c r="AA4" s="1004"/>
      <c r="AB4" s="1004"/>
      <c r="AC4" s="1004"/>
      <c r="AD4" s="1004"/>
      <c r="AE4" s="1004"/>
      <c r="AF4" s="1004"/>
      <c r="AG4" s="1004"/>
      <c r="AH4" s="1026"/>
      <c r="AI4" s="1030"/>
      <c r="AJ4" s="1031"/>
      <c r="AK4" s="1031"/>
      <c r="AL4" s="1031"/>
      <c r="AM4" s="1031"/>
      <c r="AN4" s="1032"/>
      <c r="AO4" s="1008" t="s">
        <v>532</v>
      </c>
      <c r="AP4" s="1009"/>
      <c r="AQ4" s="1009"/>
      <c r="AR4" s="1009"/>
      <c r="AS4" s="1009"/>
      <c r="AT4" s="1009"/>
      <c r="AU4" s="1009"/>
      <c r="AV4" s="1010"/>
      <c r="AW4" s="993"/>
      <c r="AX4" s="994"/>
      <c r="AY4" s="994"/>
      <c r="AZ4" s="994"/>
      <c r="BA4" s="994"/>
      <c r="BB4" s="995"/>
      <c r="BC4" s="999"/>
      <c r="BD4" s="1000"/>
      <c r="BE4" s="1000"/>
      <c r="BF4" s="1000"/>
      <c r="BG4" s="1000"/>
      <c r="BH4" s="1000"/>
      <c r="BI4" s="1000"/>
      <c r="BJ4" s="1000"/>
      <c r="BK4" s="1001"/>
    </row>
    <row r="5" spans="2:63" ht="42.75" customHeight="1" x14ac:dyDescent="0.2">
      <c r="B5" s="989" t="s">
        <v>190</v>
      </c>
      <c r="C5" s="977"/>
      <c r="D5" s="977"/>
      <c r="E5" s="977"/>
      <c r="F5" s="977"/>
      <c r="G5" s="978"/>
      <c r="H5" s="976" t="s">
        <v>189</v>
      </c>
      <c r="I5" s="977"/>
      <c r="J5" s="977"/>
      <c r="K5" s="977"/>
      <c r="L5" s="977"/>
      <c r="M5" s="977"/>
      <c r="N5" s="977"/>
      <c r="O5" s="978"/>
      <c r="P5" s="979" t="s">
        <v>520</v>
      </c>
      <c r="Q5" s="947"/>
      <c r="R5" s="947"/>
      <c r="S5" s="947"/>
      <c r="T5" s="947"/>
      <c r="U5" s="947"/>
      <c r="V5" s="947"/>
      <c r="W5" s="947"/>
      <c r="X5" s="947"/>
      <c r="Y5" s="947"/>
      <c r="Z5" s="947"/>
      <c r="AA5" s="947"/>
      <c r="AB5" s="947"/>
      <c r="AC5" s="947"/>
      <c r="AD5" s="947"/>
      <c r="AE5" s="947"/>
      <c r="AF5" s="947"/>
      <c r="AG5" s="947"/>
      <c r="AH5" s="947"/>
      <c r="AI5" s="947"/>
      <c r="AJ5" s="947"/>
      <c r="AK5" s="947"/>
      <c r="AL5" s="947"/>
      <c r="AM5" s="947"/>
      <c r="AN5" s="979" t="s">
        <v>188</v>
      </c>
      <c r="AO5" s="947"/>
      <c r="AP5" s="947"/>
      <c r="AQ5" s="947"/>
      <c r="AR5" s="947"/>
      <c r="AS5" s="947"/>
      <c r="AT5" s="947"/>
      <c r="AU5" s="947"/>
      <c r="AV5" s="947"/>
      <c r="AW5" s="947"/>
      <c r="AX5" s="947"/>
      <c r="AY5" s="947"/>
      <c r="AZ5" s="947"/>
      <c r="BA5" s="947"/>
      <c r="BB5" s="947"/>
      <c r="BC5" s="947"/>
      <c r="BD5" s="947"/>
      <c r="BE5" s="947"/>
      <c r="BF5" s="947"/>
      <c r="BG5" s="947"/>
      <c r="BH5" s="947"/>
      <c r="BI5" s="947"/>
      <c r="BJ5" s="947"/>
      <c r="BK5" s="948"/>
    </row>
    <row r="6" spans="2:63" ht="29.25" customHeight="1" x14ac:dyDescent="0.2">
      <c r="B6" s="1014"/>
      <c r="C6" s="686"/>
      <c r="D6" s="686"/>
      <c r="E6" s="686"/>
      <c r="F6" s="686"/>
      <c r="G6" s="687"/>
      <c r="H6" s="1015"/>
      <c r="I6" s="1015"/>
      <c r="J6" s="1015"/>
      <c r="K6" s="1015"/>
      <c r="L6" s="1015"/>
      <c r="M6" s="1015"/>
      <c r="N6" s="1015"/>
      <c r="O6" s="1015"/>
      <c r="P6" s="980"/>
      <c r="Q6" s="981"/>
      <c r="R6" s="981"/>
      <c r="S6" s="981"/>
      <c r="T6" s="981"/>
      <c r="U6" s="981"/>
      <c r="V6" s="981"/>
      <c r="W6" s="981"/>
      <c r="X6" s="981"/>
      <c r="Y6" s="981"/>
      <c r="Z6" s="981"/>
      <c r="AA6" s="981"/>
      <c r="AB6" s="981"/>
      <c r="AC6" s="981"/>
      <c r="AD6" s="981"/>
      <c r="AE6" s="981"/>
      <c r="AF6" s="981"/>
      <c r="AG6" s="981"/>
      <c r="AH6" s="981"/>
      <c r="AI6" s="981"/>
      <c r="AJ6" s="981"/>
      <c r="AK6" s="981"/>
      <c r="AL6" s="981"/>
      <c r="AM6" s="981"/>
      <c r="AN6" s="982"/>
      <c r="AO6" s="983"/>
      <c r="AP6" s="983"/>
      <c r="AQ6" s="983"/>
      <c r="AR6" s="983"/>
      <c r="AS6" s="983"/>
      <c r="AT6" s="983"/>
      <c r="AU6" s="983"/>
      <c r="AV6" s="983"/>
      <c r="AW6" s="983"/>
      <c r="AX6" s="983"/>
      <c r="AY6" s="983"/>
      <c r="AZ6" s="983"/>
      <c r="BA6" s="983"/>
      <c r="BB6" s="983"/>
      <c r="BC6" s="983"/>
      <c r="BD6" s="983"/>
      <c r="BE6" s="983"/>
      <c r="BF6" s="983"/>
      <c r="BG6" s="983"/>
      <c r="BH6" s="983"/>
      <c r="BI6" s="983"/>
      <c r="BJ6" s="983"/>
      <c r="BK6" s="984"/>
    </row>
    <row r="7" spans="2:63" ht="29.25" customHeight="1" x14ac:dyDescent="0.2">
      <c r="B7" s="1014"/>
      <c r="C7" s="686"/>
      <c r="D7" s="686"/>
      <c r="E7" s="686"/>
      <c r="F7" s="686"/>
      <c r="G7" s="687"/>
      <c r="H7" s="1015"/>
      <c r="I7" s="1015"/>
      <c r="J7" s="1015"/>
      <c r="K7" s="1015"/>
      <c r="L7" s="1015"/>
      <c r="M7" s="1015"/>
      <c r="N7" s="1015"/>
      <c r="O7" s="1015"/>
      <c r="P7" s="980"/>
      <c r="Q7" s="981"/>
      <c r="R7" s="981"/>
      <c r="S7" s="981"/>
      <c r="T7" s="981"/>
      <c r="U7" s="981"/>
      <c r="V7" s="981"/>
      <c r="W7" s="981"/>
      <c r="X7" s="981"/>
      <c r="Y7" s="981"/>
      <c r="Z7" s="981"/>
      <c r="AA7" s="981"/>
      <c r="AB7" s="981"/>
      <c r="AC7" s="981"/>
      <c r="AD7" s="981"/>
      <c r="AE7" s="981"/>
      <c r="AF7" s="981"/>
      <c r="AG7" s="981"/>
      <c r="AH7" s="981"/>
      <c r="AI7" s="981"/>
      <c r="AJ7" s="981"/>
      <c r="AK7" s="981"/>
      <c r="AL7" s="981"/>
      <c r="AM7" s="981"/>
      <c r="AN7" s="982"/>
      <c r="AO7" s="983"/>
      <c r="AP7" s="983"/>
      <c r="AQ7" s="983"/>
      <c r="AR7" s="983"/>
      <c r="AS7" s="983"/>
      <c r="AT7" s="983"/>
      <c r="AU7" s="983"/>
      <c r="AV7" s="983"/>
      <c r="AW7" s="983"/>
      <c r="AX7" s="983"/>
      <c r="AY7" s="983"/>
      <c r="AZ7" s="983"/>
      <c r="BA7" s="983"/>
      <c r="BB7" s="983"/>
      <c r="BC7" s="983"/>
      <c r="BD7" s="983"/>
      <c r="BE7" s="983"/>
      <c r="BF7" s="983"/>
      <c r="BG7" s="983"/>
      <c r="BH7" s="983"/>
      <c r="BI7" s="983"/>
      <c r="BJ7" s="983"/>
      <c r="BK7" s="984"/>
    </row>
    <row r="8" spans="2:63" ht="29.25" customHeight="1" x14ac:dyDescent="0.2">
      <c r="B8" s="973"/>
      <c r="C8" s="974"/>
      <c r="D8" s="974"/>
      <c r="E8" s="974"/>
      <c r="F8" s="974"/>
      <c r="G8" s="975"/>
      <c r="H8" s="988"/>
      <c r="I8" s="988"/>
      <c r="J8" s="988"/>
      <c r="K8" s="988"/>
      <c r="L8" s="988"/>
      <c r="M8" s="988"/>
      <c r="N8" s="988"/>
      <c r="O8" s="988"/>
      <c r="P8" s="985"/>
      <c r="Q8" s="986"/>
      <c r="R8" s="986"/>
      <c r="S8" s="986"/>
      <c r="T8" s="986"/>
      <c r="U8" s="986"/>
      <c r="V8" s="986"/>
      <c r="W8" s="986"/>
      <c r="X8" s="986"/>
      <c r="Y8" s="986"/>
      <c r="Z8" s="986"/>
      <c r="AA8" s="986"/>
      <c r="AB8" s="986"/>
      <c r="AC8" s="986"/>
      <c r="AD8" s="986"/>
      <c r="AE8" s="986"/>
      <c r="AF8" s="986"/>
      <c r="AG8" s="986"/>
      <c r="AH8" s="986"/>
      <c r="AI8" s="986"/>
      <c r="AJ8" s="986"/>
      <c r="AK8" s="986"/>
      <c r="AL8" s="986"/>
      <c r="AM8" s="986"/>
      <c r="AN8" s="985"/>
      <c r="AO8" s="986"/>
      <c r="AP8" s="986"/>
      <c r="AQ8" s="986"/>
      <c r="AR8" s="986"/>
      <c r="AS8" s="986"/>
      <c r="AT8" s="986"/>
      <c r="AU8" s="986"/>
      <c r="AV8" s="986"/>
      <c r="AW8" s="986"/>
      <c r="AX8" s="986"/>
      <c r="AY8" s="986"/>
      <c r="AZ8" s="986"/>
      <c r="BA8" s="986"/>
      <c r="BB8" s="986"/>
      <c r="BC8" s="986"/>
      <c r="BD8" s="986"/>
      <c r="BE8" s="986"/>
      <c r="BF8" s="986"/>
      <c r="BG8" s="986"/>
      <c r="BH8" s="986"/>
      <c r="BI8" s="986"/>
      <c r="BJ8" s="986"/>
      <c r="BK8" s="987"/>
    </row>
    <row r="9" spans="2:63" ht="29.25" customHeight="1" x14ac:dyDescent="0.2">
      <c r="B9" s="973"/>
      <c r="C9" s="974"/>
      <c r="D9" s="974"/>
      <c r="E9" s="974"/>
      <c r="F9" s="974"/>
      <c r="G9" s="975"/>
      <c r="H9" s="988"/>
      <c r="I9" s="988"/>
      <c r="J9" s="988"/>
      <c r="K9" s="988"/>
      <c r="L9" s="988"/>
      <c r="M9" s="988"/>
      <c r="N9" s="988"/>
      <c r="O9" s="988"/>
      <c r="P9" s="985"/>
      <c r="Q9" s="986"/>
      <c r="R9" s="986"/>
      <c r="S9" s="986"/>
      <c r="T9" s="986"/>
      <c r="U9" s="986"/>
      <c r="V9" s="986"/>
      <c r="W9" s="986"/>
      <c r="X9" s="986"/>
      <c r="Y9" s="986"/>
      <c r="Z9" s="986"/>
      <c r="AA9" s="986"/>
      <c r="AB9" s="986"/>
      <c r="AC9" s="986"/>
      <c r="AD9" s="986"/>
      <c r="AE9" s="986"/>
      <c r="AF9" s="986"/>
      <c r="AG9" s="986"/>
      <c r="AH9" s="986"/>
      <c r="AI9" s="986"/>
      <c r="AJ9" s="986"/>
      <c r="AK9" s="986"/>
      <c r="AL9" s="986"/>
      <c r="AM9" s="986"/>
      <c r="AN9" s="985"/>
      <c r="AO9" s="986"/>
      <c r="AP9" s="986"/>
      <c r="AQ9" s="986"/>
      <c r="AR9" s="986"/>
      <c r="AS9" s="986"/>
      <c r="AT9" s="986"/>
      <c r="AU9" s="986"/>
      <c r="AV9" s="986"/>
      <c r="AW9" s="986"/>
      <c r="AX9" s="986"/>
      <c r="AY9" s="986"/>
      <c r="AZ9" s="986"/>
      <c r="BA9" s="986"/>
      <c r="BB9" s="986"/>
      <c r="BC9" s="986"/>
      <c r="BD9" s="986"/>
      <c r="BE9" s="986"/>
      <c r="BF9" s="986"/>
      <c r="BG9" s="986"/>
      <c r="BH9" s="986"/>
      <c r="BI9" s="986"/>
      <c r="BJ9" s="986"/>
      <c r="BK9" s="987"/>
    </row>
    <row r="10" spans="2:63" ht="29.25" customHeight="1" x14ac:dyDescent="0.2">
      <c r="B10" s="973"/>
      <c r="C10" s="974"/>
      <c r="D10" s="974"/>
      <c r="E10" s="974"/>
      <c r="F10" s="974"/>
      <c r="G10" s="975"/>
      <c r="H10" s="988"/>
      <c r="I10" s="988"/>
      <c r="J10" s="988"/>
      <c r="K10" s="988"/>
      <c r="L10" s="988"/>
      <c r="M10" s="988"/>
      <c r="N10" s="988"/>
      <c r="O10" s="988"/>
      <c r="P10" s="985"/>
      <c r="Q10" s="986"/>
      <c r="R10" s="986"/>
      <c r="S10" s="986"/>
      <c r="T10" s="986"/>
      <c r="U10" s="986"/>
      <c r="V10" s="986"/>
      <c r="W10" s="986"/>
      <c r="X10" s="986"/>
      <c r="Y10" s="986"/>
      <c r="Z10" s="986"/>
      <c r="AA10" s="986"/>
      <c r="AB10" s="986"/>
      <c r="AC10" s="986"/>
      <c r="AD10" s="986"/>
      <c r="AE10" s="986"/>
      <c r="AF10" s="986"/>
      <c r="AG10" s="986"/>
      <c r="AH10" s="986"/>
      <c r="AI10" s="986"/>
      <c r="AJ10" s="986"/>
      <c r="AK10" s="986"/>
      <c r="AL10" s="986"/>
      <c r="AM10" s="986"/>
      <c r="AN10" s="985"/>
      <c r="AO10" s="986"/>
      <c r="AP10" s="986"/>
      <c r="AQ10" s="986"/>
      <c r="AR10" s="986"/>
      <c r="AS10" s="986"/>
      <c r="AT10" s="986"/>
      <c r="AU10" s="986"/>
      <c r="AV10" s="986"/>
      <c r="AW10" s="986"/>
      <c r="AX10" s="986"/>
      <c r="AY10" s="986"/>
      <c r="AZ10" s="986"/>
      <c r="BA10" s="986"/>
      <c r="BB10" s="986"/>
      <c r="BC10" s="986"/>
      <c r="BD10" s="986"/>
      <c r="BE10" s="986"/>
      <c r="BF10" s="986"/>
      <c r="BG10" s="986"/>
      <c r="BH10" s="986"/>
      <c r="BI10" s="986"/>
      <c r="BJ10" s="986"/>
      <c r="BK10" s="987"/>
    </row>
    <row r="11" spans="2:63" ht="29.25" customHeight="1" x14ac:dyDescent="0.2">
      <c r="B11" s="973"/>
      <c r="C11" s="974"/>
      <c r="D11" s="974"/>
      <c r="E11" s="974"/>
      <c r="F11" s="974"/>
      <c r="G11" s="975"/>
      <c r="H11" s="988"/>
      <c r="I11" s="988"/>
      <c r="J11" s="988"/>
      <c r="K11" s="988"/>
      <c r="L11" s="988"/>
      <c r="M11" s="988"/>
      <c r="N11" s="988"/>
      <c r="O11" s="988"/>
      <c r="P11" s="985"/>
      <c r="Q11" s="986"/>
      <c r="R11" s="986"/>
      <c r="S11" s="986"/>
      <c r="T11" s="986"/>
      <c r="U11" s="986"/>
      <c r="V11" s="986"/>
      <c r="W11" s="986"/>
      <c r="X11" s="986"/>
      <c r="Y11" s="986"/>
      <c r="Z11" s="986"/>
      <c r="AA11" s="986"/>
      <c r="AB11" s="986"/>
      <c r="AC11" s="986"/>
      <c r="AD11" s="986"/>
      <c r="AE11" s="986"/>
      <c r="AF11" s="986"/>
      <c r="AG11" s="986"/>
      <c r="AH11" s="986"/>
      <c r="AI11" s="986"/>
      <c r="AJ11" s="986"/>
      <c r="AK11" s="986"/>
      <c r="AL11" s="986"/>
      <c r="AM11" s="986"/>
      <c r="AN11" s="985"/>
      <c r="AO11" s="986"/>
      <c r="AP11" s="986"/>
      <c r="AQ11" s="986"/>
      <c r="AR11" s="986"/>
      <c r="AS11" s="986"/>
      <c r="AT11" s="986"/>
      <c r="AU11" s="986"/>
      <c r="AV11" s="986"/>
      <c r="AW11" s="986"/>
      <c r="AX11" s="986"/>
      <c r="AY11" s="986"/>
      <c r="AZ11" s="986"/>
      <c r="BA11" s="986"/>
      <c r="BB11" s="986"/>
      <c r="BC11" s="986"/>
      <c r="BD11" s="986"/>
      <c r="BE11" s="986"/>
      <c r="BF11" s="986"/>
      <c r="BG11" s="986"/>
      <c r="BH11" s="986"/>
      <c r="BI11" s="986"/>
      <c r="BJ11" s="986"/>
      <c r="BK11" s="987"/>
    </row>
    <row r="12" spans="2:63" ht="29.25" customHeight="1" x14ac:dyDescent="0.2">
      <c r="B12" s="973"/>
      <c r="C12" s="974"/>
      <c r="D12" s="974"/>
      <c r="E12" s="974"/>
      <c r="F12" s="974"/>
      <c r="G12" s="975"/>
      <c r="H12" s="988"/>
      <c r="I12" s="988"/>
      <c r="J12" s="988"/>
      <c r="K12" s="988"/>
      <c r="L12" s="988"/>
      <c r="M12" s="988"/>
      <c r="N12" s="988"/>
      <c r="O12" s="988"/>
      <c r="P12" s="985"/>
      <c r="Q12" s="986"/>
      <c r="R12" s="986"/>
      <c r="S12" s="986"/>
      <c r="T12" s="986"/>
      <c r="U12" s="986"/>
      <c r="V12" s="986"/>
      <c r="W12" s="986"/>
      <c r="X12" s="986"/>
      <c r="Y12" s="986"/>
      <c r="Z12" s="986"/>
      <c r="AA12" s="986"/>
      <c r="AB12" s="986"/>
      <c r="AC12" s="986"/>
      <c r="AD12" s="986"/>
      <c r="AE12" s="986"/>
      <c r="AF12" s="986"/>
      <c r="AG12" s="986"/>
      <c r="AH12" s="986"/>
      <c r="AI12" s="986"/>
      <c r="AJ12" s="986"/>
      <c r="AK12" s="986"/>
      <c r="AL12" s="986"/>
      <c r="AM12" s="986"/>
      <c r="AN12" s="985"/>
      <c r="AO12" s="986"/>
      <c r="AP12" s="986"/>
      <c r="AQ12" s="986"/>
      <c r="AR12" s="986"/>
      <c r="AS12" s="986"/>
      <c r="AT12" s="986"/>
      <c r="AU12" s="986"/>
      <c r="AV12" s="986"/>
      <c r="AW12" s="986"/>
      <c r="AX12" s="986"/>
      <c r="AY12" s="986"/>
      <c r="AZ12" s="986"/>
      <c r="BA12" s="986"/>
      <c r="BB12" s="986"/>
      <c r="BC12" s="986"/>
      <c r="BD12" s="986"/>
      <c r="BE12" s="986"/>
      <c r="BF12" s="986"/>
      <c r="BG12" s="986"/>
      <c r="BH12" s="986"/>
      <c r="BI12" s="986"/>
      <c r="BJ12" s="986"/>
      <c r="BK12" s="987"/>
    </row>
    <row r="13" spans="2:63" ht="29.25" customHeight="1" x14ac:dyDescent="0.2">
      <c r="B13" s="973"/>
      <c r="C13" s="974"/>
      <c r="D13" s="974"/>
      <c r="E13" s="974"/>
      <c r="F13" s="974"/>
      <c r="G13" s="975"/>
      <c r="H13" s="988"/>
      <c r="I13" s="988"/>
      <c r="J13" s="988"/>
      <c r="K13" s="988"/>
      <c r="L13" s="988"/>
      <c r="M13" s="988"/>
      <c r="N13" s="988"/>
      <c r="O13" s="988"/>
      <c r="P13" s="985"/>
      <c r="Q13" s="986"/>
      <c r="R13" s="986"/>
      <c r="S13" s="986"/>
      <c r="T13" s="986"/>
      <c r="U13" s="986"/>
      <c r="V13" s="986"/>
      <c r="W13" s="986"/>
      <c r="X13" s="986"/>
      <c r="Y13" s="986"/>
      <c r="Z13" s="986"/>
      <c r="AA13" s="986"/>
      <c r="AB13" s="986"/>
      <c r="AC13" s="986"/>
      <c r="AD13" s="986"/>
      <c r="AE13" s="986"/>
      <c r="AF13" s="986"/>
      <c r="AG13" s="986"/>
      <c r="AH13" s="986"/>
      <c r="AI13" s="986"/>
      <c r="AJ13" s="986"/>
      <c r="AK13" s="986"/>
      <c r="AL13" s="986"/>
      <c r="AM13" s="986"/>
      <c r="AN13" s="985"/>
      <c r="AO13" s="986"/>
      <c r="AP13" s="986"/>
      <c r="AQ13" s="986"/>
      <c r="AR13" s="986"/>
      <c r="AS13" s="986"/>
      <c r="AT13" s="986"/>
      <c r="AU13" s="986"/>
      <c r="AV13" s="986"/>
      <c r="AW13" s="986"/>
      <c r="AX13" s="986"/>
      <c r="AY13" s="986"/>
      <c r="AZ13" s="986"/>
      <c r="BA13" s="986"/>
      <c r="BB13" s="986"/>
      <c r="BC13" s="986"/>
      <c r="BD13" s="986"/>
      <c r="BE13" s="986"/>
      <c r="BF13" s="986"/>
      <c r="BG13" s="986"/>
      <c r="BH13" s="986"/>
      <c r="BI13" s="986"/>
      <c r="BJ13" s="986"/>
      <c r="BK13" s="987"/>
    </row>
    <row r="14" spans="2:63" ht="29.25" customHeight="1" x14ac:dyDescent="0.2">
      <c r="B14" s="973"/>
      <c r="C14" s="974"/>
      <c r="D14" s="974"/>
      <c r="E14" s="974"/>
      <c r="F14" s="974"/>
      <c r="G14" s="975"/>
      <c r="H14" s="988"/>
      <c r="I14" s="988"/>
      <c r="J14" s="988"/>
      <c r="K14" s="988"/>
      <c r="L14" s="988"/>
      <c r="M14" s="988"/>
      <c r="N14" s="988"/>
      <c r="O14" s="988"/>
      <c r="P14" s="985"/>
      <c r="Q14" s="986"/>
      <c r="R14" s="986"/>
      <c r="S14" s="986"/>
      <c r="T14" s="986"/>
      <c r="U14" s="986"/>
      <c r="V14" s="986"/>
      <c r="W14" s="986"/>
      <c r="X14" s="986"/>
      <c r="Y14" s="986"/>
      <c r="Z14" s="986"/>
      <c r="AA14" s="986"/>
      <c r="AB14" s="986"/>
      <c r="AC14" s="986"/>
      <c r="AD14" s="986"/>
      <c r="AE14" s="986"/>
      <c r="AF14" s="986"/>
      <c r="AG14" s="986"/>
      <c r="AH14" s="986"/>
      <c r="AI14" s="986"/>
      <c r="AJ14" s="986"/>
      <c r="AK14" s="986"/>
      <c r="AL14" s="986"/>
      <c r="AM14" s="986"/>
      <c r="AN14" s="985"/>
      <c r="AO14" s="986"/>
      <c r="AP14" s="986"/>
      <c r="AQ14" s="986"/>
      <c r="AR14" s="986"/>
      <c r="AS14" s="986"/>
      <c r="AT14" s="986"/>
      <c r="AU14" s="986"/>
      <c r="AV14" s="986"/>
      <c r="AW14" s="986"/>
      <c r="AX14" s="986"/>
      <c r="AY14" s="986"/>
      <c r="AZ14" s="986"/>
      <c r="BA14" s="986"/>
      <c r="BB14" s="986"/>
      <c r="BC14" s="986"/>
      <c r="BD14" s="986"/>
      <c r="BE14" s="986"/>
      <c r="BF14" s="986"/>
      <c r="BG14" s="986"/>
      <c r="BH14" s="986"/>
      <c r="BI14" s="986"/>
      <c r="BJ14" s="986"/>
      <c r="BK14" s="987"/>
    </row>
    <row r="15" spans="2:63" ht="29.25" customHeight="1" x14ac:dyDescent="0.2">
      <c r="B15" s="973"/>
      <c r="C15" s="974"/>
      <c r="D15" s="974"/>
      <c r="E15" s="974"/>
      <c r="F15" s="974"/>
      <c r="G15" s="975"/>
      <c r="H15" s="988"/>
      <c r="I15" s="988"/>
      <c r="J15" s="988"/>
      <c r="K15" s="988"/>
      <c r="L15" s="988"/>
      <c r="M15" s="988"/>
      <c r="N15" s="988"/>
      <c r="O15" s="988"/>
      <c r="P15" s="985"/>
      <c r="Q15" s="986"/>
      <c r="R15" s="986"/>
      <c r="S15" s="986"/>
      <c r="T15" s="986"/>
      <c r="U15" s="986"/>
      <c r="V15" s="986"/>
      <c r="W15" s="986"/>
      <c r="X15" s="986"/>
      <c r="Y15" s="986"/>
      <c r="Z15" s="986"/>
      <c r="AA15" s="986"/>
      <c r="AB15" s="986"/>
      <c r="AC15" s="986"/>
      <c r="AD15" s="986"/>
      <c r="AE15" s="986"/>
      <c r="AF15" s="986"/>
      <c r="AG15" s="986"/>
      <c r="AH15" s="986"/>
      <c r="AI15" s="986"/>
      <c r="AJ15" s="986"/>
      <c r="AK15" s="986"/>
      <c r="AL15" s="986"/>
      <c r="AM15" s="986"/>
      <c r="AN15" s="985"/>
      <c r="AO15" s="986"/>
      <c r="AP15" s="986"/>
      <c r="AQ15" s="986"/>
      <c r="AR15" s="986"/>
      <c r="AS15" s="986"/>
      <c r="AT15" s="986"/>
      <c r="AU15" s="986"/>
      <c r="AV15" s="986"/>
      <c r="AW15" s="986"/>
      <c r="AX15" s="986"/>
      <c r="AY15" s="986"/>
      <c r="AZ15" s="986"/>
      <c r="BA15" s="986"/>
      <c r="BB15" s="986"/>
      <c r="BC15" s="986"/>
      <c r="BD15" s="986"/>
      <c r="BE15" s="986"/>
      <c r="BF15" s="986"/>
      <c r="BG15" s="986"/>
      <c r="BH15" s="986"/>
      <c r="BI15" s="986"/>
      <c r="BJ15" s="986"/>
      <c r="BK15" s="987"/>
    </row>
    <row r="16" spans="2:63" ht="29.25" customHeight="1" x14ac:dyDescent="0.2">
      <c r="B16" s="973"/>
      <c r="C16" s="974"/>
      <c r="D16" s="974"/>
      <c r="E16" s="974"/>
      <c r="F16" s="974"/>
      <c r="G16" s="975"/>
      <c r="H16" s="988"/>
      <c r="I16" s="988"/>
      <c r="J16" s="988"/>
      <c r="K16" s="988"/>
      <c r="L16" s="988"/>
      <c r="M16" s="988"/>
      <c r="N16" s="988"/>
      <c r="O16" s="988"/>
      <c r="P16" s="985"/>
      <c r="Q16" s="986"/>
      <c r="R16" s="986"/>
      <c r="S16" s="986"/>
      <c r="T16" s="986"/>
      <c r="U16" s="986"/>
      <c r="V16" s="986"/>
      <c r="W16" s="986"/>
      <c r="X16" s="986"/>
      <c r="Y16" s="986"/>
      <c r="Z16" s="986"/>
      <c r="AA16" s="986"/>
      <c r="AB16" s="986"/>
      <c r="AC16" s="986"/>
      <c r="AD16" s="986"/>
      <c r="AE16" s="986"/>
      <c r="AF16" s="986"/>
      <c r="AG16" s="986"/>
      <c r="AH16" s="986"/>
      <c r="AI16" s="986"/>
      <c r="AJ16" s="986"/>
      <c r="AK16" s="986"/>
      <c r="AL16" s="986"/>
      <c r="AM16" s="986"/>
      <c r="AN16" s="985"/>
      <c r="AO16" s="986"/>
      <c r="AP16" s="986"/>
      <c r="AQ16" s="986"/>
      <c r="AR16" s="986"/>
      <c r="AS16" s="986"/>
      <c r="AT16" s="986"/>
      <c r="AU16" s="986"/>
      <c r="AV16" s="986"/>
      <c r="AW16" s="986"/>
      <c r="AX16" s="986"/>
      <c r="AY16" s="986"/>
      <c r="AZ16" s="986"/>
      <c r="BA16" s="986"/>
      <c r="BB16" s="986"/>
      <c r="BC16" s="986"/>
      <c r="BD16" s="986"/>
      <c r="BE16" s="986"/>
      <c r="BF16" s="986"/>
      <c r="BG16" s="986"/>
      <c r="BH16" s="986"/>
      <c r="BI16" s="986"/>
      <c r="BJ16" s="986"/>
      <c r="BK16" s="987"/>
    </row>
    <row r="17" spans="2:63" ht="29.25" customHeight="1" x14ac:dyDescent="0.2">
      <c r="B17" s="973"/>
      <c r="C17" s="974"/>
      <c r="D17" s="974"/>
      <c r="E17" s="974"/>
      <c r="F17" s="974"/>
      <c r="G17" s="975"/>
      <c r="H17" s="988"/>
      <c r="I17" s="988"/>
      <c r="J17" s="988"/>
      <c r="K17" s="988"/>
      <c r="L17" s="988"/>
      <c r="M17" s="988"/>
      <c r="N17" s="988"/>
      <c r="O17" s="988"/>
      <c r="P17" s="985"/>
      <c r="Q17" s="986"/>
      <c r="R17" s="986"/>
      <c r="S17" s="986"/>
      <c r="T17" s="986"/>
      <c r="U17" s="986"/>
      <c r="V17" s="986"/>
      <c r="W17" s="986"/>
      <c r="X17" s="986"/>
      <c r="Y17" s="986"/>
      <c r="Z17" s="986"/>
      <c r="AA17" s="986"/>
      <c r="AB17" s="986"/>
      <c r="AC17" s="986"/>
      <c r="AD17" s="986"/>
      <c r="AE17" s="986"/>
      <c r="AF17" s="986"/>
      <c r="AG17" s="986"/>
      <c r="AH17" s="986"/>
      <c r="AI17" s="986"/>
      <c r="AJ17" s="986"/>
      <c r="AK17" s="986"/>
      <c r="AL17" s="986"/>
      <c r="AM17" s="986"/>
      <c r="AN17" s="985"/>
      <c r="AO17" s="986"/>
      <c r="AP17" s="986"/>
      <c r="AQ17" s="986"/>
      <c r="AR17" s="986"/>
      <c r="AS17" s="986"/>
      <c r="AT17" s="986"/>
      <c r="AU17" s="986"/>
      <c r="AV17" s="986"/>
      <c r="AW17" s="986"/>
      <c r="AX17" s="986"/>
      <c r="AY17" s="986"/>
      <c r="AZ17" s="986"/>
      <c r="BA17" s="986"/>
      <c r="BB17" s="986"/>
      <c r="BC17" s="986"/>
      <c r="BD17" s="986"/>
      <c r="BE17" s="986"/>
      <c r="BF17" s="986"/>
      <c r="BG17" s="986"/>
      <c r="BH17" s="986"/>
      <c r="BI17" s="986"/>
      <c r="BJ17" s="986"/>
      <c r="BK17" s="987"/>
    </row>
    <row r="18" spans="2:63" ht="29.25" customHeight="1" x14ac:dyDescent="0.2">
      <c r="B18" s="973"/>
      <c r="C18" s="974"/>
      <c r="D18" s="974"/>
      <c r="E18" s="974"/>
      <c r="F18" s="974"/>
      <c r="G18" s="975"/>
      <c r="H18" s="988"/>
      <c r="I18" s="988"/>
      <c r="J18" s="988"/>
      <c r="K18" s="988"/>
      <c r="L18" s="988"/>
      <c r="M18" s="988"/>
      <c r="N18" s="988"/>
      <c r="O18" s="988"/>
      <c r="P18" s="985"/>
      <c r="Q18" s="986"/>
      <c r="R18" s="986"/>
      <c r="S18" s="986"/>
      <c r="T18" s="986"/>
      <c r="U18" s="986"/>
      <c r="V18" s="986"/>
      <c r="W18" s="986"/>
      <c r="X18" s="986"/>
      <c r="Y18" s="986"/>
      <c r="Z18" s="986"/>
      <c r="AA18" s="986"/>
      <c r="AB18" s="986"/>
      <c r="AC18" s="986"/>
      <c r="AD18" s="986"/>
      <c r="AE18" s="986"/>
      <c r="AF18" s="986"/>
      <c r="AG18" s="986"/>
      <c r="AH18" s="986"/>
      <c r="AI18" s="986"/>
      <c r="AJ18" s="986"/>
      <c r="AK18" s="986"/>
      <c r="AL18" s="986"/>
      <c r="AM18" s="986"/>
      <c r="AN18" s="985"/>
      <c r="AO18" s="986"/>
      <c r="AP18" s="986"/>
      <c r="AQ18" s="986"/>
      <c r="AR18" s="986"/>
      <c r="AS18" s="986"/>
      <c r="AT18" s="986"/>
      <c r="AU18" s="986"/>
      <c r="AV18" s="986"/>
      <c r="AW18" s="986"/>
      <c r="AX18" s="986"/>
      <c r="AY18" s="986"/>
      <c r="AZ18" s="986"/>
      <c r="BA18" s="986"/>
      <c r="BB18" s="986"/>
      <c r="BC18" s="986"/>
      <c r="BD18" s="986"/>
      <c r="BE18" s="986"/>
      <c r="BF18" s="986"/>
      <c r="BG18" s="986"/>
      <c r="BH18" s="986"/>
      <c r="BI18" s="986"/>
      <c r="BJ18" s="986"/>
      <c r="BK18" s="987"/>
    </row>
    <row r="19" spans="2:63" ht="29.25" customHeight="1" x14ac:dyDescent="0.2">
      <c r="B19" s="973"/>
      <c r="C19" s="974"/>
      <c r="D19" s="974"/>
      <c r="E19" s="974"/>
      <c r="F19" s="974"/>
      <c r="G19" s="975"/>
      <c r="H19" s="988"/>
      <c r="I19" s="988"/>
      <c r="J19" s="988"/>
      <c r="K19" s="988"/>
      <c r="L19" s="988"/>
      <c r="M19" s="988"/>
      <c r="N19" s="988"/>
      <c r="O19" s="988"/>
      <c r="P19" s="985"/>
      <c r="Q19" s="986"/>
      <c r="R19" s="986"/>
      <c r="S19" s="986"/>
      <c r="T19" s="986"/>
      <c r="U19" s="986"/>
      <c r="V19" s="986"/>
      <c r="W19" s="986"/>
      <c r="X19" s="986"/>
      <c r="Y19" s="986"/>
      <c r="Z19" s="986"/>
      <c r="AA19" s="986"/>
      <c r="AB19" s="986"/>
      <c r="AC19" s="986"/>
      <c r="AD19" s="986"/>
      <c r="AE19" s="986"/>
      <c r="AF19" s="986"/>
      <c r="AG19" s="986"/>
      <c r="AH19" s="986"/>
      <c r="AI19" s="986"/>
      <c r="AJ19" s="986"/>
      <c r="AK19" s="986"/>
      <c r="AL19" s="986"/>
      <c r="AM19" s="986"/>
      <c r="AN19" s="985"/>
      <c r="AO19" s="986"/>
      <c r="AP19" s="986"/>
      <c r="AQ19" s="986"/>
      <c r="AR19" s="986"/>
      <c r="AS19" s="986"/>
      <c r="AT19" s="986"/>
      <c r="AU19" s="986"/>
      <c r="AV19" s="986"/>
      <c r="AW19" s="986"/>
      <c r="AX19" s="986"/>
      <c r="AY19" s="986"/>
      <c r="AZ19" s="986"/>
      <c r="BA19" s="986"/>
      <c r="BB19" s="986"/>
      <c r="BC19" s="986"/>
      <c r="BD19" s="986"/>
      <c r="BE19" s="986"/>
      <c r="BF19" s="986"/>
      <c r="BG19" s="986"/>
      <c r="BH19" s="986"/>
      <c r="BI19" s="986"/>
      <c r="BJ19" s="986"/>
      <c r="BK19" s="987"/>
    </row>
    <row r="20" spans="2:63" x14ac:dyDescent="0.2">
      <c r="B20" s="132"/>
      <c r="C20" s="132"/>
      <c r="D20" s="38" t="s">
        <v>450</v>
      </c>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row>
    <row r="21" spans="2:63" x14ac:dyDescent="0.2">
      <c r="D21" s="4" t="s">
        <v>370</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9"/>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pageSetUpPr fitToPage="1"/>
  </sheetPr>
  <dimension ref="A1:AJ51"/>
  <sheetViews>
    <sheetView showGridLines="0" view="pageBreakPreview" zoomScaleNormal="85" zoomScaleSheetLayoutView="100" workbookViewId="0">
      <selection activeCell="AG16" sqref="AG16"/>
    </sheetView>
  </sheetViews>
  <sheetFormatPr defaultColWidth="9" defaultRowHeight="12" x14ac:dyDescent="0.2"/>
  <cols>
    <col min="1" max="1" width="2.77734375" style="133" customWidth="1"/>
    <col min="2" max="3" width="5.77734375" style="135" customWidth="1"/>
    <col min="4" max="4" width="5.6640625" style="135" customWidth="1"/>
    <col min="5" max="16" width="4.77734375" style="133" customWidth="1"/>
    <col min="17" max="28" width="6.44140625" style="133" customWidth="1"/>
    <col min="29" max="29" width="4" style="133" customWidth="1"/>
    <col min="30" max="16384" width="9" style="133"/>
  </cols>
  <sheetData>
    <row r="1" spans="1:36" ht="20.25" customHeight="1" x14ac:dyDescent="0.2">
      <c r="B1" s="134" t="s">
        <v>453</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ht="12" customHeight="1" x14ac:dyDescent="0.2">
      <c r="B2" s="1050" t="s">
        <v>51</v>
      </c>
      <c r="C2" s="1050"/>
      <c r="D2" s="1050"/>
      <c r="E2" s="1050"/>
      <c r="F2" s="1044" t="s">
        <v>564</v>
      </c>
      <c r="G2" s="1044"/>
      <c r="H2" s="1044"/>
      <c r="I2" s="1044"/>
      <c r="J2" s="1044"/>
      <c r="K2" s="1044"/>
      <c r="L2" s="1045" t="s">
        <v>50</v>
      </c>
      <c r="M2" s="1045"/>
      <c r="N2" s="1045"/>
      <c r="O2" s="1044" t="s">
        <v>548</v>
      </c>
      <c r="P2" s="1044"/>
      <c r="Q2" s="1044"/>
      <c r="R2" s="1044"/>
      <c r="S2" s="1044"/>
      <c r="T2" s="1087" t="s">
        <v>448</v>
      </c>
      <c r="U2" s="1088"/>
      <c r="V2" s="1033" t="s">
        <v>531</v>
      </c>
      <c r="W2" s="1034"/>
      <c r="X2" s="1035"/>
      <c r="Y2" s="1070" t="s">
        <v>403</v>
      </c>
      <c r="Z2" s="1072">
        <v>45593</v>
      </c>
      <c r="AA2" s="1073"/>
      <c r="AB2" s="1074"/>
    </row>
    <row r="3" spans="1:36" ht="12" customHeight="1" x14ac:dyDescent="0.2">
      <c r="A3" s="133" t="s">
        <v>49</v>
      </c>
      <c r="B3" s="1078" t="s">
        <v>48</v>
      </c>
      <c r="C3" s="1078"/>
      <c r="D3" s="1078"/>
      <c r="E3" s="1078"/>
      <c r="F3" s="1049" t="s">
        <v>565</v>
      </c>
      <c r="G3" s="1049"/>
      <c r="H3" s="1049"/>
      <c r="I3" s="1049"/>
      <c r="J3" s="1049"/>
      <c r="K3" s="1049"/>
      <c r="L3" s="1045" t="s">
        <v>47</v>
      </c>
      <c r="M3" s="1045"/>
      <c r="N3" s="1045"/>
      <c r="O3" s="1061" t="s">
        <v>586</v>
      </c>
      <c r="P3" s="1061"/>
      <c r="Q3" s="1061"/>
      <c r="R3" s="1061"/>
      <c r="S3" s="1061"/>
      <c r="T3" s="1089"/>
      <c r="U3" s="1090"/>
      <c r="V3" s="1036" t="s">
        <v>532</v>
      </c>
      <c r="W3" s="1037"/>
      <c r="X3" s="1038"/>
      <c r="Y3" s="1071"/>
      <c r="Z3" s="1075"/>
      <c r="AA3" s="1076"/>
      <c r="AB3" s="1077"/>
    </row>
    <row r="4" spans="1:36" ht="12" customHeight="1" x14ac:dyDescent="0.2">
      <c r="B4" s="1093"/>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41"/>
      <c r="AA4" s="69"/>
      <c r="AB4" s="142"/>
      <c r="AC4" s="70"/>
      <c r="AD4" s="3"/>
      <c r="AE4" s="3"/>
      <c r="AF4" s="3"/>
      <c r="AG4" s="3"/>
      <c r="AH4" s="3"/>
      <c r="AI4" s="3"/>
      <c r="AJ4" s="3"/>
    </row>
    <row r="5" spans="1:36" ht="12.75" customHeight="1" thickBot="1" x14ac:dyDescent="0.25">
      <c r="B5" s="1095" t="s">
        <v>409</v>
      </c>
      <c r="C5" s="1096"/>
      <c r="D5" s="1096"/>
      <c r="E5" s="1096"/>
      <c r="F5" s="1096"/>
      <c r="G5" s="1096"/>
      <c r="H5" s="1096"/>
      <c r="I5" s="1096"/>
      <c r="J5" s="1096"/>
      <c r="K5" s="1096"/>
      <c r="L5" s="1096"/>
      <c r="M5" s="1096"/>
      <c r="N5" s="1096"/>
      <c r="O5" s="1096"/>
      <c r="P5" s="1096"/>
      <c r="Q5" s="1096"/>
      <c r="R5" s="1096"/>
      <c r="S5" s="1096"/>
      <c r="T5" s="1096"/>
      <c r="U5" s="1096"/>
      <c r="V5" s="1096"/>
      <c r="W5" s="1096"/>
      <c r="X5" s="1096"/>
      <c r="Y5" s="1096"/>
      <c r="Z5" s="1096"/>
      <c r="AA5" s="1096"/>
      <c r="AB5" s="1097"/>
      <c r="AC5" s="40"/>
      <c r="AD5" s="3"/>
      <c r="AE5" s="3"/>
      <c r="AF5" s="3"/>
      <c r="AG5" s="3"/>
      <c r="AH5" s="3"/>
      <c r="AI5" s="3"/>
      <c r="AJ5" s="3"/>
    </row>
    <row r="6" spans="1:36" ht="13.5" customHeight="1" x14ac:dyDescent="0.2">
      <c r="B6" s="1084" t="s">
        <v>402</v>
      </c>
      <c r="C6" s="1085"/>
      <c r="D6" s="1086"/>
      <c r="E6" s="1056" t="s">
        <v>46</v>
      </c>
      <c r="F6" s="1057"/>
      <c r="G6" s="1057"/>
      <c r="H6" s="1057"/>
      <c r="I6" s="1057"/>
      <c r="J6" s="1057"/>
      <c r="K6" s="1057"/>
      <c r="L6" s="1057"/>
      <c r="M6" s="1057"/>
      <c r="N6" s="1057"/>
      <c r="O6" s="1057"/>
      <c r="P6" s="1057"/>
      <c r="Q6" s="1056" t="s">
        <v>45</v>
      </c>
      <c r="R6" s="1057"/>
      <c r="S6" s="1057"/>
      <c r="T6" s="1057"/>
      <c r="U6" s="1057"/>
      <c r="V6" s="1057"/>
      <c r="W6" s="1057"/>
      <c r="X6" s="1057"/>
      <c r="Y6" s="1057"/>
      <c r="Z6" s="1057"/>
      <c r="AA6" s="1057"/>
      <c r="AB6" s="1058"/>
      <c r="AC6" s="67"/>
      <c r="AD6" s="67"/>
    </row>
    <row r="7" spans="1:36" ht="12.6" x14ac:dyDescent="0.2">
      <c r="B7" s="1091" t="s">
        <v>401</v>
      </c>
      <c r="C7" s="1079" t="s">
        <v>400</v>
      </c>
      <c r="D7" s="1082" t="s">
        <v>449</v>
      </c>
      <c r="E7" s="1046" t="s">
        <v>513</v>
      </c>
      <c r="F7" s="1047"/>
      <c r="G7" s="1047"/>
      <c r="H7" s="1047"/>
      <c r="I7" s="1047"/>
      <c r="J7" s="1047"/>
      <c r="K7" s="1047"/>
      <c r="L7" s="1047"/>
      <c r="M7" s="1047"/>
      <c r="N7" s="1047"/>
      <c r="O7" s="1047"/>
      <c r="P7" s="1048"/>
      <c r="Q7" s="1046" t="s">
        <v>44</v>
      </c>
      <c r="R7" s="1047"/>
      <c r="S7" s="1047"/>
      <c r="T7" s="1047"/>
      <c r="U7" s="1059" t="s">
        <v>43</v>
      </c>
      <c r="V7" s="1047"/>
      <c r="W7" s="1047"/>
      <c r="X7" s="1047"/>
      <c r="Y7" s="1047"/>
      <c r="Z7" s="1047"/>
      <c r="AA7" s="1047"/>
      <c r="AB7" s="1060"/>
      <c r="AC7" s="67"/>
      <c r="AD7" s="67"/>
    </row>
    <row r="8" spans="1:36" ht="12.6" x14ac:dyDescent="0.2">
      <c r="B8" s="1091"/>
      <c r="C8" s="1080"/>
      <c r="D8" s="1082"/>
      <c r="E8" s="1046" t="s">
        <v>42</v>
      </c>
      <c r="F8" s="1047"/>
      <c r="G8" s="1047"/>
      <c r="H8" s="1048"/>
      <c r="I8" s="1047" t="s">
        <v>41</v>
      </c>
      <c r="J8" s="1047"/>
      <c r="K8" s="1047"/>
      <c r="L8" s="1048"/>
      <c r="M8" s="1047" t="s">
        <v>40</v>
      </c>
      <c r="N8" s="1047"/>
      <c r="O8" s="1047"/>
      <c r="P8" s="1048"/>
      <c r="Q8" s="1046" t="s">
        <v>235</v>
      </c>
      <c r="R8" s="1047"/>
      <c r="S8" s="1047"/>
      <c r="T8" s="1047"/>
      <c r="U8" s="1059" t="s">
        <v>41</v>
      </c>
      <c r="V8" s="1047"/>
      <c r="W8" s="1047"/>
      <c r="X8" s="1047"/>
      <c r="Y8" s="1059" t="s">
        <v>40</v>
      </c>
      <c r="Z8" s="1047"/>
      <c r="AA8" s="1047"/>
      <c r="AB8" s="1060"/>
      <c r="AC8" s="66"/>
      <c r="AD8" s="66"/>
      <c r="AE8" s="66"/>
      <c r="AF8" s="66"/>
      <c r="AG8" s="66"/>
      <c r="AH8" s="66"/>
      <c r="AI8" s="66"/>
      <c r="AJ8" s="66"/>
    </row>
    <row r="9" spans="1:36" s="135" customFormat="1" x14ac:dyDescent="0.2">
      <c r="B9" s="1092"/>
      <c r="C9" s="1081"/>
      <c r="D9" s="1083"/>
      <c r="E9" s="71" t="s">
        <v>37</v>
      </c>
      <c r="F9" s="74" t="s">
        <v>36</v>
      </c>
      <c r="G9" s="74" t="s">
        <v>39</v>
      </c>
      <c r="H9" s="120" t="s">
        <v>38</v>
      </c>
      <c r="I9" s="77" t="s">
        <v>37</v>
      </c>
      <c r="J9" s="74" t="s">
        <v>36</v>
      </c>
      <c r="K9" s="74" t="s">
        <v>39</v>
      </c>
      <c r="L9" s="120" t="s">
        <v>38</v>
      </c>
      <c r="M9" s="77" t="s">
        <v>37</v>
      </c>
      <c r="N9" s="74" t="s">
        <v>36</v>
      </c>
      <c r="O9" s="74" t="s">
        <v>39</v>
      </c>
      <c r="P9" s="120" t="s">
        <v>38</v>
      </c>
      <c r="Q9" s="117" t="s">
        <v>37</v>
      </c>
      <c r="R9" s="87" t="s">
        <v>36</v>
      </c>
      <c r="S9" s="74" t="s">
        <v>39</v>
      </c>
      <c r="T9" s="118" t="s">
        <v>38</v>
      </c>
      <c r="U9" s="119" t="s">
        <v>37</v>
      </c>
      <c r="V9" s="87" t="s">
        <v>36</v>
      </c>
      <c r="W9" s="74" t="s">
        <v>39</v>
      </c>
      <c r="X9" s="118" t="s">
        <v>38</v>
      </c>
      <c r="Y9" s="119" t="s">
        <v>37</v>
      </c>
      <c r="Z9" s="87" t="s">
        <v>36</v>
      </c>
      <c r="AA9" s="74" t="s">
        <v>39</v>
      </c>
      <c r="AB9" s="111" t="s">
        <v>38</v>
      </c>
      <c r="AC9" s="66"/>
      <c r="AD9" s="66"/>
      <c r="AE9" s="66"/>
      <c r="AF9" s="66"/>
      <c r="AG9" s="66"/>
      <c r="AH9" s="66"/>
      <c r="AI9" s="66"/>
      <c r="AJ9" s="66"/>
    </row>
    <row r="10" spans="1:36" x14ac:dyDescent="0.2">
      <c r="B10" s="136" t="s">
        <v>546</v>
      </c>
      <c r="C10" s="137">
        <v>0.4</v>
      </c>
      <c r="D10" s="280" t="s">
        <v>534</v>
      </c>
      <c r="E10" s="72">
        <v>0</v>
      </c>
      <c r="F10" s="75">
        <v>0</v>
      </c>
      <c r="G10" s="75">
        <v>0</v>
      </c>
      <c r="H10" s="275">
        <v>0</v>
      </c>
      <c r="I10" s="276">
        <v>0</v>
      </c>
      <c r="J10" s="75">
        <v>0</v>
      </c>
      <c r="K10" s="75">
        <v>0</v>
      </c>
      <c r="L10" s="275">
        <v>0</v>
      </c>
      <c r="M10" s="276">
        <v>0</v>
      </c>
      <c r="N10" s="75">
        <v>0</v>
      </c>
      <c r="O10" s="75">
        <v>0</v>
      </c>
      <c r="P10" s="275">
        <v>0</v>
      </c>
      <c r="Q10" s="107">
        <v>0</v>
      </c>
      <c r="R10" s="106">
        <v>0</v>
      </c>
      <c r="S10" s="108">
        <v>0</v>
      </c>
      <c r="T10" s="105">
        <v>0</v>
      </c>
      <c r="U10" s="277">
        <v>0</v>
      </c>
      <c r="V10" s="109">
        <v>0</v>
      </c>
      <c r="W10" s="109">
        <v>0</v>
      </c>
      <c r="X10" s="278">
        <v>0</v>
      </c>
      <c r="Y10" s="279">
        <v>0</v>
      </c>
      <c r="Z10" s="109">
        <v>0</v>
      </c>
      <c r="AA10" s="109">
        <v>0</v>
      </c>
      <c r="AB10" s="112">
        <v>0</v>
      </c>
      <c r="AC10" s="66"/>
      <c r="AD10" s="66"/>
      <c r="AE10" s="66"/>
      <c r="AF10" s="66"/>
      <c r="AG10" s="66"/>
      <c r="AH10" s="66"/>
      <c r="AI10" s="66"/>
      <c r="AJ10" s="66"/>
    </row>
    <row r="11" spans="1:36" x14ac:dyDescent="0.2">
      <c r="B11" s="284">
        <v>1</v>
      </c>
      <c r="C11" s="138">
        <v>7.7</v>
      </c>
      <c r="D11" s="280" t="s">
        <v>559</v>
      </c>
      <c r="E11" s="72">
        <v>0</v>
      </c>
      <c r="F11" s="75">
        <v>0</v>
      </c>
      <c r="G11" s="75">
        <v>0</v>
      </c>
      <c r="H11" s="275">
        <v>0</v>
      </c>
      <c r="I11" s="276">
        <v>0</v>
      </c>
      <c r="J11" s="75">
        <v>0</v>
      </c>
      <c r="K11" s="75">
        <v>0</v>
      </c>
      <c r="L11" s="275">
        <v>1</v>
      </c>
      <c r="M11" s="276">
        <v>0</v>
      </c>
      <c r="N11" s="75">
        <v>0</v>
      </c>
      <c r="O11" s="75">
        <v>0</v>
      </c>
      <c r="P11" s="275">
        <v>0</v>
      </c>
      <c r="Q11" s="107">
        <v>0</v>
      </c>
      <c r="R11" s="106">
        <v>0</v>
      </c>
      <c r="S11" s="108">
        <v>0</v>
      </c>
      <c r="T11" s="105">
        <v>0</v>
      </c>
      <c r="U11" s="277">
        <v>0</v>
      </c>
      <c r="V11" s="109">
        <v>0</v>
      </c>
      <c r="W11" s="109">
        <v>0</v>
      </c>
      <c r="X11" s="288">
        <v>2.2000000000000001E-3</v>
      </c>
      <c r="Y11" s="279">
        <v>0</v>
      </c>
      <c r="Z11" s="109">
        <v>0</v>
      </c>
      <c r="AA11" s="109">
        <v>0</v>
      </c>
      <c r="AB11" s="112">
        <v>0</v>
      </c>
      <c r="AC11" s="66"/>
      <c r="AD11" s="66"/>
      <c r="AE11" s="66"/>
      <c r="AF11" s="66"/>
      <c r="AG11" s="66"/>
      <c r="AH11" s="66"/>
      <c r="AI11" s="66"/>
      <c r="AJ11" s="66"/>
    </row>
    <row r="12" spans="1:36" x14ac:dyDescent="0.2">
      <c r="B12" s="284">
        <v>2</v>
      </c>
      <c r="C12" s="138">
        <v>10.4</v>
      </c>
      <c r="D12" s="280" t="s">
        <v>559</v>
      </c>
      <c r="E12" s="72">
        <v>0</v>
      </c>
      <c r="F12" s="75">
        <v>0</v>
      </c>
      <c r="G12" s="75">
        <v>0</v>
      </c>
      <c r="H12" s="275">
        <v>0</v>
      </c>
      <c r="I12" s="276">
        <v>0</v>
      </c>
      <c r="J12" s="75">
        <v>0</v>
      </c>
      <c r="K12" s="75">
        <v>0</v>
      </c>
      <c r="L12" s="275">
        <v>1</v>
      </c>
      <c r="M12" s="276">
        <v>0</v>
      </c>
      <c r="N12" s="75">
        <v>0</v>
      </c>
      <c r="O12" s="75">
        <v>0</v>
      </c>
      <c r="P12" s="275">
        <v>0</v>
      </c>
      <c r="Q12" s="107">
        <v>0</v>
      </c>
      <c r="R12" s="106">
        <v>0</v>
      </c>
      <c r="S12" s="108">
        <v>0</v>
      </c>
      <c r="T12" s="105">
        <v>0</v>
      </c>
      <c r="U12" s="277">
        <v>0</v>
      </c>
      <c r="V12" s="109">
        <v>0</v>
      </c>
      <c r="W12" s="109">
        <v>0</v>
      </c>
      <c r="X12" s="278">
        <v>0.03</v>
      </c>
      <c r="Y12" s="279">
        <v>0</v>
      </c>
      <c r="Z12" s="109">
        <v>0</v>
      </c>
      <c r="AA12" s="109">
        <v>0</v>
      </c>
      <c r="AB12" s="112">
        <v>0</v>
      </c>
      <c r="AC12" s="66"/>
      <c r="AD12" s="66"/>
      <c r="AE12" s="66"/>
      <c r="AF12" s="66"/>
      <c r="AG12" s="66"/>
      <c r="AH12" s="66"/>
      <c r="AI12" s="66"/>
      <c r="AJ12" s="66"/>
    </row>
    <row r="13" spans="1:36" x14ac:dyDescent="0.2">
      <c r="B13" s="284">
        <v>3</v>
      </c>
      <c r="C13" s="138">
        <v>10.4</v>
      </c>
      <c r="D13" s="280" t="s">
        <v>534</v>
      </c>
      <c r="E13" s="72">
        <v>0</v>
      </c>
      <c r="F13" s="75">
        <v>0</v>
      </c>
      <c r="G13" s="75">
        <v>0</v>
      </c>
      <c r="H13" s="275">
        <v>0</v>
      </c>
      <c r="I13" s="276">
        <v>0</v>
      </c>
      <c r="J13" s="75">
        <v>0</v>
      </c>
      <c r="K13" s="75">
        <v>0</v>
      </c>
      <c r="L13" s="275">
        <v>0</v>
      </c>
      <c r="M13" s="276">
        <v>0</v>
      </c>
      <c r="N13" s="75">
        <v>0</v>
      </c>
      <c r="O13" s="75">
        <v>0</v>
      </c>
      <c r="P13" s="275">
        <v>0</v>
      </c>
      <c r="Q13" s="107">
        <v>0</v>
      </c>
      <c r="R13" s="106">
        <v>0</v>
      </c>
      <c r="S13" s="108">
        <v>0</v>
      </c>
      <c r="T13" s="105">
        <v>0</v>
      </c>
      <c r="U13" s="277">
        <v>0</v>
      </c>
      <c r="V13" s="109">
        <v>0</v>
      </c>
      <c r="W13" s="109">
        <v>0</v>
      </c>
      <c r="X13" s="278">
        <v>0</v>
      </c>
      <c r="Y13" s="279">
        <v>0</v>
      </c>
      <c r="Z13" s="109">
        <v>0</v>
      </c>
      <c r="AA13" s="109">
        <v>0</v>
      </c>
      <c r="AB13" s="112">
        <v>0</v>
      </c>
      <c r="AC13" s="66"/>
      <c r="AD13" s="66"/>
      <c r="AE13" s="66"/>
      <c r="AF13" s="66"/>
      <c r="AG13" s="66"/>
      <c r="AH13" s="66"/>
      <c r="AI13" s="66"/>
      <c r="AJ13" s="66"/>
    </row>
    <row r="14" spans="1:36" x14ac:dyDescent="0.2">
      <c r="B14" s="284">
        <v>4</v>
      </c>
      <c r="C14" s="138">
        <v>10.4</v>
      </c>
      <c r="D14" s="280" t="s">
        <v>534</v>
      </c>
      <c r="E14" s="72">
        <v>0</v>
      </c>
      <c r="F14" s="75">
        <v>0</v>
      </c>
      <c r="G14" s="75">
        <v>0</v>
      </c>
      <c r="H14" s="275">
        <v>0</v>
      </c>
      <c r="I14" s="276">
        <v>0</v>
      </c>
      <c r="J14" s="75">
        <v>0</v>
      </c>
      <c r="K14" s="75">
        <v>0</v>
      </c>
      <c r="L14" s="275">
        <v>0</v>
      </c>
      <c r="M14" s="276">
        <v>0</v>
      </c>
      <c r="N14" s="75">
        <v>0</v>
      </c>
      <c r="O14" s="75">
        <v>0</v>
      </c>
      <c r="P14" s="275">
        <v>0</v>
      </c>
      <c r="Q14" s="107">
        <v>0</v>
      </c>
      <c r="R14" s="106">
        <v>0</v>
      </c>
      <c r="S14" s="108">
        <v>0</v>
      </c>
      <c r="T14" s="105">
        <v>0</v>
      </c>
      <c r="U14" s="277">
        <v>0</v>
      </c>
      <c r="V14" s="109">
        <v>0</v>
      </c>
      <c r="W14" s="109">
        <v>0</v>
      </c>
      <c r="X14" s="278">
        <v>0</v>
      </c>
      <c r="Y14" s="279">
        <v>0</v>
      </c>
      <c r="Z14" s="109">
        <v>0</v>
      </c>
      <c r="AA14" s="109">
        <v>0</v>
      </c>
      <c r="AB14" s="112">
        <v>0</v>
      </c>
      <c r="AC14" s="66"/>
      <c r="AD14" s="66"/>
      <c r="AE14" s="66"/>
      <c r="AF14" s="66"/>
      <c r="AG14" s="66"/>
      <c r="AH14" s="66"/>
      <c r="AI14" s="66"/>
      <c r="AJ14" s="66"/>
    </row>
    <row r="15" spans="1:36" x14ac:dyDescent="0.2">
      <c r="B15" s="284">
        <v>5</v>
      </c>
      <c r="C15" s="138">
        <v>10.4</v>
      </c>
      <c r="D15" s="280" t="s">
        <v>534</v>
      </c>
      <c r="E15" s="72">
        <v>0</v>
      </c>
      <c r="F15" s="75">
        <v>0</v>
      </c>
      <c r="G15" s="75">
        <v>0</v>
      </c>
      <c r="H15" s="41">
        <v>0</v>
      </c>
      <c r="I15" s="78">
        <v>0</v>
      </c>
      <c r="J15" s="75">
        <v>0</v>
      </c>
      <c r="K15" s="75">
        <v>0</v>
      </c>
      <c r="L15" s="41">
        <v>0</v>
      </c>
      <c r="M15" s="78">
        <v>0</v>
      </c>
      <c r="N15" s="75">
        <v>0</v>
      </c>
      <c r="O15" s="75">
        <v>0</v>
      </c>
      <c r="P15" s="41">
        <v>0</v>
      </c>
      <c r="Q15" s="107">
        <v>0</v>
      </c>
      <c r="R15" s="106">
        <v>0</v>
      </c>
      <c r="S15" s="108">
        <v>0</v>
      </c>
      <c r="T15" s="105">
        <v>0</v>
      </c>
      <c r="U15" s="88">
        <v>0</v>
      </c>
      <c r="V15" s="89">
        <v>0</v>
      </c>
      <c r="W15" s="109">
        <v>0</v>
      </c>
      <c r="X15" s="90">
        <v>0</v>
      </c>
      <c r="Y15" s="88">
        <v>0</v>
      </c>
      <c r="Z15" s="89">
        <v>0</v>
      </c>
      <c r="AA15" s="109">
        <v>0</v>
      </c>
      <c r="AB15" s="112">
        <v>0</v>
      </c>
      <c r="AC15" s="66"/>
      <c r="AD15" s="66"/>
      <c r="AE15" s="66"/>
      <c r="AF15" s="66"/>
      <c r="AG15" s="66"/>
      <c r="AH15" s="66"/>
      <c r="AI15" s="66"/>
      <c r="AJ15" s="66"/>
    </row>
    <row r="16" spans="1:36" x14ac:dyDescent="0.2">
      <c r="B16" s="284">
        <v>6</v>
      </c>
      <c r="C16" s="138">
        <v>10.4</v>
      </c>
      <c r="D16" s="280" t="s">
        <v>534</v>
      </c>
      <c r="E16" s="72">
        <v>0</v>
      </c>
      <c r="F16" s="75">
        <v>0</v>
      </c>
      <c r="G16" s="75">
        <v>0</v>
      </c>
      <c r="H16" s="41">
        <v>0</v>
      </c>
      <c r="I16" s="78">
        <v>0</v>
      </c>
      <c r="J16" s="75">
        <v>0</v>
      </c>
      <c r="K16" s="75">
        <v>0</v>
      </c>
      <c r="L16" s="41">
        <v>0</v>
      </c>
      <c r="M16" s="78">
        <v>0</v>
      </c>
      <c r="N16" s="75">
        <v>0</v>
      </c>
      <c r="O16" s="75">
        <v>0</v>
      </c>
      <c r="P16" s="41">
        <v>0</v>
      </c>
      <c r="Q16" s="107">
        <v>0</v>
      </c>
      <c r="R16" s="106">
        <v>0</v>
      </c>
      <c r="S16" s="108">
        <v>0</v>
      </c>
      <c r="T16" s="105">
        <v>0</v>
      </c>
      <c r="U16" s="88">
        <v>0</v>
      </c>
      <c r="V16" s="89">
        <v>0</v>
      </c>
      <c r="W16" s="109">
        <v>0</v>
      </c>
      <c r="X16" s="90">
        <v>0</v>
      </c>
      <c r="Y16" s="88">
        <v>0</v>
      </c>
      <c r="Z16" s="89">
        <v>0</v>
      </c>
      <c r="AA16" s="109">
        <v>0</v>
      </c>
      <c r="AB16" s="112">
        <v>0</v>
      </c>
      <c r="AC16" s="66"/>
      <c r="AD16" s="66"/>
      <c r="AE16" s="66"/>
      <c r="AF16" s="66"/>
      <c r="AG16" s="66"/>
      <c r="AH16" s="66"/>
      <c r="AI16" s="66"/>
      <c r="AJ16" s="66"/>
    </row>
    <row r="17" spans="2:36" x14ac:dyDescent="0.2">
      <c r="B17" s="284">
        <v>7</v>
      </c>
      <c r="C17" s="138">
        <v>7.5</v>
      </c>
      <c r="D17" s="280" t="s">
        <v>534</v>
      </c>
      <c r="E17" s="72">
        <v>0</v>
      </c>
      <c r="F17" s="75">
        <v>0</v>
      </c>
      <c r="G17" s="75">
        <v>0</v>
      </c>
      <c r="H17" s="41">
        <v>0</v>
      </c>
      <c r="I17" s="78">
        <v>0</v>
      </c>
      <c r="J17" s="75">
        <v>0</v>
      </c>
      <c r="K17" s="75">
        <v>0</v>
      </c>
      <c r="L17" s="41">
        <v>0</v>
      </c>
      <c r="M17" s="78">
        <v>0</v>
      </c>
      <c r="N17" s="75">
        <v>0</v>
      </c>
      <c r="O17" s="75">
        <v>0</v>
      </c>
      <c r="P17" s="41">
        <v>0</v>
      </c>
      <c r="Q17" s="107">
        <v>0</v>
      </c>
      <c r="R17" s="106">
        <v>0</v>
      </c>
      <c r="S17" s="108">
        <v>0</v>
      </c>
      <c r="T17" s="105">
        <v>0</v>
      </c>
      <c r="U17" s="88">
        <v>0</v>
      </c>
      <c r="V17" s="89">
        <v>0</v>
      </c>
      <c r="W17" s="109">
        <v>0</v>
      </c>
      <c r="X17" s="90">
        <v>0</v>
      </c>
      <c r="Y17" s="88">
        <v>0</v>
      </c>
      <c r="Z17" s="89">
        <v>0</v>
      </c>
      <c r="AA17" s="109">
        <v>0</v>
      </c>
      <c r="AB17" s="112">
        <v>0</v>
      </c>
      <c r="AC17" s="66"/>
      <c r="AD17" s="66"/>
      <c r="AE17" s="66"/>
      <c r="AF17" s="66"/>
      <c r="AG17" s="66"/>
      <c r="AH17" s="66"/>
      <c r="AI17" s="66"/>
      <c r="AJ17" s="66"/>
    </row>
    <row r="18" spans="2:36" x14ac:dyDescent="0.2">
      <c r="B18" s="284" t="s">
        <v>543</v>
      </c>
      <c r="C18" s="138">
        <v>0.4</v>
      </c>
      <c r="D18" s="280" t="s">
        <v>534</v>
      </c>
      <c r="E18" s="72">
        <v>0</v>
      </c>
      <c r="F18" s="75">
        <v>0</v>
      </c>
      <c r="G18" s="75">
        <v>0</v>
      </c>
      <c r="H18" s="41">
        <v>0</v>
      </c>
      <c r="I18" s="78">
        <v>0</v>
      </c>
      <c r="J18" s="75">
        <v>0</v>
      </c>
      <c r="K18" s="75">
        <v>0</v>
      </c>
      <c r="L18" s="41">
        <v>0</v>
      </c>
      <c r="M18" s="78">
        <v>0</v>
      </c>
      <c r="N18" s="75">
        <v>0</v>
      </c>
      <c r="O18" s="75">
        <v>0</v>
      </c>
      <c r="P18" s="41">
        <v>0</v>
      </c>
      <c r="Q18" s="107">
        <v>0</v>
      </c>
      <c r="R18" s="106">
        <v>0</v>
      </c>
      <c r="S18" s="108">
        <v>0</v>
      </c>
      <c r="T18" s="105">
        <v>0</v>
      </c>
      <c r="U18" s="88">
        <v>0</v>
      </c>
      <c r="V18" s="89">
        <v>0</v>
      </c>
      <c r="W18" s="109">
        <v>0</v>
      </c>
      <c r="X18" s="90">
        <v>0</v>
      </c>
      <c r="Y18" s="88">
        <v>0</v>
      </c>
      <c r="Z18" s="89">
        <v>0</v>
      </c>
      <c r="AA18" s="109">
        <v>0</v>
      </c>
      <c r="AB18" s="112">
        <v>0</v>
      </c>
      <c r="AC18" s="66"/>
      <c r="AD18" s="66"/>
      <c r="AE18" s="66"/>
      <c r="AF18" s="66"/>
      <c r="AG18" s="66"/>
      <c r="AH18" s="66"/>
      <c r="AI18" s="66"/>
      <c r="AJ18" s="66"/>
    </row>
    <row r="19" spans="2:36" x14ac:dyDescent="0.2">
      <c r="B19" s="284"/>
      <c r="C19" s="138"/>
      <c r="D19" s="280"/>
      <c r="E19" s="72"/>
      <c r="F19" s="75"/>
      <c r="G19" s="75"/>
      <c r="H19" s="41"/>
      <c r="I19" s="78"/>
      <c r="J19" s="75"/>
      <c r="K19" s="75"/>
      <c r="L19" s="41"/>
      <c r="M19" s="78"/>
      <c r="N19" s="75"/>
      <c r="O19" s="75"/>
      <c r="P19" s="41"/>
      <c r="Q19" s="107"/>
      <c r="R19" s="106"/>
      <c r="S19" s="108"/>
      <c r="T19" s="105"/>
      <c r="U19" s="88"/>
      <c r="V19" s="89"/>
      <c r="W19" s="109"/>
      <c r="X19" s="90"/>
      <c r="Y19" s="88"/>
      <c r="Z19" s="89"/>
      <c r="AA19" s="109"/>
      <c r="AB19" s="112"/>
      <c r="AC19" s="66"/>
      <c r="AD19" s="66"/>
      <c r="AE19" s="66"/>
      <c r="AF19" s="66"/>
      <c r="AG19" s="66"/>
      <c r="AH19" s="66"/>
      <c r="AI19" s="66"/>
      <c r="AJ19" s="66"/>
    </row>
    <row r="20" spans="2:36" x14ac:dyDescent="0.2">
      <c r="B20" s="284"/>
      <c r="C20" s="138"/>
      <c r="D20" s="280"/>
      <c r="E20" s="72"/>
      <c r="F20" s="75"/>
      <c r="G20" s="75"/>
      <c r="H20" s="41"/>
      <c r="I20" s="78"/>
      <c r="J20" s="75"/>
      <c r="K20" s="75"/>
      <c r="L20" s="41"/>
      <c r="M20" s="78"/>
      <c r="N20" s="75"/>
      <c r="O20" s="75"/>
      <c r="P20" s="41"/>
      <c r="Q20" s="107"/>
      <c r="R20" s="106"/>
      <c r="S20" s="108"/>
      <c r="T20" s="105"/>
      <c r="U20" s="88"/>
      <c r="V20" s="89"/>
      <c r="W20" s="109"/>
      <c r="X20" s="90"/>
      <c r="Y20" s="88"/>
      <c r="Z20" s="89"/>
      <c r="AA20" s="109"/>
      <c r="AB20" s="112"/>
      <c r="AC20" s="66"/>
      <c r="AD20" s="66"/>
      <c r="AE20" s="66"/>
      <c r="AF20" s="66"/>
      <c r="AG20" s="66"/>
      <c r="AH20" s="66"/>
      <c r="AI20" s="66"/>
      <c r="AJ20" s="66"/>
    </row>
    <row r="21" spans="2:36" x14ac:dyDescent="0.2">
      <c r="B21" s="284"/>
      <c r="C21" s="138"/>
      <c r="D21" s="280"/>
      <c r="E21" s="72"/>
      <c r="F21" s="75"/>
      <c r="G21" s="75"/>
      <c r="H21" s="41"/>
      <c r="I21" s="78"/>
      <c r="J21" s="75"/>
      <c r="K21" s="75"/>
      <c r="L21" s="41"/>
      <c r="M21" s="78"/>
      <c r="N21" s="75"/>
      <c r="O21" s="75"/>
      <c r="P21" s="41"/>
      <c r="Q21" s="107"/>
      <c r="R21" s="106"/>
      <c r="S21" s="108"/>
      <c r="T21" s="105"/>
      <c r="U21" s="88"/>
      <c r="V21" s="89"/>
      <c r="W21" s="109"/>
      <c r="X21" s="90"/>
      <c r="Y21" s="88"/>
      <c r="Z21" s="89"/>
      <c r="AA21" s="109"/>
      <c r="AB21" s="112"/>
      <c r="AC21" s="66"/>
      <c r="AD21" s="66"/>
      <c r="AE21" s="66"/>
      <c r="AF21" s="66"/>
      <c r="AG21" s="66"/>
      <c r="AH21" s="66"/>
      <c r="AI21" s="66"/>
      <c r="AJ21" s="66"/>
    </row>
    <row r="22" spans="2:36" x14ac:dyDescent="0.2">
      <c r="B22" s="284"/>
      <c r="C22" s="138"/>
      <c r="D22" s="280"/>
      <c r="E22" s="72"/>
      <c r="F22" s="75"/>
      <c r="G22" s="75"/>
      <c r="H22" s="41"/>
      <c r="I22" s="78"/>
      <c r="J22" s="75"/>
      <c r="K22" s="75"/>
      <c r="L22" s="41"/>
      <c r="M22" s="78"/>
      <c r="N22" s="75"/>
      <c r="O22" s="75"/>
      <c r="P22" s="41"/>
      <c r="Q22" s="107"/>
      <c r="R22" s="106"/>
      <c r="S22" s="108"/>
      <c r="T22" s="105"/>
      <c r="U22" s="88"/>
      <c r="V22" s="89"/>
      <c r="W22" s="109"/>
      <c r="X22" s="90"/>
      <c r="Y22" s="88"/>
      <c r="Z22" s="89"/>
      <c r="AA22" s="109"/>
      <c r="AB22" s="112"/>
      <c r="AC22" s="66"/>
      <c r="AD22" s="66"/>
      <c r="AE22" s="66"/>
      <c r="AF22" s="66"/>
      <c r="AG22" s="66"/>
      <c r="AH22" s="66"/>
      <c r="AI22" s="66"/>
      <c r="AJ22" s="66"/>
    </row>
    <row r="23" spans="2:36" x14ac:dyDescent="0.2">
      <c r="B23" s="284"/>
      <c r="C23" s="138"/>
      <c r="D23" s="280"/>
      <c r="E23" s="72"/>
      <c r="F23" s="75"/>
      <c r="G23" s="75"/>
      <c r="H23" s="41"/>
      <c r="I23" s="78"/>
      <c r="J23" s="75"/>
      <c r="K23" s="75"/>
      <c r="L23" s="41"/>
      <c r="M23" s="78"/>
      <c r="N23" s="75"/>
      <c r="O23" s="75"/>
      <c r="P23" s="41"/>
      <c r="Q23" s="107"/>
      <c r="R23" s="106"/>
      <c r="S23" s="108"/>
      <c r="T23" s="105"/>
      <c r="U23" s="88"/>
      <c r="V23" s="89"/>
      <c r="W23" s="109"/>
      <c r="X23" s="90"/>
      <c r="Y23" s="88"/>
      <c r="Z23" s="89"/>
      <c r="AA23" s="109"/>
      <c r="AB23" s="112"/>
      <c r="AC23" s="66"/>
      <c r="AD23" s="66"/>
      <c r="AE23" s="66"/>
      <c r="AF23" s="66"/>
      <c r="AG23" s="66"/>
      <c r="AH23" s="66"/>
      <c r="AI23" s="66"/>
      <c r="AJ23" s="66"/>
    </row>
    <row r="24" spans="2:36" x14ac:dyDescent="0.2">
      <c r="B24" s="284"/>
      <c r="C24" s="138"/>
      <c r="D24" s="280"/>
      <c r="E24" s="72"/>
      <c r="F24" s="75"/>
      <c r="G24" s="75"/>
      <c r="H24" s="41"/>
      <c r="I24" s="78"/>
      <c r="J24" s="75"/>
      <c r="K24" s="75"/>
      <c r="L24" s="41"/>
      <c r="M24" s="78"/>
      <c r="N24" s="75"/>
      <c r="O24" s="75"/>
      <c r="P24" s="41"/>
      <c r="Q24" s="107"/>
      <c r="R24" s="106"/>
      <c r="S24" s="108"/>
      <c r="T24" s="105"/>
      <c r="U24" s="88"/>
      <c r="V24" s="89"/>
      <c r="W24" s="109"/>
      <c r="X24" s="90"/>
      <c r="Y24" s="88"/>
      <c r="Z24" s="89"/>
      <c r="AA24" s="109"/>
      <c r="AB24" s="112"/>
      <c r="AC24" s="66"/>
      <c r="AD24" s="66"/>
      <c r="AE24" s="66"/>
      <c r="AF24" s="66"/>
      <c r="AG24" s="66"/>
      <c r="AH24" s="66"/>
      <c r="AI24" s="66"/>
      <c r="AJ24" s="66"/>
    </row>
    <row r="25" spans="2:36" x14ac:dyDescent="0.2">
      <c r="B25" s="284"/>
      <c r="C25" s="138"/>
      <c r="D25" s="280"/>
      <c r="E25" s="72"/>
      <c r="F25" s="75"/>
      <c r="G25" s="75"/>
      <c r="H25" s="41"/>
      <c r="I25" s="78"/>
      <c r="J25" s="75"/>
      <c r="K25" s="75"/>
      <c r="L25" s="41"/>
      <c r="M25" s="78"/>
      <c r="N25" s="75"/>
      <c r="O25" s="75"/>
      <c r="P25" s="41"/>
      <c r="Q25" s="107"/>
      <c r="R25" s="106"/>
      <c r="S25" s="108"/>
      <c r="T25" s="105"/>
      <c r="U25" s="88"/>
      <c r="V25" s="89"/>
      <c r="W25" s="109"/>
      <c r="X25" s="90"/>
      <c r="Y25" s="88"/>
      <c r="Z25" s="89"/>
      <c r="AA25" s="109"/>
      <c r="AB25" s="112"/>
      <c r="AC25" s="66"/>
      <c r="AD25" s="66"/>
      <c r="AE25" s="66"/>
      <c r="AF25" s="66"/>
      <c r="AG25" s="66"/>
      <c r="AH25" s="66"/>
      <c r="AI25" s="66"/>
      <c r="AJ25" s="66"/>
    </row>
    <row r="26" spans="2:36" x14ac:dyDescent="0.2">
      <c r="B26" s="284"/>
      <c r="C26" s="138"/>
      <c r="D26" s="280"/>
      <c r="E26" s="72"/>
      <c r="F26" s="75"/>
      <c r="G26" s="75"/>
      <c r="H26" s="41"/>
      <c r="I26" s="78"/>
      <c r="J26" s="75"/>
      <c r="K26" s="75"/>
      <c r="L26" s="41"/>
      <c r="M26" s="78"/>
      <c r="N26" s="75"/>
      <c r="O26" s="75"/>
      <c r="P26" s="41"/>
      <c r="Q26" s="107"/>
      <c r="R26" s="106"/>
      <c r="S26" s="108"/>
      <c r="T26" s="105"/>
      <c r="U26" s="88"/>
      <c r="V26" s="89"/>
      <c r="W26" s="109"/>
      <c r="X26" s="90"/>
      <c r="Y26" s="88"/>
      <c r="Z26" s="89"/>
      <c r="AA26" s="109"/>
      <c r="AB26" s="112"/>
      <c r="AC26" s="66"/>
      <c r="AD26" s="66"/>
      <c r="AE26" s="66"/>
      <c r="AF26" s="66"/>
      <c r="AG26" s="66"/>
      <c r="AH26" s="66"/>
      <c r="AI26" s="66"/>
      <c r="AJ26" s="66"/>
    </row>
    <row r="27" spans="2:36" x14ac:dyDescent="0.2">
      <c r="B27" s="284"/>
      <c r="C27" s="138"/>
      <c r="D27" s="280"/>
      <c r="E27" s="72"/>
      <c r="F27" s="75"/>
      <c r="G27" s="75"/>
      <c r="H27" s="41"/>
      <c r="I27" s="78"/>
      <c r="J27" s="75"/>
      <c r="K27" s="75"/>
      <c r="L27" s="41"/>
      <c r="M27" s="78"/>
      <c r="N27" s="75"/>
      <c r="O27" s="75"/>
      <c r="P27" s="41"/>
      <c r="Q27" s="107"/>
      <c r="R27" s="106"/>
      <c r="S27" s="108"/>
      <c r="T27" s="105"/>
      <c r="U27" s="88"/>
      <c r="V27" s="89"/>
      <c r="W27" s="109"/>
      <c r="X27" s="90"/>
      <c r="Y27" s="88"/>
      <c r="Z27" s="89"/>
      <c r="AA27" s="109"/>
      <c r="AB27" s="112"/>
      <c r="AC27" s="66"/>
      <c r="AD27" s="66"/>
      <c r="AE27" s="66"/>
      <c r="AF27" s="66"/>
      <c r="AG27" s="66"/>
      <c r="AH27" s="66"/>
      <c r="AI27" s="66"/>
      <c r="AJ27" s="66"/>
    </row>
    <row r="28" spans="2:36" x14ac:dyDescent="0.2">
      <c r="B28" s="284"/>
      <c r="C28" s="138"/>
      <c r="D28" s="280"/>
      <c r="E28" s="72"/>
      <c r="F28" s="75"/>
      <c r="G28" s="75"/>
      <c r="H28" s="41"/>
      <c r="I28" s="78"/>
      <c r="J28" s="75"/>
      <c r="K28" s="75"/>
      <c r="L28" s="41"/>
      <c r="M28" s="78"/>
      <c r="N28" s="75"/>
      <c r="O28" s="75"/>
      <c r="P28" s="41"/>
      <c r="Q28" s="107"/>
      <c r="R28" s="106"/>
      <c r="S28" s="108"/>
      <c r="T28" s="105"/>
      <c r="U28" s="88"/>
      <c r="V28" s="89"/>
      <c r="W28" s="109"/>
      <c r="X28" s="90"/>
      <c r="Y28" s="88"/>
      <c r="Z28" s="89"/>
      <c r="AA28" s="109"/>
      <c r="AB28" s="112"/>
      <c r="AC28" s="66"/>
      <c r="AD28" s="66"/>
      <c r="AE28" s="66"/>
      <c r="AF28" s="66"/>
      <c r="AG28" s="66"/>
      <c r="AH28" s="66"/>
      <c r="AI28" s="66"/>
      <c r="AJ28" s="66"/>
    </row>
    <row r="29" spans="2:36" x14ac:dyDescent="0.2">
      <c r="B29" s="284"/>
      <c r="C29" s="138"/>
      <c r="D29" s="280"/>
      <c r="E29" s="72"/>
      <c r="F29" s="75"/>
      <c r="G29" s="75"/>
      <c r="H29" s="41"/>
      <c r="I29" s="78"/>
      <c r="J29" s="75"/>
      <c r="K29" s="75"/>
      <c r="L29" s="41"/>
      <c r="M29" s="78"/>
      <c r="N29" s="75"/>
      <c r="O29" s="75"/>
      <c r="P29" s="41"/>
      <c r="Q29" s="107"/>
      <c r="R29" s="106"/>
      <c r="S29" s="108"/>
      <c r="T29" s="105"/>
      <c r="U29" s="88"/>
      <c r="V29" s="89"/>
      <c r="W29" s="109"/>
      <c r="X29" s="90"/>
      <c r="Y29" s="88"/>
      <c r="Z29" s="89"/>
      <c r="AA29" s="109"/>
      <c r="AB29" s="112"/>
      <c r="AC29" s="66"/>
      <c r="AD29" s="66"/>
      <c r="AE29" s="66"/>
      <c r="AF29" s="66"/>
      <c r="AG29" s="66"/>
      <c r="AH29" s="66"/>
      <c r="AI29" s="66"/>
      <c r="AJ29" s="66"/>
    </row>
    <row r="30" spans="2:36" x14ac:dyDescent="0.2">
      <c r="B30" s="136"/>
      <c r="C30" s="138"/>
      <c r="D30" s="280"/>
      <c r="E30" s="72"/>
      <c r="F30" s="75"/>
      <c r="G30" s="75"/>
      <c r="H30" s="41"/>
      <c r="I30" s="78"/>
      <c r="J30" s="75"/>
      <c r="K30" s="75"/>
      <c r="L30" s="41"/>
      <c r="M30" s="78"/>
      <c r="N30" s="75"/>
      <c r="O30" s="75"/>
      <c r="P30" s="41"/>
      <c r="Q30" s="107"/>
      <c r="R30" s="106"/>
      <c r="S30" s="108"/>
      <c r="T30" s="105"/>
      <c r="U30" s="88"/>
      <c r="V30" s="89"/>
      <c r="W30" s="109"/>
      <c r="X30" s="90"/>
      <c r="Y30" s="88"/>
      <c r="Z30" s="89"/>
      <c r="AA30" s="109"/>
      <c r="AB30" s="112"/>
      <c r="AC30" s="66"/>
      <c r="AD30" s="66"/>
      <c r="AE30" s="66"/>
      <c r="AF30" s="66"/>
      <c r="AG30" s="66"/>
      <c r="AH30" s="66"/>
      <c r="AI30" s="66"/>
      <c r="AJ30" s="66"/>
    </row>
    <row r="31" spans="2:36" x14ac:dyDescent="0.2">
      <c r="B31" s="136"/>
      <c r="C31" s="138"/>
      <c r="D31" s="170"/>
      <c r="E31" s="72"/>
      <c r="F31" s="75"/>
      <c r="G31" s="75"/>
      <c r="H31" s="41"/>
      <c r="I31" s="78"/>
      <c r="J31" s="75"/>
      <c r="K31" s="75"/>
      <c r="L31" s="41"/>
      <c r="M31" s="78"/>
      <c r="N31" s="75"/>
      <c r="O31" s="75"/>
      <c r="P31" s="41"/>
      <c r="Q31" s="107"/>
      <c r="R31" s="106"/>
      <c r="S31" s="108"/>
      <c r="T31" s="105"/>
      <c r="U31" s="88"/>
      <c r="V31" s="89"/>
      <c r="W31" s="109"/>
      <c r="X31" s="90"/>
      <c r="Y31" s="88"/>
      <c r="Z31" s="89"/>
      <c r="AA31" s="109"/>
      <c r="AB31" s="112"/>
      <c r="AC31" s="66"/>
      <c r="AD31" s="66"/>
      <c r="AE31" s="66"/>
      <c r="AF31" s="66"/>
      <c r="AG31" s="66"/>
      <c r="AH31" s="66"/>
      <c r="AI31" s="66"/>
      <c r="AJ31" s="66"/>
    </row>
    <row r="32" spans="2:36" x14ac:dyDescent="0.2">
      <c r="B32" s="136"/>
      <c r="C32" s="138"/>
      <c r="D32" s="170"/>
      <c r="E32" s="72"/>
      <c r="F32" s="75"/>
      <c r="G32" s="75"/>
      <c r="H32" s="41"/>
      <c r="I32" s="78"/>
      <c r="J32" s="75"/>
      <c r="K32" s="75"/>
      <c r="L32" s="41"/>
      <c r="M32" s="78"/>
      <c r="N32" s="75"/>
      <c r="O32" s="75"/>
      <c r="P32" s="41"/>
      <c r="Q32" s="107"/>
      <c r="R32" s="106"/>
      <c r="S32" s="108"/>
      <c r="T32" s="105"/>
      <c r="U32" s="88"/>
      <c r="V32" s="89"/>
      <c r="W32" s="109"/>
      <c r="X32" s="90"/>
      <c r="Y32" s="88"/>
      <c r="Z32" s="89"/>
      <c r="AA32" s="109"/>
      <c r="AB32" s="112"/>
      <c r="AC32" s="66"/>
      <c r="AD32" s="66"/>
      <c r="AE32" s="66"/>
      <c r="AF32" s="66"/>
      <c r="AG32" s="66"/>
      <c r="AH32" s="66"/>
      <c r="AI32" s="66"/>
      <c r="AJ32" s="66"/>
    </row>
    <row r="33" spans="2:36" x14ac:dyDescent="0.2">
      <c r="B33" s="136"/>
      <c r="C33" s="138"/>
      <c r="D33" s="170"/>
      <c r="E33" s="72"/>
      <c r="F33" s="75"/>
      <c r="G33" s="75"/>
      <c r="H33" s="41"/>
      <c r="I33" s="78"/>
      <c r="J33" s="75"/>
      <c r="K33" s="75"/>
      <c r="L33" s="41"/>
      <c r="M33" s="78"/>
      <c r="N33" s="75"/>
      <c r="O33" s="75"/>
      <c r="P33" s="41"/>
      <c r="Q33" s="107"/>
      <c r="R33" s="106"/>
      <c r="S33" s="108"/>
      <c r="T33" s="105"/>
      <c r="U33" s="88"/>
      <c r="V33" s="89"/>
      <c r="W33" s="109"/>
      <c r="X33" s="90"/>
      <c r="Y33" s="88"/>
      <c r="Z33" s="89"/>
      <c r="AA33" s="109"/>
      <c r="AB33" s="112"/>
      <c r="AC33" s="66"/>
      <c r="AD33" s="66"/>
      <c r="AE33" s="66"/>
      <c r="AF33" s="66"/>
      <c r="AG33" s="66"/>
      <c r="AH33" s="66"/>
      <c r="AI33" s="66"/>
      <c r="AJ33" s="66"/>
    </row>
    <row r="34" spans="2:36" x14ac:dyDescent="0.2">
      <c r="B34" s="136"/>
      <c r="C34" s="138"/>
      <c r="D34" s="170"/>
      <c r="E34" s="72"/>
      <c r="F34" s="75"/>
      <c r="G34" s="75"/>
      <c r="H34" s="41"/>
      <c r="I34" s="78"/>
      <c r="J34" s="75"/>
      <c r="K34" s="75"/>
      <c r="L34" s="41"/>
      <c r="M34" s="78"/>
      <c r="N34" s="75"/>
      <c r="O34" s="75"/>
      <c r="P34" s="41"/>
      <c r="Q34" s="107"/>
      <c r="R34" s="106"/>
      <c r="S34" s="108"/>
      <c r="T34" s="105"/>
      <c r="U34" s="88"/>
      <c r="V34" s="89"/>
      <c r="W34" s="109"/>
      <c r="X34" s="90"/>
      <c r="Y34" s="88"/>
      <c r="Z34" s="89"/>
      <c r="AA34" s="109"/>
      <c r="AB34" s="112"/>
      <c r="AC34" s="66"/>
      <c r="AD34" s="66"/>
      <c r="AE34" s="66"/>
      <c r="AF34" s="66"/>
      <c r="AG34" s="66"/>
      <c r="AH34" s="66"/>
      <c r="AI34" s="66"/>
      <c r="AJ34" s="66"/>
    </row>
    <row r="35" spans="2:36" x14ac:dyDescent="0.2">
      <c r="B35" s="136"/>
      <c r="C35" s="138"/>
      <c r="D35" s="170"/>
      <c r="E35" s="72"/>
      <c r="F35" s="75"/>
      <c r="G35" s="75"/>
      <c r="H35" s="41"/>
      <c r="I35" s="78"/>
      <c r="J35" s="75"/>
      <c r="K35" s="75"/>
      <c r="L35" s="41"/>
      <c r="M35" s="78"/>
      <c r="N35" s="75"/>
      <c r="O35" s="75"/>
      <c r="P35" s="41"/>
      <c r="Q35" s="107"/>
      <c r="R35" s="106"/>
      <c r="S35" s="108"/>
      <c r="T35" s="105"/>
      <c r="U35" s="88"/>
      <c r="V35" s="89"/>
      <c r="W35" s="109"/>
      <c r="X35" s="90"/>
      <c r="Y35" s="88"/>
      <c r="Z35" s="89"/>
      <c r="AA35" s="109"/>
      <c r="AB35" s="112"/>
      <c r="AC35" s="66"/>
      <c r="AD35" s="66"/>
      <c r="AE35" s="66"/>
      <c r="AF35" s="66"/>
      <c r="AG35" s="66"/>
      <c r="AH35" s="66"/>
      <c r="AI35" s="66"/>
      <c r="AJ35" s="66"/>
    </row>
    <row r="36" spans="2:36" x14ac:dyDescent="0.2">
      <c r="B36" s="136"/>
      <c r="C36" s="138"/>
      <c r="D36" s="170"/>
      <c r="E36" s="72"/>
      <c r="F36" s="75"/>
      <c r="G36" s="75"/>
      <c r="H36" s="41"/>
      <c r="I36" s="78"/>
      <c r="J36" s="75"/>
      <c r="K36" s="75"/>
      <c r="L36" s="41"/>
      <c r="M36" s="78"/>
      <c r="N36" s="75"/>
      <c r="O36" s="75"/>
      <c r="P36" s="41"/>
      <c r="Q36" s="107"/>
      <c r="R36" s="106"/>
      <c r="S36" s="108"/>
      <c r="T36" s="105"/>
      <c r="U36" s="88"/>
      <c r="V36" s="89"/>
      <c r="W36" s="109"/>
      <c r="X36" s="90"/>
      <c r="Y36" s="88"/>
      <c r="Z36" s="89"/>
      <c r="AA36" s="109"/>
      <c r="AB36" s="112"/>
      <c r="AC36" s="66"/>
      <c r="AD36" s="66"/>
      <c r="AE36" s="66"/>
      <c r="AF36" s="66"/>
      <c r="AG36" s="66"/>
      <c r="AH36" s="66"/>
      <c r="AI36" s="66"/>
      <c r="AJ36" s="66"/>
    </row>
    <row r="37" spans="2:36" x14ac:dyDescent="0.2">
      <c r="B37" s="136"/>
      <c r="C37" s="138"/>
      <c r="D37" s="170"/>
      <c r="E37" s="72"/>
      <c r="F37" s="75"/>
      <c r="G37" s="75"/>
      <c r="H37" s="41"/>
      <c r="I37" s="78"/>
      <c r="J37" s="75"/>
      <c r="K37" s="75"/>
      <c r="L37" s="41"/>
      <c r="M37" s="78"/>
      <c r="N37" s="75"/>
      <c r="O37" s="75"/>
      <c r="P37" s="41"/>
      <c r="Q37" s="107"/>
      <c r="R37" s="106"/>
      <c r="S37" s="108"/>
      <c r="T37" s="105"/>
      <c r="U37" s="88"/>
      <c r="V37" s="89"/>
      <c r="W37" s="109"/>
      <c r="X37" s="90"/>
      <c r="Y37" s="88"/>
      <c r="Z37" s="89"/>
      <c r="AA37" s="109"/>
      <c r="AB37" s="112"/>
      <c r="AC37" s="66"/>
      <c r="AD37" s="66"/>
      <c r="AE37" s="66"/>
      <c r="AF37" s="66"/>
      <c r="AG37" s="66"/>
      <c r="AH37" s="66"/>
      <c r="AI37" s="66"/>
      <c r="AJ37" s="66"/>
    </row>
    <row r="38" spans="2:36" x14ac:dyDescent="0.2">
      <c r="B38" s="136"/>
      <c r="C38" s="138"/>
      <c r="D38" s="170"/>
      <c r="E38" s="72"/>
      <c r="F38" s="75"/>
      <c r="G38" s="75"/>
      <c r="H38" s="41"/>
      <c r="I38" s="78"/>
      <c r="J38" s="75"/>
      <c r="K38" s="75"/>
      <c r="L38" s="41"/>
      <c r="M38" s="78"/>
      <c r="N38" s="75"/>
      <c r="O38" s="75"/>
      <c r="P38" s="41"/>
      <c r="Q38" s="107"/>
      <c r="R38" s="106"/>
      <c r="S38" s="108"/>
      <c r="T38" s="105"/>
      <c r="U38" s="88"/>
      <c r="V38" s="89"/>
      <c r="W38" s="109"/>
      <c r="X38" s="90"/>
      <c r="Y38" s="88"/>
      <c r="Z38" s="89"/>
      <c r="AA38" s="109"/>
      <c r="AB38" s="112"/>
      <c r="AC38" s="66"/>
      <c r="AD38" s="66"/>
      <c r="AE38" s="66"/>
      <c r="AF38" s="66"/>
      <c r="AG38" s="66"/>
      <c r="AH38" s="66"/>
      <c r="AI38" s="66"/>
      <c r="AJ38" s="66"/>
    </row>
    <row r="39" spans="2:36" x14ac:dyDescent="0.2">
      <c r="B39" s="136"/>
      <c r="C39" s="138"/>
      <c r="D39" s="170"/>
      <c r="E39" s="72"/>
      <c r="F39" s="75"/>
      <c r="G39" s="75"/>
      <c r="H39" s="41"/>
      <c r="I39" s="78"/>
      <c r="J39" s="75"/>
      <c r="K39" s="75"/>
      <c r="L39" s="41"/>
      <c r="M39" s="78"/>
      <c r="N39" s="75"/>
      <c r="O39" s="75"/>
      <c r="P39" s="41"/>
      <c r="Q39" s="107"/>
      <c r="R39" s="106"/>
      <c r="S39" s="108"/>
      <c r="T39" s="105"/>
      <c r="U39" s="88"/>
      <c r="V39" s="89"/>
      <c r="W39" s="109"/>
      <c r="X39" s="90"/>
      <c r="Y39" s="88"/>
      <c r="Z39" s="89"/>
      <c r="AA39" s="109"/>
      <c r="AB39" s="112"/>
      <c r="AC39" s="66"/>
      <c r="AD39" s="66"/>
      <c r="AE39" s="66"/>
      <c r="AF39" s="66"/>
      <c r="AG39" s="66"/>
      <c r="AH39" s="66"/>
      <c r="AI39" s="66"/>
      <c r="AJ39" s="66"/>
    </row>
    <row r="40" spans="2:36" x14ac:dyDescent="0.2">
      <c r="B40" s="136"/>
      <c r="C40" s="138"/>
      <c r="D40" s="170"/>
      <c r="E40" s="72"/>
      <c r="F40" s="75"/>
      <c r="G40" s="75"/>
      <c r="H40" s="41"/>
      <c r="I40" s="78"/>
      <c r="J40" s="75"/>
      <c r="K40" s="75"/>
      <c r="L40" s="41"/>
      <c r="M40" s="78"/>
      <c r="N40" s="75"/>
      <c r="O40" s="75"/>
      <c r="P40" s="41"/>
      <c r="Q40" s="107"/>
      <c r="R40" s="106"/>
      <c r="S40" s="108"/>
      <c r="T40" s="105"/>
      <c r="U40" s="88"/>
      <c r="V40" s="89"/>
      <c r="W40" s="109"/>
      <c r="X40" s="90"/>
      <c r="Y40" s="88"/>
      <c r="Z40" s="89"/>
      <c r="AA40" s="109"/>
      <c r="AB40" s="112"/>
      <c r="AC40" s="66"/>
      <c r="AD40" s="66"/>
      <c r="AE40" s="66"/>
      <c r="AF40" s="66"/>
      <c r="AG40" s="66"/>
      <c r="AH40" s="66"/>
      <c r="AI40" s="66"/>
      <c r="AJ40" s="66"/>
    </row>
    <row r="41" spans="2:36" x14ac:dyDescent="0.2">
      <c r="B41" s="136"/>
      <c r="C41" s="138"/>
      <c r="D41" s="170"/>
      <c r="E41" s="72"/>
      <c r="F41" s="75"/>
      <c r="G41" s="75"/>
      <c r="H41" s="41"/>
      <c r="I41" s="78"/>
      <c r="J41" s="75"/>
      <c r="K41" s="75"/>
      <c r="L41" s="41"/>
      <c r="M41" s="78"/>
      <c r="N41" s="75"/>
      <c r="O41" s="75"/>
      <c r="P41" s="41"/>
      <c r="Q41" s="107"/>
      <c r="R41" s="106"/>
      <c r="S41" s="108"/>
      <c r="T41" s="105"/>
      <c r="U41" s="88"/>
      <c r="V41" s="89"/>
      <c r="W41" s="109"/>
      <c r="X41" s="90"/>
      <c r="Y41" s="88"/>
      <c r="Z41" s="89"/>
      <c r="AA41" s="109"/>
      <c r="AB41" s="112"/>
      <c r="AC41" s="66"/>
      <c r="AD41" s="66"/>
      <c r="AE41" s="66"/>
      <c r="AF41" s="66"/>
      <c r="AG41" s="66"/>
      <c r="AH41" s="66"/>
      <c r="AI41" s="66"/>
      <c r="AJ41" s="66"/>
    </row>
    <row r="42" spans="2:36" x14ac:dyDescent="0.2">
      <c r="B42" s="136"/>
      <c r="C42" s="137"/>
      <c r="D42" s="169"/>
      <c r="E42" s="72"/>
      <c r="F42" s="75"/>
      <c r="G42" s="75"/>
      <c r="H42" s="41"/>
      <c r="I42" s="78"/>
      <c r="J42" s="75"/>
      <c r="K42" s="75"/>
      <c r="L42" s="41"/>
      <c r="M42" s="78"/>
      <c r="N42" s="75"/>
      <c r="O42" s="75"/>
      <c r="P42" s="41"/>
      <c r="Q42" s="107"/>
      <c r="R42" s="106"/>
      <c r="S42" s="108"/>
      <c r="T42" s="105"/>
      <c r="U42" s="88"/>
      <c r="V42" s="89"/>
      <c r="W42" s="109"/>
      <c r="X42" s="90"/>
      <c r="Y42" s="88"/>
      <c r="Z42" s="89"/>
      <c r="AA42" s="109"/>
      <c r="AB42" s="112"/>
      <c r="AC42" s="66"/>
      <c r="AD42" s="66"/>
      <c r="AE42" s="66"/>
      <c r="AF42" s="66"/>
      <c r="AG42" s="66"/>
      <c r="AH42" s="66"/>
      <c r="AI42" s="66"/>
      <c r="AJ42" s="66"/>
    </row>
    <row r="43" spans="2:36" ht="12.6" thickBot="1" x14ac:dyDescent="0.25">
      <c r="B43" s="46"/>
      <c r="C43" s="104"/>
      <c r="D43" s="171"/>
      <c r="E43" s="73"/>
      <c r="F43" s="76"/>
      <c r="G43" s="76"/>
      <c r="H43" s="42"/>
      <c r="I43" s="79"/>
      <c r="J43" s="76"/>
      <c r="K43" s="76"/>
      <c r="L43" s="42"/>
      <c r="M43" s="79"/>
      <c r="N43" s="76"/>
      <c r="O43" s="76"/>
      <c r="P43" s="42"/>
      <c r="Q43" s="107"/>
      <c r="R43" s="106"/>
      <c r="S43" s="108"/>
      <c r="T43" s="105"/>
      <c r="U43" s="88"/>
      <c r="V43" s="89"/>
      <c r="W43" s="109"/>
      <c r="X43" s="90"/>
      <c r="Y43" s="88"/>
      <c r="Z43" s="89"/>
      <c r="AA43" s="110"/>
      <c r="AB43" s="113"/>
      <c r="AC43" s="66"/>
      <c r="AD43" s="66"/>
      <c r="AE43" s="66"/>
      <c r="AF43" s="66"/>
      <c r="AG43" s="66"/>
      <c r="AH43" s="66"/>
      <c r="AI43" s="66"/>
      <c r="AJ43" s="66"/>
    </row>
    <row r="44" spans="2:36" ht="15" customHeight="1" thickTop="1" x14ac:dyDescent="0.2">
      <c r="B44" s="1051" t="s">
        <v>35</v>
      </c>
      <c r="C44" s="1052"/>
      <c r="D44" s="1053"/>
      <c r="E44" s="1064">
        <f>SUM(E10:E43)</f>
        <v>0</v>
      </c>
      <c r="F44" s="1062">
        <f t="shared" ref="F44:O44" si="0">SUM(F10:F43)</f>
        <v>0</v>
      </c>
      <c r="G44" s="172">
        <f>SUM(G10:G43)</f>
        <v>0</v>
      </c>
      <c r="H44" s="173">
        <f t="shared" si="0"/>
        <v>0</v>
      </c>
      <c r="I44" s="1066">
        <f t="shared" si="0"/>
        <v>0</v>
      </c>
      <c r="J44" s="1062">
        <f>SUM(J10:J43)</f>
        <v>0</v>
      </c>
      <c r="K44" s="172">
        <f t="shared" si="0"/>
        <v>0</v>
      </c>
      <c r="L44" s="173">
        <f t="shared" si="0"/>
        <v>2</v>
      </c>
      <c r="M44" s="1066">
        <f>SUM(M10:M43)</f>
        <v>0</v>
      </c>
      <c r="N44" s="1062">
        <f t="shared" si="0"/>
        <v>0</v>
      </c>
      <c r="O44" s="174">
        <f t="shared" si="0"/>
        <v>0</v>
      </c>
      <c r="P44" s="175">
        <f t="shared" ref="P44:U44" si="1">SUM(P10:P43)</f>
        <v>0</v>
      </c>
      <c r="Q44" s="176">
        <f t="shared" si="1"/>
        <v>0</v>
      </c>
      <c r="R44" s="177">
        <f t="shared" si="1"/>
        <v>0</v>
      </c>
      <c r="S44" s="178">
        <f t="shared" si="1"/>
        <v>0</v>
      </c>
      <c r="T44" s="179">
        <f t="shared" si="1"/>
        <v>0</v>
      </c>
      <c r="U44" s="180">
        <f t="shared" si="1"/>
        <v>0</v>
      </c>
      <c r="V44" s="181">
        <f t="shared" ref="V44:X44" si="2">SUM(V10:V43)</f>
        <v>0</v>
      </c>
      <c r="W44" s="182">
        <f t="shared" si="2"/>
        <v>0</v>
      </c>
      <c r="X44" s="287">
        <f t="shared" si="2"/>
        <v>3.2199999999999999E-2</v>
      </c>
      <c r="Y44" s="180">
        <f>SUM(Y10:Y43)</f>
        <v>0</v>
      </c>
      <c r="Z44" s="181">
        <f>SUM(Z10:Z43)</f>
        <v>0</v>
      </c>
      <c r="AA44" s="182">
        <f>SUM(AA10:AA43)</f>
        <v>0</v>
      </c>
      <c r="AB44" s="183">
        <f>SUM(AB10:AB43)</f>
        <v>0</v>
      </c>
      <c r="AC44" s="68"/>
      <c r="AD44" s="68"/>
      <c r="AE44" s="68"/>
      <c r="AF44" s="68"/>
      <c r="AG44" s="68"/>
      <c r="AH44" s="68"/>
      <c r="AI44" s="68"/>
    </row>
    <row r="45" spans="2:36" ht="15" customHeight="1" thickBot="1" x14ac:dyDescent="0.25">
      <c r="B45" s="1054"/>
      <c r="C45" s="1055"/>
      <c r="D45" s="1040"/>
      <c r="E45" s="1065"/>
      <c r="F45" s="1063"/>
      <c r="G45" s="1068">
        <f>G44+H44</f>
        <v>0</v>
      </c>
      <c r="H45" s="1069"/>
      <c r="I45" s="1067"/>
      <c r="J45" s="1063"/>
      <c r="K45" s="1068">
        <f>K44+L44</f>
        <v>2</v>
      </c>
      <c r="L45" s="1069"/>
      <c r="M45" s="1067"/>
      <c r="N45" s="1063"/>
      <c r="O45" s="1039">
        <f>O44+P44</f>
        <v>0</v>
      </c>
      <c r="P45" s="1040"/>
      <c r="Q45" s="1041"/>
      <c r="R45" s="1042"/>
      <c r="S45" s="1042"/>
      <c r="T45" s="1042"/>
      <c r="U45" s="1042"/>
      <c r="V45" s="1042"/>
      <c r="W45" s="1042"/>
      <c r="X45" s="1042"/>
      <c r="Y45" s="1042"/>
      <c r="Z45" s="1042"/>
      <c r="AA45" s="1042"/>
      <c r="AB45" s="1043"/>
    </row>
    <row r="46" spans="2:36" x14ac:dyDescent="0.2">
      <c r="B46" s="139" t="s">
        <v>511</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2">
      <c r="B47" s="139" t="s">
        <v>512</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2">
      <c r="B48" s="139" t="s">
        <v>452</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2">
      <c r="B49" s="139" t="s">
        <v>233</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2">
      <c r="B50" s="139" t="s">
        <v>451</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2">
      <c r="F51" s="39"/>
      <c r="G51" s="40"/>
      <c r="H51" s="40"/>
      <c r="I51" s="40"/>
      <c r="J51" s="40"/>
      <c r="K51" s="40"/>
      <c r="L51" s="40"/>
      <c r="M51" s="40"/>
      <c r="N51" s="40"/>
      <c r="O51" s="40"/>
      <c r="P51" s="40"/>
      <c r="Q51" s="40"/>
      <c r="R51" s="40"/>
      <c r="S51" s="40"/>
      <c r="T51" s="40"/>
      <c r="U51" s="40"/>
      <c r="V51" s="40"/>
      <c r="W51" s="40"/>
      <c r="X51" s="40"/>
    </row>
  </sheetData>
  <mergeCells count="41">
    <mergeCell ref="Y2:Y3"/>
    <mergeCell ref="Z2:AB3"/>
    <mergeCell ref="B3:E3"/>
    <mergeCell ref="C7:C9"/>
    <mergeCell ref="D7:D9"/>
    <mergeCell ref="B6:D6"/>
    <mergeCell ref="E6:P6"/>
    <mergeCell ref="Q8:T8"/>
    <mergeCell ref="T2:U3"/>
    <mergeCell ref="B7:B9"/>
    <mergeCell ref="Q7:T7"/>
    <mergeCell ref="U8:X8"/>
    <mergeCell ref="Y8:AB8"/>
    <mergeCell ref="B4:Y4"/>
    <mergeCell ref="B5:AB5"/>
    <mergeCell ref="L3:N3"/>
    <mergeCell ref="O3:S3"/>
    <mergeCell ref="N44:N45"/>
    <mergeCell ref="E44:E45"/>
    <mergeCell ref="F44:F45"/>
    <mergeCell ref="I44:I45"/>
    <mergeCell ref="J44:J45"/>
    <mergeCell ref="M44:M45"/>
    <mergeCell ref="G45:H45"/>
    <mergeCell ref="K45:L45"/>
    <mergeCell ref="V2:X2"/>
    <mergeCell ref="V3:X3"/>
    <mergeCell ref="O45:P45"/>
    <mergeCell ref="Q45:AB45"/>
    <mergeCell ref="F2:K2"/>
    <mergeCell ref="L2:N2"/>
    <mergeCell ref="E7:P7"/>
    <mergeCell ref="E8:H8"/>
    <mergeCell ref="I8:L8"/>
    <mergeCell ref="O2:S2"/>
    <mergeCell ref="F3:K3"/>
    <mergeCell ref="B2:E2"/>
    <mergeCell ref="B44:D45"/>
    <mergeCell ref="M8:P8"/>
    <mergeCell ref="Q6:AB6"/>
    <mergeCell ref="U7:AB7"/>
  </mergeCells>
  <phoneticPr fontId="9"/>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4" fitToWidth="0" orientation="landscape" r:id="rId1"/>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Normal="55" zoomScaleSheetLayoutView="100" workbookViewId="0">
      <selection activeCell="AG16" sqref="AG16"/>
    </sheetView>
  </sheetViews>
  <sheetFormatPr defaultColWidth="9" defaultRowHeight="12" x14ac:dyDescent="0.15"/>
  <cols>
    <col min="1" max="1" width="1.6640625" style="2" customWidth="1"/>
    <col min="2" max="13" width="8.77734375" style="2" customWidth="1"/>
    <col min="14" max="14" width="10.77734375" style="2" customWidth="1"/>
    <col min="15" max="26" width="8.77734375" style="2" customWidth="1"/>
    <col min="27" max="27" width="1.33203125" style="2" customWidth="1"/>
    <col min="28" max="16384" width="9" style="2"/>
  </cols>
  <sheetData>
    <row r="1" spans="2:26" x14ac:dyDescent="0.15">
      <c r="Z1" s="55"/>
    </row>
    <row r="2" spans="2:26" ht="25.2" customHeight="1" x14ac:dyDescent="0.15">
      <c r="B2" s="121" t="s">
        <v>509</v>
      </c>
      <c r="C2" s="3"/>
      <c r="D2" s="3"/>
      <c r="E2" s="3"/>
      <c r="F2" s="3"/>
      <c r="G2" s="3"/>
      <c r="H2" s="3"/>
      <c r="I2" s="3"/>
      <c r="J2" s="3"/>
      <c r="K2" s="3"/>
      <c r="L2" s="3"/>
      <c r="M2" s="3"/>
      <c r="N2" s="3"/>
      <c r="O2" s="80"/>
      <c r="P2" s="81"/>
      <c r="Q2" s="1119"/>
      <c r="R2" s="1120"/>
      <c r="S2" s="1120"/>
      <c r="T2" s="1120"/>
      <c r="U2" s="1121" t="s">
        <v>412</v>
      </c>
      <c r="V2" s="1122"/>
      <c r="W2" s="1123"/>
      <c r="X2" s="1116" t="s">
        <v>585</v>
      </c>
      <c r="Y2" s="1117"/>
      <c r="Z2" s="1118"/>
    </row>
    <row r="3" spans="2:26" s="1" customFormat="1" ht="25.2" customHeight="1" x14ac:dyDescent="0.2">
      <c r="B3" s="505" t="s">
        <v>17</v>
      </c>
      <c r="C3" s="506"/>
      <c r="D3" s="507"/>
      <c r="E3" s="639" t="s">
        <v>564</v>
      </c>
      <c r="F3" s="640"/>
      <c r="G3" s="640"/>
      <c r="H3" s="641"/>
      <c r="I3" s="1124" t="s">
        <v>18</v>
      </c>
      <c r="J3" s="1125"/>
      <c r="K3" s="697"/>
      <c r="L3" s="642" t="s">
        <v>548</v>
      </c>
      <c r="M3" s="403"/>
      <c r="N3" s="643"/>
      <c r="O3" s="530" t="s">
        <v>447</v>
      </c>
      <c r="P3" s="531"/>
      <c r="Q3" s="532"/>
      <c r="R3" s="374" t="s">
        <v>531</v>
      </c>
      <c r="S3" s="621"/>
      <c r="T3" s="672"/>
      <c r="U3" s="542" t="s">
        <v>185</v>
      </c>
      <c r="V3" s="543"/>
      <c r="W3" s="543"/>
      <c r="X3" s="1110">
        <v>45593</v>
      </c>
      <c r="Y3" s="1111"/>
      <c r="Z3" s="1112"/>
    </row>
    <row r="4" spans="2:26" s="1" customFormat="1" ht="25.2" customHeight="1" x14ac:dyDescent="0.2">
      <c r="B4" s="519" t="s">
        <v>0</v>
      </c>
      <c r="C4" s="520"/>
      <c r="D4" s="521"/>
      <c r="E4" s="649" t="s">
        <v>565</v>
      </c>
      <c r="F4" s="650"/>
      <c r="G4" s="650"/>
      <c r="H4" s="651"/>
      <c r="I4" s="676" t="s">
        <v>1</v>
      </c>
      <c r="J4" s="677"/>
      <c r="K4" s="678"/>
      <c r="L4" s="1116" t="s">
        <v>586</v>
      </c>
      <c r="M4" s="1117"/>
      <c r="N4" s="1118"/>
      <c r="O4" s="533"/>
      <c r="P4" s="534"/>
      <c r="Q4" s="535"/>
      <c r="R4" s="623" t="s">
        <v>532</v>
      </c>
      <c r="S4" s="624"/>
      <c r="T4" s="671"/>
      <c r="U4" s="545"/>
      <c r="V4" s="546"/>
      <c r="W4" s="546"/>
      <c r="X4" s="1113"/>
      <c r="Y4" s="1114"/>
      <c r="Z4" s="1115"/>
    </row>
    <row r="5" spans="2:26" ht="49.95" customHeight="1" x14ac:dyDescent="0.15">
      <c r="B5" s="1107" t="s">
        <v>435</v>
      </c>
      <c r="C5" s="1108"/>
      <c r="D5" s="1108"/>
      <c r="E5" s="1108"/>
      <c r="F5" s="1108"/>
      <c r="G5" s="1108"/>
      <c r="H5" s="1108"/>
      <c r="I5" s="1108"/>
      <c r="J5" s="1108"/>
      <c r="K5" s="1108"/>
      <c r="L5" s="1108"/>
      <c r="M5" s="1108"/>
      <c r="N5" s="1108"/>
      <c r="O5" s="1108"/>
      <c r="P5" s="1108"/>
      <c r="Q5" s="1108"/>
      <c r="R5" s="1108"/>
      <c r="S5" s="1108"/>
      <c r="T5" s="1108"/>
      <c r="U5" s="1108"/>
      <c r="V5" s="1108"/>
      <c r="W5" s="1108"/>
      <c r="X5" s="1108"/>
      <c r="Y5" s="1108"/>
      <c r="Z5" s="1109"/>
    </row>
    <row r="6" spans="2:26" ht="49.95" customHeight="1" x14ac:dyDescent="0.15">
      <c r="B6" s="1098" t="s">
        <v>584</v>
      </c>
      <c r="C6" s="1099"/>
      <c r="D6" s="1099"/>
      <c r="E6" s="1099"/>
      <c r="F6" s="1099"/>
      <c r="G6" s="1099"/>
      <c r="H6" s="1099"/>
      <c r="I6" s="1099"/>
      <c r="J6" s="1099"/>
      <c r="K6" s="1099"/>
      <c r="L6" s="1099"/>
      <c r="M6" s="1099"/>
      <c r="N6" s="1099"/>
      <c r="O6" s="1099"/>
      <c r="P6" s="1099"/>
      <c r="Q6" s="1099"/>
      <c r="R6" s="1099"/>
      <c r="S6" s="1099"/>
      <c r="T6" s="1099"/>
      <c r="U6" s="1099"/>
      <c r="V6" s="1099"/>
      <c r="W6" s="1099"/>
      <c r="X6" s="1099"/>
      <c r="Y6" s="1099"/>
      <c r="Z6" s="1100"/>
    </row>
    <row r="7" spans="2:26" ht="100.2" customHeight="1" x14ac:dyDescent="0.15">
      <c r="B7" s="1101"/>
      <c r="C7" s="1102"/>
      <c r="D7" s="1102"/>
      <c r="E7" s="1102"/>
      <c r="F7" s="1102"/>
      <c r="G7" s="1102"/>
      <c r="H7" s="1102"/>
      <c r="I7" s="1102"/>
      <c r="J7" s="1102"/>
      <c r="K7" s="1102"/>
      <c r="L7" s="1102"/>
      <c r="M7" s="1102"/>
      <c r="N7" s="1102"/>
      <c r="O7" s="1102"/>
      <c r="P7" s="1102"/>
      <c r="Q7" s="1102"/>
      <c r="R7" s="1102"/>
      <c r="S7" s="1102"/>
      <c r="T7" s="1102"/>
      <c r="U7" s="1102"/>
      <c r="V7" s="1102"/>
      <c r="W7" s="1102"/>
      <c r="X7" s="1102"/>
      <c r="Y7" s="1102"/>
      <c r="Z7" s="1103"/>
    </row>
    <row r="8" spans="2:26" ht="49.95" customHeight="1" x14ac:dyDescent="0.15">
      <c r="B8" s="1101"/>
      <c r="C8" s="1102"/>
      <c r="D8" s="1102"/>
      <c r="E8" s="1102"/>
      <c r="F8" s="1102"/>
      <c r="G8" s="1102"/>
      <c r="H8" s="1102"/>
      <c r="I8" s="1102"/>
      <c r="J8" s="1102"/>
      <c r="K8" s="1102"/>
      <c r="L8" s="1102"/>
      <c r="M8" s="1102"/>
      <c r="N8" s="1102"/>
      <c r="O8" s="1102"/>
      <c r="P8" s="1102"/>
      <c r="Q8" s="1102"/>
      <c r="R8" s="1102"/>
      <c r="S8" s="1102"/>
      <c r="T8" s="1102"/>
      <c r="U8" s="1102"/>
      <c r="V8" s="1102"/>
      <c r="W8" s="1102"/>
      <c r="X8" s="1102"/>
      <c r="Y8" s="1102"/>
      <c r="Z8" s="1103"/>
    </row>
    <row r="9" spans="2:26" ht="100.2" customHeight="1" x14ac:dyDescent="0.15">
      <c r="B9" s="1101"/>
      <c r="C9" s="1102"/>
      <c r="D9" s="1102"/>
      <c r="E9" s="1102"/>
      <c r="F9" s="1102"/>
      <c r="G9" s="1102"/>
      <c r="H9" s="1102"/>
      <c r="I9" s="1102"/>
      <c r="J9" s="1102"/>
      <c r="K9" s="1102"/>
      <c r="L9" s="1102"/>
      <c r="M9" s="1102"/>
      <c r="N9" s="1102"/>
      <c r="O9" s="1102"/>
      <c r="P9" s="1102"/>
      <c r="Q9" s="1102"/>
      <c r="R9" s="1102"/>
      <c r="S9" s="1102"/>
      <c r="T9" s="1102"/>
      <c r="U9" s="1102"/>
      <c r="V9" s="1102"/>
      <c r="W9" s="1102"/>
      <c r="X9" s="1102"/>
      <c r="Y9" s="1102"/>
      <c r="Z9" s="1103"/>
    </row>
    <row r="10" spans="2:26" ht="49.95" customHeight="1" x14ac:dyDescent="0.15">
      <c r="B10" s="1101"/>
      <c r="C10" s="1102"/>
      <c r="D10" s="1102"/>
      <c r="E10" s="1102"/>
      <c r="F10" s="1102"/>
      <c r="G10" s="1102"/>
      <c r="H10" s="1102"/>
      <c r="I10" s="1102"/>
      <c r="J10" s="1102"/>
      <c r="K10" s="1102"/>
      <c r="L10" s="1102"/>
      <c r="M10" s="1102"/>
      <c r="N10" s="1102"/>
      <c r="O10" s="1102"/>
      <c r="P10" s="1102"/>
      <c r="Q10" s="1102"/>
      <c r="R10" s="1102"/>
      <c r="S10" s="1102"/>
      <c r="T10" s="1102"/>
      <c r="U10" s="1102"/>
      <c r="V10" s="1102"/>
      <c r="W10" s="1102"/>
      <c r="X10" s="1102"/>
      <c r="Y10" s="1102"/>
      <c r="Z10" s="1103"/>
    </row>
    <row r="11" spans="2:26" ht="100.2" customHeight="1" x14ac:dyDescent="0.15">
      <c r="B11" s="1101"/>
      <c r="C11" s="1102"/>
      <c r="D11" s="1102"/>
      <c r="E11" s="1102"/>
      <c r="F11" s="1102"/>
      <c r="G11" s="1102"/>
      <c r="H11" s="1102"/>
      <c r="I11" s="1102"/>
      <c r="J11" s="1102"/>
      <c r="K11" s="1102"/>
      <c r="L11" s="1102"/>
      <c r="M11" s="1102"/>
      <c r="N11" s="1102"/>
      <c r="O11" s="1102"/>
      <c r="P11" s="1102"/>
      <c r="Q11" s="1102"/>
      <c r="R11" s="1102"/>
      <c r="S11" s="1102"/>
      <c r="T11" s="1102"/>
      <c r="U11" s="1102"/>
      <c r="V11" s="1102"/>
      <c r="W11" s="1102"/>
      <c r="X11" s="1102"/>
      <c r="Y11" s="1102"/>
      <c r="Z11" s="1103"/>
    </row>
    <row r="12" spans="2:26" ht="49.95" customHeight="1" x14ac:dyDescent="0.15">
      <c r="B12" s="1101"/>
      <c r="C12" s="1102"/>
      <c r="D12" s="1102"/>
      <c r="E12" s="1102"/>
      <c r="F12" s="1102"/>
      <c r="G12" s="1102"/>
      <c r="H12" s="1102"/>
      <c r="I12" s="1102"/>
      <c r="J12" s="1102"/>
      <c r="K12" s="1102"/>
      <c r="L12" s="1102"/>
      <c r="M12" s="1102"/>
      <c r="N12" s="1102"/>
      <c r="O12" s="1102"/>
      <c r="P12" s="1102"/>
      <c r="Q12" s="1102"/>
      <c r="R12" s="1102"/>
      <c r="S12" s="1102"/>
      <c r="T12" s="1102"/>
      <c r="U12" s="1102"/>
      <c r="V12" s="1102"/>
      <c r="W12" s="1102"/>
      <c r="X12" s="1102"/>
      <c r="Y12" s="1102"/>
      <c r="Z12" s="1103"/>
    </row>
    <row r="13" spans="2:26" ht="100.2" customHeight="1" x14ac:dyDescent="0.15">
      <c r="B13" s="1101"/>
      <c r="C13" s="1102"/>
      <c r="D13" s="1102"/>
      <c r="E13" s="1102"/>
      <c r="F13" s="1102"/>
      <c r="G13" s="1102"/>
      <c r="H13" s="1102"/>
      <c r="I13" s="1102"/>
      <c r="J13" s="1102"/>
      <c r="K13" s="1102"/>
      <c r="L13" s="1102"/>
      <c r="M13" s="1102"/>
      <c r="N13" s="1102"/>
      <c r="O13" s="1102"/>
      <c r="P13" s="1102"/>
      <c r="Q13" s="1102"/>
      <c r="R13" s="1102"/>
      <c r="S13" s="1102"/>
      <c r="T13" s="1102"/>
      <c r="U13" s="1102"/>
      <c r="V13" s="1102"/>
      <c r="W13" s="1102"/>
      <c r="X13" s="1102"/>
      <c r="Y13" s="1102"/>
      <c r="Z13" s="1103"/>
    </row>
    <row r="14" spans="2:26" ht="49.95" customHeight="1" x14ac:dyDescent="0.15">
      <c r="B14" s="1101"/>
      <c r="C14" s="1102"/>
      <c r="D14" s="1102"/>
      <c r="E14" s="1102"/>
      <c r="F14" s="1102"/>
      <c r="G14" s="1102"/>
      <c r="H14" s="1102"/>
      <c r="I14" s="1102"/>
      <c r="J14" s="1102"/>
      <c r="K14" s="1102"/>
      <c r="L14" s="1102"/>
      <c r="M14" s="1102"/>
      <c r="N14" s="1102"/>
      <c r="O14" s="1102"/>
      <c r="P14" s="1102"/>
      <c r="Q14" s="1102"/>
      <c r="R14" s="1102"/>
      <c r="S14" s="1102"/>
      <c r="T14" s="1102"/>
      <c r="U14" s="1102"/>
      <c r="V14" s="1102"/>
      <c r="W14" s="1102"/>
      <c r="X14" s="1102"/>
      <c r="Y14" s="1102"/>
      <c r="Z14" s="1103"/>
    </row>
    <row r="15" spans="2:26" ht="100.2" customHeight="1" x14ac:dyDescent="0.15">
      <c r="B15" s="1104"/>
      <c r="C15" s="1105"/>
      <c r="D15" s="1105"/>
      <c r="E15" s="1105"/>
      <c r="F15" s="1105"/>
      <c r="G15" s="1105"/>
      <c r="H15" s="1105"/>
      <c r="I15" s="1105"/>
      <c r="J15" s="1105"/>
      <c r="K15" s="1105"/>
      <c r="L15" s="1105"/>
      <c r="M15" s="1105"/>
      <c r="N15" s="1105"/>
      <c r="O15" s="1105"/>
      <c r="P15" s="1105"/>
      <c r="Q15" s="1105"/>
      <c r="R15" s="1105"/>
      <c r="S15" s="1105"/>
      <c r="T15" s="1105"/>
      <c r="U15" s="1105"/>
      <c r="V15" s="1105"/>
      <c r="W15" s="1105"/>
      <c r="X15" s="1105"/>
      <c r="Y15" s="1105"/>
      <c r="Z15" s="1106"/>
    </row>
    <row r="16" spans="2:26" ht="9.75" customHeight="1" x14ac:dyDescent="0.15">
      <c r="B16" s="82"/>
      <c r="C16" s="82"/>
      <c r="D16" s="83"/>
      <c r="E16" s="84"/>
      <c r="F16" s="84"/>
      <c r="G16" s="84"/>
      <c r="H16" s="84"/>
      <c r="I16" s="84"/>
      <c r="J16" s="84"/>
      <c r="K16" s="84"/>
      <c r="L16" s="84"/>
      <c r="M16" s="84"/>
      <c r="N16" s="84"/>
      <c r="O16" s="84"/>
      <c r="P16" s="84"/>
      <c r="Q16" s="84"/>
      <c r="R16" s="84"/>
      <c r="S16" s="84"/>
      <c r="T16" s="84"/>
      <c r="U16" s="84"/>
      <c r="V16" s="84"/>
      <c r="W16" s="84"/>
      <c r="X16" s="84"/>
      <c r="Y16" s="84"/>
      <c r="Z16" s="84"/>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9"/>
  <dataValidations count="1">
    <dataValidation allowBlank="1" showInputMessage="1" showErrorMessage="1" prompt="診断区分の所見を、１ページあたり5,000文字以内で入力する。_x000a_文字数が多い場合には、シートをコピーし複数ページで入力する。" sqref="B6:Z15" xr:uid="{A165BD54-9897-466C-987E-90EF5E7D6D47}"/>
  </dataValidations>
  <printOptions horizontalCentered="1" verticalCentered="1"/>
  <pageMargins left="0.23622047244094488" right="0.23622047244094488" top="0.74803149606299213" bottom="0.74803149606299213" header="0.31496062992125984" footer="0.31496062992125984"/>
  <pageSetup paperSize="9" scale="59" orientation="landscape" copies="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3" zoomScaleNormal="85" zoomScaleSheetLayoutView="100" workbookViewId="0">
      <selection activeCell="F51" sqref="F51"/>
    </sheetView>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5.77734375" customWidth="1"/>
  </cols>
  <sheetData>
    <row r="3" spans="2:10" ht="13.8" thickBot="1" x14ac:dyDescent="0.25"/>
    <row r="4" spans="2:10" x14ac:dyDescent="0.2">
      <c r="B4" s="1126" t="s">
        <v>362</v>
      </c>
      <c r="C4" s="1127"/>
      <c r="D4" s="1127"/>
      <c r="E4" s="1127"/>
      <c r="F4" s="1128"/>
    </row>
    <row r="5" spans="2:10" ht="13.8" thickBot="1" x14ac:dyDescent="0.25">
      <c r="B5" s="146" t="s">
        <v>349</v>
      </c>
      <c r="C5" s="147" t="s">
        <v>491</v>
      </c>
      <c r="D5" s="147" t="s">
        <v>492</v>
      </c>
      <c r="E5" s="147" t="s">
        <v>493</v>
      </c>
      <c r="F5" s="148" t="s">
        <v>494</v>
      </c>
    </row>
    <row r="6" spans="2:10" ht="13.8" thickTop="1" x14ac:dyDescent="0.2">
      <c r="B6" s="156" t="s">
        <v>350</v>
      </c>
      <c r="C6" s="157" t="s">
        <v>357</v>
      </c>
      <c r="D6" s="157" t="s">
        <v>461</v>
      </c>
      <c r="E6" s="157" t="s">
        <v>456</v>
      </c>
      <c r="F6" s="158" t="s">
        <v>253</v>
      </c>
    </row>
    <row r="7" spans="2:10" x14ac:dyDescent="0.2">
      <c r="B7" s="156" t="s">
        <v>351</v>
      </c>
      <c r="C7" s="157" t="s">
        <v>358</v>
      </c>
      <c r="D7" s="157" t="s">
        <v>462</v>
      </c>
      <c r="E7" s="157" t="s">
        <v>457</v>
      </c>
      <c r="F7" s="158" t="s">
        <v>361</v>
      </c>
    </row>
    <row r="8" spans="2:10" x14ac:dyDescent="0.2">
      <c r="B8" s="156" t="s">
        <v>352</v>
      </c>
      <c r="C8" s="157" t="s">
        <v>359</v>
      </c>
      <c r="D8" s="157"/>
      <c r="E8" s="157" t="s">
        <v>458</v>
      </c>
      <c r="F8" s="158"/>
    </row>
    <row r="9" spans="2:10" x14ac:dyDescent="0.2">
      <c r="B9" s="156" t="s">
        <v>353</v>
      </c>
      <c r="C9" s="157" t="s">
        <v>360</v>
      </c>
      <c r="D9" s="157"/>
      <c r="E9" s="157" t="s">
        <v>459</v>
      </c>
      <c r="F9" s="158"/>
    </row>
    <row r="10" spans="2:10" x14ac:dyDescent="0.2">
      <c r="B10" s="156" t="s">
        <v>355</v>
      </c>
      <c r="C10" s="157" t="s">
        <v>254</v>
      </c>
      <c r="D10" s="157"/>
      <c r="E10" s="157" t="s">
        <v>460</v>
      </c>
      <c r="F10" s="158"/>
    </row>
    <row r="11" spans="2:10" x14ac:dyDescent="0.2">
      <c r="B11" s="156" t="s">
        <v>354</v>
      </c>
      <c r="C11" s="157" t="s">
        <v>455</v>
      </c>
      <c r="D11" s="157"/>
      <c r="E11" s="157"/>
      <c r="F11" s="158"/>
    </row>
    <row r="12" spans="2:10" ht="13.8" thickBot="1" x14ac:dyDescent="0.25">
      <c r="B12" s="159" t="s">
        <v>356</v>
      </c>
      <c r="C12" s="160"/>
      <c r="D12" s="160"/>
      <c r="E12" s="160"/>
      <c r="F12" s="161"/>
    </row>
    <row r="13" spans="2:10" ht="13.8" thickBot="1" x14ac:dyDescent="0.25"/>
    <row r="14" spans="2:10" x14ac:dyDescent="0.2">
      <c r="B14" s="1126" t="s">
        <v>365</v>
      </c>
      <c r="C14" s="1127"/>
      <c r="D14" s="1127"/>
      <c r="E14" s="1127"/>
      <c r="F14" s="1127"/>
      <c r="G14" s="1127"/>
      <c r="H14" s="1127"/>
      <c r="I14" s="1127"/>
      <c r="J14" s="1128"/>
    </row>
    <row r="15" spans="2:10" ht="13.8" thickBot="1" x14ac:dyDescent="0.25">
      <c r="B15" s="146" t="s">
        <v>247</v>
      </c>
      <c r="C15" s="147" t="s">
        <v>307</v>
      </c>
      <c r="D15" s="147" t="s">
        <v>308</v>
      </c>
      <c r="E15" s="147" t="s">
        <v>309</v>
      </c>
      <c r="F15" s="147" t="s">
        <v>310</v>
      </c>
      <c r="G15" s="147" t="s">
        <v>311</v>
      </c>
      <c r="H15" s="147" t="s">
        <v>312</v>
      </c>
      <c r="I15" s="147" t="s">
        <v>313</v>
      </c>
      <c r="J15" s="148" t="s">
        <v>314</v>
      </c>
    </row>
    <row r="16" spans="2:10" ht="13.8" thickTop="1" x14ac:dyDescent="0.2">
      <c r="B16" s="149" t="s">
        <v>464</v>
      </c>
      <c r="C16" s="150" t="s">
        <v>338</v>
      </c>
      <c r="D16" s="150" t="s">
        <v>255</v>
      </c>
      <c r="E16" s="150" t="s">
        <v>465</v>
      </c>
      <c r="F16" s="150" t="s">
        <v>256</v>
      </c>
      <c r="G16" s="150" t="s">
        <v>256</v>
      </c>
      <c r="H16" s="150" t="s">
        <v>269</v>
      </c>
      <c r="I16" s="150" t="s">
        <v>274</v>
      </c>
      <c r="J16" s="151" t="s">
        <v>272</v>
      </c>
    </row>
    <row r="17" spans="2:10" x14ac:dyDescent="0.2">
      <c r="B17" s="149" t="s">
        <v>463</v>
      </c>
      <c r="C17" s="150" t="s">
        <v>339</v>
      </c>
      <c r="D17" s="150" t="s">
        <v>251</v>
      </c>
      <c r="E17" s="150" t="s">
        <v>466</v>
      </c>
      <c r="F17" s="150" t="s">
        <v>257</v>
      </c>
      <c r="G17" s="150" t="s">
        <v>261</v>
      </c>
      <c r="H17" s="150" t="s">
        <v>270</v>
      </c>
      <c r="I17" s="150" t="s">
        <v>275</v>
      </c>
      <c r="J17" s="151" t="s">
        <v>271</v>
      </c>
    </row>
    <row r="18" spans="2:10" x14ac:dyDescent="0.2">
      <c r="B18" s="149" t="s">
        <v>248</v>
      </c>
      <c r="C18" s="150" t="s">
        <v>340</v>
      </c>
      <c r="D18" s="150" t="s">
        <v>252</v>
      </c>
      <c r="E18" s="150" t="s">
        <v>467</v>
      </c>
      <c r="F18" s="150" t="s">
        <v>258</v>
      </c>
      <c r="G18" s="150" t="s">
        <v>259</v>
      </c>
      <c r="H18" s="150"/>
      <c r="I18" s="150" t="s">
        <v>270</v>
      </c>
      <c r="J18" s="151" t="s">
        <v>273</v>
      </c>
    </row>
    <row r="19" spans="2:10" x14ac:dyDescent="0.2">
      <c r="B19" s="149" t="s">
        <v>249</v>
      </c>
      <c r="C19" s="150" t="s">
        <v>341</v>
      </c>
      <c r="D19" s="150"/>
      <c r="E19" s="150" t="s">
        <v>468</v>
      </c>
      <c r="F19" s="150" t="s">
        <v>259</v>
      </c>
      <c r="G19" s="150" t="s">
        <v>260</v>
      </c>
      <c r="H19" s="150"/>
      <c r="I19" s="150"/>
      <c r="J19" s="151"/>
    </row>
    <row r="20" spans="2:10" x14ac:dyDescent="0.2">
      <c r="B20" s="149" t="s">
        <v>250</v>
      </c>
      <c r="C20" s="150" t="s">
        <v>336</v>
      </c>
      <c r="D20" s="150"/>
      <c r="E20" s="150" t="s">
        <v>469</v>
      </c>
      <c r="F20" s="150" t="s">
        <v>260</v>
      </c>
      <c r="G20" s="150" t="s">
        <v>363</v>
      </c>
      <c r="H20" s="150"/>
      <c r="I20" s="150"/>
      <c r="J20" s="151"/>
    </row>
    <row r="21" spans="2:10" x14ac:dyDescent="0.2">
      <c r="B21" s="149" t="s">
        <v>254</v>
      </c>
      <c r="C21" s="150" t="s">
        <v>337</v>
      </c>
      <c r="D21" s="150"/>
      <c r="E21" s="150" t="s">
        <v>470</v>
      </c>
      <c r="F21" s="150" t="s">
        <v>363</v>
      </c>
      <c r="G21" s="150"/>
      <c r="H21" s="150"/>
      <c r="I21" s="150"/>
      <c r="J21" s="151"/>
    </row>
    <row r="22" spans="2:10" x14ac:dyDescent="0.2">
      <c r="B22" s="149"/>
      <c r="C22" s="150" t="s">
        <v>342</v>
      </c>
      <c r="D22" s="150"/>
      <c r="E22" s="150" t="s">
        <v>471</v>
      </c>
      <c r="F22" s="150"/>
      <c r="G22" s="150"/>
      <c r="H22" s="150"/>
      <c r="I22" s="150"/>
      <c r="J22" s="151"/>
    </row>
    <row r="23" spans="2:10" x14ac:dyDescent="0.2">
      <c r="B23" s="149"/>
      <c r="C23" s="150" t="s">
        <v>343</v>
      </c>
      <c r="D23" s="150"/>
      <c r="E23" s="150" t="s">
        <v>472</v>
      </c>
      <c r="F23" s="150"/>
      <c r="G23" s="150"/>
      <c r="H23" s="150"/>
      <c r="I23" s="150"/>
      <c r="J23" s="151"/>
    </row>
    <row r="24" spans="2:10" x14ac:dyDescent="0.2">
      <c r="B24" s="149"/>
      <c r="C24" s="150" t="s">
        <v>344</v>
      </c>
      <c r="D24" s="150"/>
      <c r="E24" s="150" t="s">
        <v>473</v>
      </c>
      <c r="F24" s="150"/>
      <c r="G24" s="150"/>
      <c r="H24" s="150"/>
      <c r="I24" s="150"/>
      <c r="J24" s="151"/>
    </row>
    <row r="25" spans="2:10" x14ac:dyDescent="0.2">
      <c r="B25" s="149"/>
      <c r="C25" s="150" t="s">
        <v>345</v>
      </c>
      <c r="D25" s="150"/>
      <c r="E25" s="150" t="s">
        <v>474</v>
      </c>
      <c r="F25" s="150"/>
      <c r="G25" s="150"/>
      <c r="H25" s="150"/>
      <c r="I25" s="150"/>
      <c r="J25" s="151"/>
    </row>
    <row r="26" spans="2:10" x14ac:dyDescent="0.2">
      <c r="B26" s="149"/>
      <c r="C26" s="150" t="s">
        <v>346</v>
      </c>
      <c r="D26" s="150"/>
      <c r="E26" s="152" t="s">
        <v>475</v>
      </c>
      <c r="F26" s="150"/>
      <c r="G26" s="150"/>
      <c r="H26" s="150"/>
      <c r="I26" s="150"/>
      <c r="J26" s="151"/>
    </row>
    <row r="27" spans="2:10" x14ac:dyDescent="0.2">
      <c r="B27" s="149"/>
      <c r="C27" s="150" t="s">
        <v>347</v>
      </c>
      <c r="D27" s="150"/>
      <c r="E27" s="150" t="s">
        <v>476</v>
      </c>
      <c r="F27" s="150"/>
      <c r="G27" s="150"/>
      <c r="H27" s="150"/>
      <c r="I27" s="150"/>
      <c r="J27" s="151"/>
    </row>
    <row r="28" spans="2:10" x14ac:dyDescent="0.2">
      <c r="B28" s="149"/>
      <c r="C28" s="150" t="s">
        <v>348</v>
      </c>
      <c r="D28" s="150"/>
      <c r="E28" s="152"/>
      <c r="F28" s="150"/>
      <c r="G28" s="150"/>
      <c r="H28" s="150"/>
      <c r="I28" s="150"/>
      <c r="J28" s="151"/>
    </row>
    <row r="29" spans="2:10" x14ac:dyDescent="0.2">
      <c r="B29" s="149"/>
      <c r="C29" s="150" t="s">
        <v>254</v>
      </c>
      <c r="D29" s="150"/>
      <c r="E29" s="150"/>
      <c r="F29" s="150"/>
      <c r="G29" s="150"/>
      <c r="H29" s="150"/>
      <c r="I29" s="150"/>
      <c r="J29" s="151"/>
    </row>
    <row r="30" spans="2:10" x14ac:dyDescent="0.2">
      <c r="B30" s="149"/>
      <c r="C30" s="150"/>
      <c r="D30" s="150"/>
      <c r="E30" s="150"/>
      <c r="F30" s="150"/>
      <c r="G30" s="150"/>
      <c r="H30" s="150"/>
      <c r="I30" s="150"/>
      <c r="J30" s="151"/>
    </row>
    <row r="31" spans="2:10" x14ac:dyDescent="0.2">
      <c r="B31" s="149"/>
      <c r="C31" s="150" t="s">
        <v>348</v>
      </c>
      <c r="D31" s="150"/>
      <c r="E31" s="150"/>
      <c r="F31" s="150"/>
      <c r="G31" s="150"/>
      <c r="H31" s="150"/>
      <c r="I31" s="150"/>
      <c r="J31" s="151"/>
    </row>
    <row r="32" spans="2:10" x14ac:dyDescent="0.2">
      <c r="B32" s="149"/>
      <c r="C32" s="150" t="s">
        <v>254</v>
      </c>
      <c r="D32" s="150"/>
      <c r="E32" s="150"/>
      <c r="F32" s="150"/>
      <c r="G32" s="150"/>
      <c r="H32" s="150"/>
      <c r="I32" s="150"/>
      <c r="J32" s="151"/>
    </row>
    <row r="33" spans="2:10" x14ac:dyDescent="0.2">
      <c r="B33" s="149"/>
      <c r="C33" s="150"/>
      <c r="D33" s="150"/>
      <c r="E33" s="150"/>
      <c r="F33" s="150"/>
      <c r="G33" s="150"/>
      <c r="H33" s="150"/>
      <c r="I33" s="150"/>
      <c r="J33" s="151"/>
    </row>
    <row r="34" spans="2:10" x14ac:dyDescent="0.2">
      <c r="B34" s="149"/>
      <c r="C34" s="150" t="s">
        <v>262</v>
      </c>
      <c r="D34" s="150"/>
      <c r="E34" s="150"/>
      <c r="F34" s="150"/>
      <c r="G34" s="150"/>
      <c r="H34" s="150"/>
      <c r="I34" s="150"/>
      <c r="J34" s="151"/>
    </row>
    <row r="35" spans="2:10" x14ac:dyDescent="0.2">
      <c r="B35" s="149"/>
      <c r="C35" s="150" t="s">
        <v>254</v>
      </c>
      <c r="D35" s="150"/>
      <c r="E35" s="150"/>
      <c r="F35" s="150"/>
      <c r="G35" s="150"/>
      <c r="H35" s="150"/>
      <c r="I35" s="150"/>
      <c r="J35" s="151"/>
    </row>
    <row r="36" spans="2:10" x14ac:dyDescent="0.2">
      <c r="B36" s="149"/>
      <c r="C36" s="150"/>
      <c r="D36" s="150"/>
      <c r="E36" s="150"/>
      <c r="F36" s="150"/>
      <c r="G36" s="150"/>
      <c r="H36" s="150"/>
      <c r="I36" s="150"/>
      <c r="J36" s="151"/>
    </row>
    <row r="37" spans="2:10" x14ac:dyDescent="0.2">
      <c r="B37" s="149"/>
      <c r="C37" s="150" t="s">
        <v>263</v>
      </c>
      <c r="D37" s="150"/>
      <c r="E37" s="150"/>
      <c r="F37" s="150"/>
      <c r="G37" s="150"/>
      <c r="H37" s="150"/>
      <c r="I37" s="150"/>
      <c r="J37" s="151"/>
    </row>
    <row r="38" spans="2:10" x14ac:dyDescent="0.2">
      <c r="B38" s="149"/>
      <c r="C38" s="150" t="s">
        <v>264</v>
      </c>
      <c r="D38" s="150"/>
      <c r="E38" s="150"/>
      <c r="F38" s="150"/>
      <c r="G38" s="150"/>
      <c r="H38" s="150"/>
      <c r="I38" s="150"/>
      <c r="J38" s="151"/>
    </row>
    <row r="39" spans="2:10" x14ac:dyDescent="0.2">
      <c r="B39" s="149"/>
      <c r="C39" s="150" t="s">
        <v>254</v>
      </c>
      <c r="D39" s="150"/>
      <c r="E39" s="150"/>
      <c r="F39" s="150"/>
      <c r="G39" s="150"/>
      <c r="H39" s="150"/>
      <c r="I39" s="150"/>
      <c r="J39" s="151"/>
    </row>
    <row r="40" spans="2:10" x14ac:dyDescent="0.2">
      <c r="B40" s="149"/>
      <c r="C40" s="150"/>
      <c r="D40" s="150"/>
      <c r="E40" s="150"/>
      <c r="F40" s="150"/>
      <c r="G40" s="150"/>
      <c r="H40" s="150"/>
      <c r="I40" s="150"/>
      <c r="J40" s="151"/>
    </row>
    <row r="41" spans="2:10" x14ac:dyDescent="0.2">
      <c r="B41" s="149"/>
      <c r="C41" s="150" t="s">
        <v>265</v>
      </c>
      <c r="D41" s="150"/>
      <c r="E41" s="150"/>
      <c r="F41" s="150"/>
      <c r="G41" s="150"/>
      <c r="H41" s="150"/>
      <c r="I41" s="150"/>
      <c r="J41" s="151"/>
    </row>
    <row r="42" spans="2:10" x14ac:dyDescent="0.2">
      <c r="B42" s="149"/>
      <c r="C42" s="150" t="s">
        <v>266</v>
      </c>
      <c r="D42" s="150"/>
      <c r="E42" s="150"/>
      <c r="F42" s="150"/>
      <c r="G42" s="150"/>
      <c r="H42" s="150"/>
      <c r="I42" s="150"/>
      <c r="J42" s="151"/>
    </row>
    <row r="43" spans="2:10" x14ac:dyDescent="0.2">
      <c r="B43" s="149"/>
      <c r="C43" s="150" t="s">
        <v>267</v>
      </c>
      <c r="D43" s="150"/>
      <c r="E43" s="150"/>
      <c r="F43" s="150"/>
      <c r="G43" s="150"/>
      <c r="H43" s="150"/>
      <c r="I43" s="150"/>
      <c r="J43" s="151"/>
    </row>
    <row r="44" spans="2:10" x14ac:dyDescent="0.2">
      <c r="B44" s="149"/>
      <c r="C44" s="150" t="s">
        <v>268</v>
      </c>
      <c r="D44" s="150"/>
      <c r="E44" s="150"/>
      <c r="F44" s="150"/>
      <c r="G44" s="150"/>
      <c r="H44" s="150"/>
      <c r="I44" s="150"/>
      <c r="J44" s="151"/>
    </row>
    <row r="45" spans="2:10" x14ac:dyDescent="0.2">
      <c r="B45" s="149"/>
      <c r="C45" s="150" t="s">
        <v>254</v>
      </c>
      <c r="D45" s="150"/>
      <c r="E45" s="150"/>
      <c r="F45" s="150"/>
      <c r="G45" s="150"/>
      <c r="H45" s="150"/>
      <c r="I45" s="150"/>
      <c r="J45" s="151"/>
    </row>
    <row r="46" spans="2:10" x14ac:dyDescent="0.2">
      <c r="B46" s="149"/>
      <c r="C46" s="150"/>
      <c r="D46" s="150"/>
      <c r="E46" s="150"/>
      <c r="F46" s="150"/>
      <c r="G46" s="150"/>
      <c r="H46" s="150"/>
      <c r="I46" s="150"/>
      <c r="J46" s="151"/>
    </row>
    <row r="47" spans="2:10" ht="13.8" thickBot="1" x14ac:dyDescent="0.25">
      <c r="B47" s="153"/>
      <c r="C47" s="154" t="s">
        <v>254</v>
      </c>
      <c r="D47" s="154"/>
      <c r="E47" s="154"/>
      <c r="F47" s="154"/>
      <c r="G47" s="154"/>
      <c r="H47" s="154"/>
      <c r="I47" s="154"/>
      <c r="J47" s="155"/>
    </row>
    <row r="49" spans="2:7" ht="13.8" thickBot="1" x14ac:dyDescent="0.25">
      <c r="C49" s="54"/>
      <c r="D49" s="54"/>
      <c r="E49" s="54"/>
      <c r="F49" s="54"/>
      <c r="G49" s="54"/>
    </row>
    <row r="50" spans="2:7" x14ac:dyDescent="0.2">
      <c r="B50" s="1129" t="s">
        <v>367</v>
      </c>
      <c r="C50" s="1130"/>
      <c r="D50" s="1130"/>
      <c r="E50" s="1130"/>
      <c r="F50" s="1130"/>
      <c r="G50" s="1131"/>
    </row>
    <row r="51" spans="2:7" ht="13.8" thickBot="1" x14ac:dyDescent="0.25">
      <c r="B51" s="144" t="s">
        <v>276</v>
      </c>
      <c r="C51" s="47" t="s">
        <v>247</v>
      </c>
      <c r="D51" s="47" t="s">
        <v>277</v>
      </c>
      <c r="E51" s="47" t="s">
        <v>278</v>
      </c>
      <c r="F51" s="48" t="s">
        <v>287</v>
      </c>
      <c r="G51" s="145" t="s">
        <v>290</v>
      </c>
    </row>
    <row r="52" spans="2:7" ht="13.8" thickTop="1" x14ac:dyDescent="0.2">
      <c r="B52" s="162" t="s">
        <v>279</v>
      </c>
      <c r="C52" s="150" t="s">
        <v>281</v>
      </c>
      <c r="D52" s="150" t="s">
        <v>286</v>
      </c>
      <c r="E52" s="150" t="s">
        <v>483</v>
      </c>
      <c r="F52" s="150" t="s">
        <v>288</v>
      </c>
      <c r="G52" s="151" t="s">
        <v>291</v>
      </c>
    </row>
    <row r="53" spans="2:7" x14ac:dyDescent="0.2">
      <c r="B53" s="162" t="s">
        <v>280</v>
      </c>
      <c r="C53" s="150" t="s">
        <v>499</v>
      </c>
      <c r="D53" s="150" t="s">
        <v>335</v>
      </c>
      <c r="E53" s="150" t="s">
        <v>484</v>
      </c>
      <c r="F53" s="150" t="s">
        <v>289</v>
      </c>
      <c r="G53" s="151" t="s">
        <v>292</v>
      </c>
    </row>
    <row r="54" spans="2:7" x14ac:dyDescent="0.2">
      <c r="B54" s="162" t="s">
        <v>334</v>
      </c>
      <c r="C54" s="150" t="s">
        <v>500</v>
      </c>
      <c r="D54" s="150" t="s">
        <v>489</v>
      </c>
      <c r="E54" s="150" t="s">
        <v>485</v>
      </c>
      <c r="F54" s="150"/>
      <c r="G54" s="151" t="s">
        <v>293</v>
      </c>
    </row>
    <row r="55" spans="2:7" x14ac:dyDescent="0.2">
      <c r="B55" s="162" t="s">
        <v>364</v>
      </c>
      <c r="C55" s="150"/>
      <c r="D55" s="150"/>
      <c r="E55" s="150" t="s">
        <v>486</v>
      </c>
      <c r="F55" s="150"/>
      <c r="G55" s="151"/>
    </row>
    <row r="56" spans="2:7" x14ac:dyDescent="0.2">
      <c r="B56" s="162"/>
      <c r="C56" s="150" t="s">
        <v>282</v>
      </c>
      <c r="D56" s="150"/>
      <c r="E56" s="150" t="s">
        <v>487</v>
      </c>
      <c r="F56" s="150"/>
      <c r="G56" s="151"/>
    </row>
    <row r="57" spans="2:7" x14ac:dyDescent="0.2">
      <c r="B57" s="162"/>
      <c r="C57" s="150" t="s">
        <v>283</v>
      </c>
      <c r="D57" s="150"/>
      <c r="E57" s="150" t="s">
        <v>488</v>
      </c>
      <c r="F57" s="150"/>
      <c r="G57" s="151"/>
    </row>
    <row r="58" spans="2:7" x14ac:dyDescent="0.2">
      <c r="B58" s="162"/>
      <c r="C58" s="150" t="s">
        <v>284</v>
      </c>
      <c r="D58" s="150"/>
      <c r="E58" s="150" t="s">
        <v>476</v>
      </c>
      <c r="F58" s="150"/>
      <c r="G58" s="151"/>
    </row>
    <row r="59" spans="2:7" x14ac:dyDescent="0.2">
      <c r="B59" s="162"/>
      <c r="C59" s="150" t="s">
        <v>285</v>
      </c>
      <c r="D59" s="150"/>
      <c r="E59" s="150"/>
      <c r="F59" s="150"/>
      <c r="G59" s="151"/>
    </row>
    <row r="60" spans="2:7" x14ac:dyDescent="0.2">
      <c r="B60" s="162"/>
      <c r="C60" s="150" t="s">
        <v>254</v>
      </c>
      <c r="D60" s="150"/>
      <c r="E60" s="150"/>
      <c r="F60" s="150"/>
      <c r="G60" s="151"/>
    </row>
    <row r="61" spans="2:7" x14ac:dyDescent="0.2">
      <c r="B61" s="162"/>
      <c r="C61" s="150"/>
      <c r="D61" s="150"/>
      <c r="E61" s="150"/>
      <c r="F61" s="150"/>
      <c r="G61" s="151"/>
    </row>
    <row r="62" spans="2:7" x14ac:dyDescent="0.2">
      <c r="B62" s="162"/>
      <c r="C62" s="150" t="s">
        <v>378</v>
      </c>
      <c r="D62" s="150"/>
      <c r="E62" s="150"/>
      <c r="F62" s="150"/>
      <c r="G62" s="151"/>
    </row>
    <row r="63" spans="2:7" x14ac:dyDescent="0.2">
      <c r="B63" s="162"/>
      <c r="C63" s="150" t="s">
        <v>379</v>
      </c>
      <c r="D63" s="150"/>
      <c r="E63" s="150"/>
      <c r="F63" s="150"/>
      <c r="G63" s="151"/>
    </row>
    <row r="64" spans="2:7" x14ac:dyDescent="0.2">
      <c r="B64" s="162"/>
      <c r="C64" s="150" t="s">
        <v>380</v>
      </c>
      <c r="D64" s="150"/>
      <c r="E64" s="150"/>
      <c r="F64" s="150"/>
      <c r="G64" s="151"/>
    </row>
    <row r="65" spans="2:7" x14ac:dyDescent="0.2">
      <c r="B65" s="162"/>
      <c r="C65" s="150" t="s">
        <v>381</v>
      </c>
      <c r="D65" s="150"/>
      <c r="E65" s="150"/>
      <c r="F65" s="150"/>
      <c r="G65" s="151"/>
    </row>
    <row r="66" spans="2:7" x14ac:dyDescent="0.2">
      <c r="B66" s="162"/>
      <c r="C66" s="150" t="s">
        <v>490</v>
      </c>
      <c r="D66" s="150"/>
      <c r="E66" s="150"/>
      <c r="F66" s="150"/>
      <c r="G66" s="151"/>
    </row>
    <row r="67" spans="2:7" x14ac:dyDescent="0.2">
      <c r="B67" s="162"/>
      <c r="C67" s="150" t="s">
        <v>477</v>
      </c>
      <c r="D67" s="150"/>
      <c r="E67" s="150"/>
      <c r="F67" s="150"/>
      <c r="G67" s="151"/>
    </row>
    <row r="68" spans="2:7" x14ac:dyDescent="0.2">
      <c r="B68" s="162"/>
      <c r="C68" s="150" t="s">
        <v>382</v>
      </c>
      <c r="D68" s="150"/>
      <c r="E68" s="150"/>
      <c r="F68" s="150"/>
      <c r="G68" s="151"/>
    </row>
    <row r="69" spans="2:7" x14ac:dyDescent="0.2">
      <c r="B69" s="162"/>
      <c r="C69" s="150" t="s">
        <v>383</v>
      </c>
      <c r="D69" s="150"/>
      <c r="E69" s="150"/>
      <c r="F69" s="150"/>
      <c r="G69" s="151"/>
    </row>
    <row r="70" spans="2:7" x14ac:dyDescent="0.2">
      <c r="B70" s="162"/>
      <c r="C70" s="150" t="s">
        <v>478</v>
      </c>
      <c r="D70" s="150"/>
      <c r="E70" s="150"/>
      <c r="F70" s="150"/>
      <c r="G70" s="151"/>
    </row>
    <row r="71" spans="2:7" x14ac:dyDescent="0.2">
      <c r="B71" s="162"/>
      <c r="C71" s="150" t="s">
        <v>385</v>
      </c>
      <c r="D71" s="150"/>
      <c r="E71" s="150"/>
      <c r="F71" s="150"/>
      <c r="G71" s="151"/>
    </row>
    <row r="72" spans="2:7" x14ac:dyDescent="0.2">
      <c r="B72" s="162"/>
      <c r="C72" s="150" t="s">
        <v>387</v>
      </c>
      <c r="D72" s="150"/>
      <c r="E72" s="150"/>
      <c r="F72" s="150"/>
      <c r="G72" s="151"/>
    </row>
    <row r="73" spans="2:7" x14ac:dyDescent="0.2">
      <c r="B73" s="162"/>
      <c r="C73" s="150" t="s">
        <v>388</v>
      </c>
      <c r="D73" s="150"/>
      <c r="E73" s="150"/>
      <c r="F73" s="150"/>
      <c r="G73" s="151"/>
    </row>
    <row r="74" spans="2:7" x14ac:dyDescent="0.2">
      <c r="B74" s="162"/>
      <c r="C74" s="150" t="s">
        <v>389</v>
      </c>
      <c r="D74" s="150"/>
      <c r="E74" s="150"/>
      <c r="F74" s="150"/>
      <c r="G74" s="151"/>
    </row>
    <row r="75" spans="2:7" x14ac:dyDescent="0.2">
      <c r="B75" s="162"/>
      <c r="C75" s="150" t="s">
        <v>390</v>
      </c>
      <c r="D75" s="150"/>
      <c r="E75" s="150"/>
      <c r="F75" s="150"/>
      <c r="G75" s="151"/>
    </row>
    <row r="76" spans="2:7" x14ac:dyDescent="0.2">
      <c r="B76" s="162"/>
      <c r="C76" s="150" t="s">
        <v>391</v>
      </c>
      <c r="D76" s="150"/>
      <c r="E76" s="150"/>
      <c r="F76" s="150"/>
      <c r="G76" s="151"/>
    </row>
    <row r="77" spans="2:7" x14ac:dyDescent="0.2">
      <c r="B77" s="162"/>
      <c r="C77" s="150" t="s">
        <v>476</v>
      </c>
      <c r="D77" s="150"/>
      <c r="E77" s="150"/>
      <c r="F77" s="150"/>
      <c r="G77" s="151"/>
    </row>
    <row r="78" spans="2:7" x14ac:dyDescent="0.2">
      <c r="B78" s="162"/>
      <c r="C78" s="150"/>
      <c r="D78" s="150"/>
      <c r="E78" s="150"/>
      <c r="F78" s="150"/>
      <c r="G78" s="151"/>
    </row>
    <row r="79" spans="2:7" x14ac:dyDescent="0.2">
      <c r="B79" s="162"/>
      <c r="C79" s="150" t="s">
        <v>479</v>
      </c>
      <c r="D79" s="150"/>
      <c r="E79" s="150"/>
      <c r="F79" s="150"/>
      <c r="G79" s="151"/>
    </row>
    <row r="80" spans="2:7" x14ac:dyDescent="0.2">
      <c r="B80" s="162"/>
      <c r="C80" s="150" t="s">
        <v>480</v>
      </c>
      <c r="D80" s="150"/>
      <c r="E80" s="150"/>
      <c r="F80" s="150"/>
      <c r="G80" s="151"/>
    </row>
    <row r="81" spans="2:7" x14ac:dyDescent="0.2">
      <c r="B81" s="162"/>
      <c r="C81" s="150" t="s">
        <v>481</v>
      </c>
      <c r="D81" s="150"/>
      <c r="E81" s="150"/>
      <c r="F81" s="150"/>
      <c r="G81" s="151"/>
    </row>
    <row r="82" spans="2:7" x14ac:dyDescent="0.2">
      <c r="B82" s="162"/>
      <c r="C82" s="150" t="s">
        <v>482</v>
      </c>
      <c r="D82" s="150"/>
      <c r="E82" s="150"/>
      <c r="F82" s="150"/>
      <c r="G82" s="151"/>
    </row>
    <row r="83" spans="2:7" ht="13.8" thickBot="1" x14ac:dyDescent="0.25">
      <c r="B83" s="163"/>
      <c r="C83" s="154" t="s">
        <v>476</v>
      </c>
      <c r="D83" s="154"/>
      <c r="E83" s="154"/>
      <c r="F83" s="154"/>
      <c r="G83" s="155"/>
    </row>
  </sheetData>
  <mergeCells count="3">
    <mergeCell ref="B14:J14"/>
    <mergeCell ref="B50:G50"/>
    <mergeCell ref="B4:F4"/>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54</vt:i4>
      </vt:variant>
    </vt:vector>
  </HeadingPairs>
  <TitlesOfParts>
    <vt:vector size="82" baseType="lpstr">
      <vt:lpstr>点検様式作成フロー</vt:lpstr>
      <vt:lpstr>変状面積算出方法</vt:lpstr>
      <vt:lpstr>様式A-1</vt:lpstr>
      <vt:lpstr>様式A-2</vt:lpstr>
      <vt:lpstr>様式A-3</vt:lpstr>
      <vt:lpstr>様式B_001</vt:lpstr>
      <vt:lpstr>様式B_002</vt:lpstr>
      <vt:lpstr>様式C-1-1</vt:lpstr>
      <vt:lpstr>様式C-1-2</vt:lpstr>
      <vt:lpstr>様式C-2</vt:lpstr>
      <vt:lpstr>様式D-1-1</vt:lpstr>
      <vt:lpstr>様式D-1-2</vt:lpstr>
      <vt:lpstr>様式D-2-1_001</vt:lpstr>
      <vt:lpstr>様式D-2-1_002</vt:lpstr>
      <vt:lpstr>様式D-2-1´</vt:lpstr>
      <vt:lpstr>様式D-3_PS</vt:lpstr>
      <vt:lpstr>様式D-3_S001</vt:lpstr>
      <vt:lpstr>様式D-3_S002</vt:lpstr>
      <vt:lpstr>様式D-3_S003</vt:lpstr>
      <vt:lpstr>様式D-3_S004</vt:lpstr>
      <vt:lpstr>様式D-3_S005</vt:lpstr>
      <vt:lpstr>様式D-3_S006</vt:lpstr>
      <vt:lpstr>様式D-3_S007</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'様式C-1-1'!Print_Area</vt:lpstr>
      <vt:lpstr>'様式C-1-2'!Print_Area</vt:lpstr>
      <vt:lpstr>'様式C-2'!Print_Area</vt:lpstr>
      <vt:lpstr>'様式D-1-1'!Print_Area</vt:lpstr>
      <vt:lpstr>'様式D-1-2'!Print_Area</vt:lpstr>
      <vt:lpstr>'様式D-2-1_001'!Print_Area</vt:lpstr>
      <vt:lpstr>'様式D-2-1_002'!Print_Area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様式E!Print_Area</vt:lpstr>
      <vt:lpstr>'様式F '!Print_Area</vt:lpstr>
      <vt:lpstr>様式G!Print_Area</vt:lpstr>
      <vt:lpstr>'様式A-2'!Print_Titles</vt:lpstr>
      <vt:lpstr>'様式C-1-1'!Print_Titles</vt:lpstr>
      <vt:lpstr>'様式D-1-1'!Print_Titles</vt:lpstr>
      <vt:lpstr>'様式D-1-2'!Print_Titles</vt:lpstr>
      <vt:lpstr>'様式D-2-1_001'!Print_Titles</vt:lpstr>
      <vt:lpstr>'様式D-2-1_002'!Print_Titles</vt:lpstr>
      <vt:lpstr>'様式D-2-1´'!Print_Titles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久保 孝司</cp:lastModifiedBy>
  <cp:lastPrinted>2025-03-25T07:22:56Z</cp:lastPrinted>
  <dcterms:created xsi:type="dcterms:W3CDTF">2012-04-09T00:49:26Z</dcterms:created>
  <dcterms:modified xsi:type="dcterms:W3CDTF">2025-04-22T09:12:29Z</dcterms:modified>
</cp:coreProperties>
</file>