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_2回目\"/>
    </mc:Choice>
  </mc:AlternateContent>
  <xr:revisionPtr revIDLastSave="0" documentId="13_ncr:1_{1E9427A5-654F-43DD-AF2E-A1D1059109BC}" xr6:coauthVersionLast="47" xr6:coauthVersionMax="47" xr10:uidLastSave="{00000000-0000-0000-0000-000000000000}"/>
  <bookViews>
    <workbookView xWindow="-28920" yWindow="-120" windowWidth="29040" windowHeight="1572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A-3 (2)" sheetId="97" r:id="rId7"/>
    <sheet name="様式A-3 (3)" sheetId="98" r:id="rId8"/>
    <sheet name="様式B (1)" sheetId="99" r:id="rId9"/>
    <sheet name="様式B (2)" sheetId="100" r:id="rId10"/>
    <sheet name="様式C-1-1 (1)" sheetId="101" r:id="rId11"/>
    <sheet name="様式C-1-1 (2)" sheetId="102" r:id="rId12"/>
    <sheet name="様式C-1-1 (3)" sheetId="103" r:id="rId13"/>
    <sheet name="様式C-1-2" sheetId="61" r:id="rId14"/>
    <sheet name="様式C-2" sheetId="63" r:id="rId15"/>
    <sheet name="様式D-1-1 P001" sheetId="147" r:id="rId16"/>
    <sheet name="様式D-1-1 P002" sheetId="148" r:id="rId17"/>
    <sheet name="様式D-1-1 P003" sheetId="149" r:id="rId18"/>
    <sheet name="様式D-1-1 P004" sheetId="150" r:id="rId19"/>
    <sheet name="様式D-1-1 P005" sheetId="151" r:id="rId20"/>
    <sheet name="様式D-1-1 P006" sheetId="152" r:id="rId21"/>
    <sheet name="様式D-1-1 P007" sheetId="153" r:id="rId22"/>
    <sheet name="様式D-1-1 P008" sheetId="154" r:id="rId23"/>
    <sheet name="様式D-1-1 P009" sheetId="155" r:id="rId24"/>
    <sheet name="様式D-1-1 P010" sheetId="156" r:id="rId25"/>
    <sheet name="様式D-1-1 P011" sheetId="157" r:id="rId26"/>
    <sheet name="様式D-1-1 P012" sheetId="158" r:id="rId27"/>
    <sheet name="様式D-1-1 P013" sheetId="159" r:id="rId28"/>
    <sheet name="様式D-1-1 P014" sheetId="160" r:id="rId29"/>
    <sheet name="様式D-1-1 P015" sheetId="161" r:id="rId30"/>
    <sheet name="様式D-1-1 P016" sheetId="162" r:id="rId31"/>
    <sheet name="様式D-1-1 P017" sheetId="163" r:id="rId32"/>
    <sheet name="様式D-1-1 P018" sheetId="164" r:id="rId33"/>
    <sheet name="様式D-1-1 P019" sheetId="165" r:id="rId34"/>
    <sheet name="様式D-1-1 P020" sheetId="166" r:id="rId35"/>
    <sheet name="様式D-1-1 P021" sheetId="167" r:id="rId36"/>
    <sheet name="様式D-1-1 P022" sheetId="168" r:id="rId37"/>
    <sheet name="様式D-1-1 P023" sheetId="169" r:id="rId38"/>
    <sheet name="様式D-1-2" sheetId="65" r:id="rId39"/>
    <sheet name="様式D-2-1 (1)" sheetId="127" r:id="rId40"/>
    <sheet name="様式D-2-1 (2)" sheetId="128" r:id="rId41"/>
    <sheet name="様式D-2-1´" sheetId="55" r:id="rId42"/>
    <sheet name="様式D-3_PS" sheetId="138" r:id="rId43"/>
    <sheet name="様式D-3_001" sheetId="139" r:id="rId44"/>
    <sheet name="様式D-3_002" sheetId="140" r:id="rId45"/>
    <sheet name="様式D-3_003" sheetId="141" r:id="rId46"/>
    <sheet name="様式D-3_004" sheetId="142" r:id="rId47"/>
    <sheet name="様式D-3_005" sheetId="143" r:id="rId48"/>
    <sheet name="様式D-3_006" sheetId="144" r:id="rId49"/>
    <sheet name="様式D-3_007" sheetId="145" r:id="rId50"/>
    <sheet name="様式D-3_PE" sheetId="146" r:id="rId51"/>
    <sheet name="様式E" sheetId="64" r:id="rId52"/>
    <sheet name="様式F" sheetId="81" r:id="rId53"/>
    <sheet name="様式G" sheetId="95" r:id="rId54"/>
    <sheet name="(参考)リスト" sheetId="74" r:id="rId55"/>
  </sheets>
  <externalReferences>
    <externalReference r:id="rId56"/>
    <externalReference r:id="rId57"/>
  </externalReferences>
  <definedNames>
    <definedName name="_xlnm._FilterDatabase" localSheetId="11" hidden="1">'様式C-1-1 (2)'!$C$9:$Y$48</definedName>
    <definedName name="_xlnm.Print_Area" localSheetId="54">'(参考)リスト'!$A$3:$K$84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'様式A-2'!$A$3:$AN$45</definedName>
    <definedName name="_xlnm.Print_Area" localSheetId="5">'様式A-3'!$B$3:$AI$18</definedName>
    <definedName name="_xlnm.Print_Area" localSheetId="6">'様式A-3 (2)'!$B$3:$AI$18</definedName>
    <definedName name="_xlnm.Print_Area" localSheetId="7">'様式A-3 (3)'!$B$3:$AI$18</definedName>
    <definedName name="_xlnm.Print_Area" localSheetId="8">'様式B (1)'!$B$2:$Z$33</definedName>
    <definedName name="_xlnm.Print_Area" localSheetId="9">'様式B (2)'!$B$2:$Z$33</definedName>
    <definedName name="_xlnm.Print_Area" localSheetId="10">'様式C-1-1 (1)'!$B$2:$Y$48</definedName>
    <definedName name="_xlnm.Print_Area" localSheetId="11">'様式C-1-1 (2)'!$B$2:$Y$48</definedName>
    <definedName name="_xlnm.Print_Area" localSheetId="12">'様式C-1-1 (3)'!$B$2:$Y$48</definedName>
    <definedName name="_xlnm.Print_Area" localSheetId="13">'様式C-1-2'!$B$2:$X$46</definedName>
    <definedName name="_xlnm.Print_Area" localSheetId="14">'様式C-2'!$B$2:$Z$23</definedName>
    <definedName name="_xlnm.Print_Area" localSheetId="15">'様式D-1-1 P001'!$B$2:$W$30</definedName>
    <definedName name="_xlnm.Print_Area" localSheetId="16">'様式D-1-1 P002'!$B$2:$W$30</definedName>
    <definedName name="_xlnm.Print_Area" localSheetId="17">'様式D-1-1 P003'!$B$2:$W$30</definedName>
    <definedName name="_xlnm.Print_Area" localSheetId="18">'様式D-1-1 P004'!$B$2:$W$30</definedName>
    <definedName name="_xlnm.Print_Area" localSheetId="19">'様式D-1-1 P005'!$B$2:$W$30</definedName>
    <definedName name="_xlnm.Print_Area" localSheetId="20">'様式D-1-1 P006'!$B$2:$W$30</definedName>
    <definedName name="_xlnm.Print_Area" localSheetId="21">'様式D-1-1 P007'!$B$2:$W$30</definedName>
    <definedName name="_xlnm.Print_Area" localSheetId="22">'様式D-1-1 P008'!$B$2:$W$30</definedName>
    <definedName name="_xlnm.Print_Area" localSheetId="23">'様式D-1-1 P009'!$B$2:$W$30</definedName>
    <definedName name="_xlnm.Print_Area" localSheetId="24">'様式D-1-1 P010'!$B$2:$W$30</definedName>
    <definedName name="_xlnm.Print_Area" localSheetId="25">'様式D-1-1 P011'!$B$2:$W$30</definedName>
    <definedName name="_xlnm.Print_Area" localSheetId="26">'様式D-1-1 P012'!$B$2:$W$30</definedName>
    <definedName name="_xlnm.Print_Area" localSheetId="27">'様式D-1-1 P013'!$B$2:$W$30</definedName>
    <definedName name="_xlnm.Print_Area" localSheetId="28">'様式D-1-1 P014'!$B$2:$W$30</definedName>
    <definedName name="_xlnm.Print_Area" localSheetId="29">'様式D-1-1 P015'!$B$2:$W$30</definedName>
    <definedName name="_xlnm.Print_Area" localSheetId="30">'様式D-1-1 P016'!$B$2:$W$30</definedName>
    <definedName name="_xlnm.Print_Area" localSheetId="31">'様式D-1-1 P017'!$B$2:$W$30</definedName>
    <definedName name="_xlnm.Print_Area" localSheetId="32">'様式D-1-1 P018'!$B$2:$W$30</definedName>
    <definedName name="_xlnm.Print_Area" localSheetId="33">'様式D-1-1 P019'!$B$2:$W$30</definedName>
    <definedName name="_xlnm.Print_Area" localSheetId="34">'様式D-1-1 P020'!$B$2:$W$30</definedName>
    <definedName name="_xlnm.Print_Area" localSheetId="35">'様式D-1-1 P021'!$B$2:$W$30</definedName>
    <definedName name="_xlnm.Print_Area" localSheetId="36">'様式D-1-1 P022'!$B$2:$W$30</definedName>
    <definedName name="_xlnm.Print_Area" localSheetId="37">'様式D-1-1 P023'!$B$2:$W$30</definedName>
    <definedName name="_xlnm.Print_Area" localSheetId="38">'様式D-1-2'!$B$2:$Y$41</definedName>
    <definedName name="_xlnm.Print_Area" localSheetId="39">'様式D-2-1 (1)'!$B$3:$AI$18</definedName>
    <definedName name="_xlnm.Print_Area" localSheetId="40">'様式D-2-1 (2)'!$B$3:$AI$18</definedName>
    <definedName name="_xlnm.Print_Area" localSheetId="41">'様式D-2-1´'!$B$3:$AI$18</definedName>
    <definedName name="_xlnm.Print_Area" localSheetId="43">'様式D-3_001'!$A$3:$AO$45</definedName>
    <definedName name="_xlnm.Print_Area" localSheetId="44">'様式D-3_002'!$A$3:$AO$45</definedName>
    <definedName name="_xlnm.Print_Area" localSheetId="45">'様式D-3_003'!$A$3:$AO$45</definedName>
    <definedName name="_xlnm.Print_Area" localSheetId="46">'様式D-3_004'!$A$3:$AO$45</definedName>
    <definedName name="_xlnm.Print_Area" localSheetId="47">'様式D-3_005'!$A$3:$AO$45</definedName>
    <definedName name="_xlnm.Print_Area" localSheetId="48">'様式D-3_006'!$A$3:$AO$45</definedName>
    <definedName name="_xlnm.Print_Area" localSheetId="49">'様式D-3_007'!$A$3:$AO$45</definedName>
    <definedName name="_xlnm.Print_Area" localSheetId="50">'様式D-3_PE'!$A$3:$AO$45</definedName>
    <definedName name="_xlnm.Print_Area" localSheetId="42">'様式D-3_PS'!$A$3:$AO$45</definedName>
    <definedName name="_xlnm.Print_Area" localSheetId="51">様式E!$B$2:$BK$21</definedName>
    <definedName name="_xlnm.Print_Area" localSheetId="52">様式F!$B$1:$AB$50</definedName>
    <definedName name="_xlnm.Print_Area" localSheetId="53">様式G!$B$2:$Z$15</definedName>
    <definedName name="_xlnm.Print_Titles" localSheetId="4">'様式A-2'!$3:$9</definedName>
    <definedName name="_xlnm.Print_Titles" localSheetId="15">'様式D-1-1 P001'!$B:$W,'様式D-1-1 P001'!$2:$4</definedName>
    <definedName name="_xlnm.Print_Titles" localSheetId="16">'様式D-1-1 P002'!$B:$W,'様式D-1-1 P002'!$2:$4</definedName>
    <definedName name="_xlnm.Print_Titles" localSheetId="17">'様式D-1-1 P003'!$B:$W,'様式D-1-1 P003'!$2:$4</definedName>
    <definedName name="_xlnm.Print_Titles" localSheetId="18">'様式D-1-1 P004'!$B:$W,'様式D-1-1 P004'!$2:$4</definedName>
    <definedName name="_xlnm.Print_Titles" localSheetId="19">'様式D-1-1 P005'!$B:$W,'様式D-1-1 P005'!$2:$4</definedName>
    <definedName name="_xlnm.Print_Titles" localSheetId="20">'様式D-1-1 P006'!$B:$W,'様式D-1-1 P006'!$2:$4</definedName>
    <definedName name="_xlnm.Print_Titles" localSheetId="21">'様式D-1-1 P007'!$B:$W,'様式D-1-1 P007'!$2:$4</definedName>
    <definedName name="_xlnm.Print_Titles" localSheetId="22">'様式D-1-1 P008'!$B:$W,'様式D-1-1 P008'!$2:$4</definedName>
    <definedName name="_xlnm.Print_Titles" localSheetId="23">'様式D-1-1 P009'!$B:$W,'様式D-1-1 P009'!$2:$4</definedName>
    <definedName name="_xlnm.Print_Titles" localSheetId="24">'様式D-1-1 P010'!$B:$W,'様式D-1-1 P010'!$2:$4</definedName>
    <definedName name="_xlnm.Print_Titles" localSheetId="25">'様式D-1-1 P011'!$B:$W,'様式D-1-1 P011'!$2:$4</definedName>
    <definedName name="_xlnm.Print_Titles" localSheetId="26">'様式D-1-1 P012'!$B:$W,'様式D-1-1 P012'!$2:$4</definedName>
    <definedName name="_xlnm.Print_Titles" localSheetId="27">'様式D-1-1 P013'!$B:$W,'様式D-1-1 P013'!$2:$4</definedName>
    <definedName name="_xlnm.Print_Titles" localSheetId="28">'様式D-1-1 P014'!$B:$W,'様式D-1-1 P014'!$2:$4</definedName>
    <definedName name="_xlnm.Print_Titles" localSheetId="29">'様式D-1-1 P015'!$B:$W,'様式D-1-1 P015'!$2:$4</definedName>
    <definedName name="_xlnm.Print_Titles" localSheetId="30">'様式D-1-1 P016'!$B:$W,'様式D-1-1 P016'!$2:$4</definedName>
    <definedName name="_xlnm.Print_Titles" localSheetId="31">'様式D-1-1 P017'!$B:$W,'様式D-1-1 P017'!$2:$4</definedName>
    <definedName name="_xlnm.Print_Titles" localSheetId="32">'様式D-1-1 P018'!$B:$W,'様式D-1-1 P018'!$2:$4</definedName>
    <definedName name="_xlnm.Print_Titles" localSheetId="33">'様式D-1-1 P019'!$B:$W,'様式D-1-1 P019'!$2:$4</definedName>
    <definedName name="_xlnm.Print_Titles" localSheetId="34">'様式D-1-1 P020'!$B:$W,'様式D-1-1 P020'!$2:$4</definedName>
    <definedName name="_xlnm.Print_Titles" localSheetId="35">'様式D-1-1 P021'!$B:$W,'様式D-1-1 P021'!$2:$4</definedName>
    <definedName name="_xlnm.Print_Titles" localSheetId="36">'様式D-1-1 P022'!$B:$W,'様式D-1-1 P022'!$2:$4</definedName>
    <definedName name="_xlnm.Print_Titles" localSheetId="37">'様式D-1-1 P023'!$B:$W,'様式D-1-1 P023'!$2:$4</definedName>
    <definedName name="_xlnm.Print_Titles" localSheetId="38">'様式D-1-2'!$B:$Y,'様式D-1-2'!$2:$8</definedName>
    <definedName name="_xlnm.Print_Titles" localSheetId="43">'様式D-3_001'!$B:$AO,'様式D-3_001'!$3:$5</definedName>
    <definedName name="_xlnm.Print_Titles" localSheetId="44">'様式D-3_002'!$B:$AO,'様式D-3_002'!$3:$5</definedName>
    <definedName name="_xlnm.Print_Titles" localSheetId="45">'様式D-3_003'!$B:$AO,'様式D-3_003'!$3:$5</definedName>
    <definedName name="_xlnm.Print_Titles" localSheetId="46">'様式D-3_004'!$B:$AO,'様式D-3_004'!$3:$5</definedName>
    <definedName name="_xlnm.Print_Titles" localSheetId="47">'様式D-3_005'!$B:$AO,'様式D-3_005'!$3:$5</definedName>
    <definedName name="_xlnm.Print_Titles" localSheetId="48">'様式D-3_006'!$B:$AO,'様式D-3_006'!$3:$5</definedName>
    <definedName name="_xlnm.Print_Titles" localSheetId="49">'様式D-3_007'!$B:$AO,'様式D-3_007'!$3:$5</definedName>
    <definedName name="_xlnm.Print_Titles" localSheetId="50">'様式D-3_PE'!$B:$AO,'様式D-3_PE'!$3:$5</definedName>
    <definedName name="_xlnm.Print_Titles" localSheetId="42">'様式D-3_PS'!$B:$AO,'様式D-3_PS'!$3:$5</definedName>
    <definedName name="Z_D77EBD73_782E_4A63_AC37_29D349B4D009_.wvu.Cols" localSheetId="10" hidden="1">'様式C-1-1 (1)'!#REF!</definedName>
    <definedName name="Z_D77EBD73_782E_4A63_AC37_29D349B4D009_.wvu.Cols" localSheetId="11" hidden="1">'様式C-1-1 (2)'!#REF!</definedName>
    <definedName name="Z_D77EBD73_782E_4A63_AC37_29D349B4D009_.wvu.Cols" localSheetId="12" hidden="1">'様式C-1-1 (3)'!#REF!</definedName>
    <definedName name="Z_D77EBD73_782E_4A63_AC37_29D349B4D009_.wvu.Cols" localSheetId="13" hidden="1">'様式C-1-2'!#REF!</definedName>
    <definedName name="Z_D77EBD73_782E_4A63_AC37_29D349B4D009_.wvu.Cols" localSheetId="14"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'様式A-3 (2)'!$B$3:$AI$18</definedName>
    <definedName name="Z_D77EBD73_782E_4A63_AC37_29D349B4D009_.wvu.PrintArea" localSheetId="7" hidden="1">'様式A-3 (3)'!$B$3:$AI$18</definedName>
    <definedName name="Z_D77EBD73_782E_4A63_AC37_29D349B4D009_.wvu.PrintArea" localSheetId="8" hidden="1">'様式B (1)'!$B$20:$Z$29</definedName>
    <definedName name="Z_D77EBD73_782E_4A63_AC37_29D349B4D009_.wvu.PrintArea" localSheetId="9" hidden="1">'様式B (2)'!$B$20:$Z$29</definedName>
    <definedName name="Z_D77EBD73_782E_4A63_AC37_29D349B4D009_.wvu.PrintArea" localSheetId="10" hidden="1">'様式C-1-1 (1)'!$B$2:$X$46</definedName>
    <definedName name="Z_D77EBD73_782E_4A63_AC37_29D349B4D009_.wvu.PrintArea" localSheetId="11" hidden="1">'様式C-1-1 (2)'!$B$2:$X$46</definedName>
    <definedName name="Z_D77EBD73_782E_4A63_AC37_29D349B4D009_.wvu.PrintArea" localSheetId="12" hidden="1">'様式C-1-1 (3)'!$B$2:$X$46</definedName>
    <definedName name="Z_D77EBD73_782E_4A63_AC37_29D349B4D009_.wvu.PrintArea" localSheetId="13" hidden="1">'様式C-1-2'!#REF!</definedName>
    <definedName name="Z_D77EBD73_782E_4A63_AC37_29D349B4D009_.wvu.PrintArea" localSheetId="14" hidden="1">'様式C-2'!$B$2:$Z$21</definedName>
    <definedName name="Z_D77EBD73_782E_4A63_AC37_29D349B4D009_.wvu.PrintArea" localSheetId="39" hidden="1">'様式D-2-1 (1)'!$B$3:$AI$18</definedName>
    <definedName name="Z_D77EBD73_782E_4A63_AC37_29D349B4D009_.wvu.PrintArea" localSheetId="40" hidden="1">'様式D-2-1 (2)'!$B$3:$AI$18</definedName>
    <definedName name="Z_D77EBD73_782E_4A63_AC37_29D349B4D009_.wvu.PrintArea" localSheetId="41" hidden="1">'様式D-2-1´'!$B$3:$AI$18</definedName>
    <definedName name="Z_D77EBD73_782E_4A63_AC37_29D349B4D009_.wvu.PrintArea" localSheetId="43" hidden="1">'様式D-3_001'!$B$3:$AO$47</definedName>
    <definedName name="Z_D77EBD73_782E_4A63_AC37_29D349B4D009_.wvu.PrintArea" localSheetId="44" hidden="1">'様式D-3_002'!$B$3:$AO$47</definedName>
    <definedName name="Z_D77EBD73_782E_4A63_AC37_29D349B4D009_.wvu.PrintArea" localSheetId="45" hidden="1">'様式D-3_003'!$B$3:$AO$47</definedName>
    <definedName name="Z_D77EBD73_782E_4A63_AC37_29D349B4D009_.wvu.PrintArea" localSheetId="46" hidden="1">'様式D-3_004'!$B$3:$AO$47</definedName>
    <definedName name="Z_D77EBD73_782E_4A63_AC37_29D349B4D009_.wvu.PrintArea" localSheetId="47" hidden="1">'様式D-3_005'!$B$3:$AO$47</definedName>
    <definedName name="Z_D77EBD73_782E_4A63_AC37_29D349B4D009_.wvu.PrintArea" localSheetId="48" hidden="1">'様式D-3_006'!$B$3:$AO$47</definedName>
    <definedName name="Z_D77EBD73_782E_4A63_AC37_29D349B4D009_.wvu.PrintArea" localSheetId="49" hidden="1">'様式D-3_007'!$B$3:$AO$47</definedName>
    <definedName name="Z_D77EBD73_782E_4A63_AC37_29D349B4D009_.wvu.PrintArea" localSheetId="50" hidden="1">'様式D-3_PE'!$B$3:$AO$47</definedName>
    <definedName name="Z_D77EBD73_782E_4A63_AC37_29D349B4D009_.wvu.PrintArea" localSheetId="42" hidden="1">'様式D-3_PS'!$B$3:$AO$47</definedName>
    <definedName name="Z_D77EBD73_782E_4A63_AC37_29D349B4D009_.wvu.PrintArea" localSheetId="53"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148" l="1"/>
  <c r="T2" i="149"/>
  <c r="T2" i="150"/>
  <c r="T2" i="151"/>
  <c r="T2" i="152"/>
  <c r="T2" i="153"/>
  <c r="T2" i="154"/>
  <c r="T2" i="155"/>
  <c r="T2" i="156"/>
  <c r="T2" i="157"/>
  <c r="T2" i="158"/>
  <c r="T2" i="159"/>
  <c r="T2" i="160"/>
  <c r="T2" i="161"/>
  <c r="T2" i="162"/>
  <c r="T2" i="163"/>
  <c r="T2" i="164"/>
  <c r="T2" i="165"/>
  <c r="T2" i="166"/>
  <c r="T2" i="167"/>
  <c r="T2" i="168"/>
  <c r="T2" i="169"/>
  <c r="T2" i="147"/>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46"/>
  <c r="AI37" i="146"/>
  <c r="AH37" i="146"/>
  <c r="BH5" i="146" s="1"/>
  <c r="AG37" i="146"/>
  <c r="BG5" i="146" s="1"/>
  <c r="AF37" i="146"/>
  <c r="BF5" i="146" s="1"/>
  <c r="AE37" i="146"/>
  <c r="BE5" i="146" s="1"/>
  <c r="AD37" i="146"/>
  <c r="BD5" i="146" s="1"/>
  <c r="AC37" i="146"/>
  <c r="BC5" i="146" s="1"/>
  <c r="AB37" i="146"/>
  <c r="BB5" i="146" s="1"/>
  <c r="AA37" i="146"/>
  <c r="BA5" i="146" s="1"/>
  <c r="Z37" i="146"/>
  <c r="Y37" i="146"/>
  <c r="AM35" i="146" s="1"/>
  <c r="AX5" i="146" s="1"/>
  <c r="AJ35" i="146"/>
  <c r="AI35" i="146"/>
  <c r="AH35" i="146"/>
  <c r="BT5" i="146" s="1"/>
  <c r="AG35" i="146"/>
  <c r="BS5" i="146" s="1"/>
  <c r="AF35" i="146"/>
  <c r="BR5" i="146" s="1"/>
  <c r="AE35" i="146"/>
  <c r="BQ5" i="146" s="1"/>
  <c r="AD35" i="146"/>
  <c r="BP5" i="146" s="1"/>
  <c r="AC35" i="146"/>
  <c r="BO5" i="146" s="1"/>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S11" i="146"/>
  <c r="AQ11" i="146"/>
  <c r="BV5" i="146"/>
  <c r="BU5" i="146"/>
  <c r="BL5" i="146"/>
  <c r="BK5" i="146"/>
  <c r="BJ5" i="146"/>
  <c r="BI5" i="146"/>
  <c r="AZ5" i="146"/>
  <c r="AY5" i="146"/>
  <c r="AW5" i="146"/>
  <c r="AV5" i="146"/>
  <c r="AJ37" i="145"/>
  <c r="BJ5" i="145" s="1"/>
  <c r="AI37" i="145"/>
  <c r="BI5" i="145" s="1"/>
  <c r="AH37" i="145"/>
  <c r="BH5" i="145" s="1"/>
  <c r="AG37" i="145"/>
  <c r="BG5" i="145" s="1"/>
  <c r="AF37" i="145"/>
  <c r="BF5" i="145" s="1"/>
  <c r="AE37" i="145"/>
  <c r="BE5" i="145" s="1"/>
  <c r="AD37" i="145"/>
  <c r="BD5" i="145" s="1"/>
  <c r="AC37" i="145"/>
  <c r="BC5" i="145" s="1"/>
  <c r="AB37" i="145"/>
  <c r="BB5" i="145" s="1"/>
  <c r="AA37" i="145"/>
  <c r="BA5" i="145" s="1"/>
  <c r="Z37" i="145"/>
  <c r="AZ5" i="145" s="1"/>
  <c r="Y37" i="145"/>
  <c r="AJ35" i="145"/>
  <c r="BV5" i="145" s="1"/>
  <c r="AI35" i="145"/>
  <c r="BU5" i="145" s="1"/>
  <c r="AH35" i="145"/>
  <c r="BT5" i="145" s="1"/>
  <c r="AG35" i="145"/>
  <c r="BS5" i="145" s="1"/>
  <c r="AF35" i="145"/>
  <c r="BR5" i="145" s="1"/>
  <c r="AE35" i="145"/>
  <c r="BQ5" i="145" s="1"/>
  <c r="AD35" i="145"/>
  <c r="BP5" i="145" s="1"/>
  <c r="AC35" i="145"/>
  <c r="BO5" i="145"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S11" i="145"/>
  <c r="AQ11" i="145"/>
  <c r="AW5" i="145"/>
  <c r="AV5" i="145"/>
  <c r="AJ37" i="144"/>
  <c r="BJ5" i="144" s="1"/>
  <c r="AI37" i="144"/>
  <c r="BI5" i="144" s="1"/>
  <c r="AH37" i="144"/>
  <c r="BH5" i="144" s="1"/>
  <c r="AG37" i="144"/>
  <c r="BG5" i="144" s="1"/>
  <c r="AF37" i="144"/>
  <c r="BF5" i="144" s="1"/>
  <c r="AE37" i="144"/>
  <c r="BE5" i="144" s="1"/>
  <c r="AD37" i="144"/>
  <c r="BD5" i="144" s="1"/>
  <c r="AC37" i="144"/>
  <c r="BC5" i="144" s="1"/>
  <c r="AB37" i="144"/>
  <c r="BB5" i="144" s="1"/>
  <c r="AA37" i="144"/>
  <c r="BA5" i="144" s="1"/>
  <c r="Z37" i="144"/>
  <c r="AZ5" i="144" s="1"/>
  <c r="Y37" i="144"/>
  <c r="AJ35" i="144"/>
  <c r="BV5" i="144" s="1"/>
  <c r="AI35" i="144"/>
  <c r="BU5" i="144" s="1"/>
  <c r="AH35" i="144"/>
  <c r="BT5" i="144" s="1"/>
  <c r="AG35" i="144"/>
  <c r="BS5" i="144" s="1"/>
  <c r="AF35" i="144"/>
  <c r="BR5" i="144" s="1"/>
  <c r="AE35" i="144"/>
  <c r="BQ5" i="144" s="1"/>
  <c r="AD35" i="144"/>
  <c r="BP5" i="144" s="1"/>
  <c r="AC35" i="144"/>
  <c r="BO5" i="144" s="1"/>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S11" i="144"/>
  <c r="AQ11" i="144"/>
  <c r="AW5" i="144"/>
  <c r="AV5" i="144"/>
  <c r="AJ37" i="143"/>
  <c r="BJ5" i="143" s="1"/>
  <c r="AI37" i="143"/>
  <c r="BI5" i="143" s="1"/>
  <c r="AH37" i="143"/>
  <c r="BH5" i="143" s="1"/>
  <c r="AG37" i="143"/>
  <c r="BG5" i="143" s="1"/>
  <c r="AF37" i="143"/>
  <c r="BF5" i="143" s="1"/>
  <c r="AE37" i="143"/>
  <c r="BE5" i="143" s="1"/>
  <c r="AD37" i="143"/>
  <c r="BD5" i="143" s="1"/>
  <c r="AC37" i="143"/>
  <c r="BC5" i="143" s="1"/>
  <c r="AB37" i="143"/>
  <c r="BB5" i="143" s="1"/>
  <c r="AA37" i="143"/>
  <c r="BA5" i="143" s="1"/>
  <c r="Z37" i="143"/>
  <c r="AZ5" i="143" s="1"/>
  <c r="Y37" i="143"/>
  <c r="AJ35" i="143"/>
  <c r="BV5" i="143" s="1"/>
  <c r="AI35" i="143"/>
  <c r="BU5" i="143" s="1"/>
  <c r="AH35" i="143"/>
  <c r="BT5" i="143" s="1"/>
  <c r="AG35" i="143"/>
  <c r="BS5" i="143" s="1"/>
  <c r="AF35" i="143"/>
  <c r="BR5" i="143" s="1"/>
  <c r="AE35" i="143"/>
  <c r="BQ5" i="143" s="1"/>
  <c r="AD35" i="143"/>
  <c r="BP5" i="143" s="1"/>
  <c r="AC35" i="143"/>
  <c r="BO5" i="143" s="1"/>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S11" i="143"/>
  <c r="AQ11" i="143"/>
  <c r="AW5" i="143"/>
  <c r="AV5" i="143"/>
  <c r="AJ37" i="142"/>
  <c r="BJ5" i="142" s="1"/>
  <c r="AI37" i="142"/>
  <c r="BI5" i="142" s="1"/>
  <c r="AH37" i="142"/>
  <c r="BH5" i="142" s="1"/>
  <c r="AG37" i="142"/>
  <c r="BG5" i="142" s="1"/>
  <c r="AF37" i="142"/>
  <c r="BF5" i="142" s="1"/>
  <c r="AE37" i="142"/>
  <c r="BE5" i="142" s="1"/>
  <c r="AD37" i="142"/>
  <c r="BD5" i="142" s="1"/>
  <c r="AC37" i="142"/>
  <c r="BC5" i="142" s="1"/>
  <c r="AB37" i="142"/>
  <c r="BB5" i="142" s="1"/>
  <c r="AA37" i="142"/>
  <c r="BA5" i="142" s="1"/>
  <c r="Z37" i="142"/>
  <c r="AZ5" i="142" s="1"/>
  <c r="Y37" i="142"/>
  <c r="AJ35" i="142"/>
  <c r="BV5" i="142" s="1"/>
  <c r="AI35" i="142"/>
  <c r="BU5" i="142" s="1"/>
  <c r="AH35" i="142"/>
  <c r="BT5" i="142" s="1"/>
  <c r="AG35" i="142"/>
  <c r="BS5" i="142" s="1"/>
  <c r="AF35" i="142"/>
  <c r="BR5" i="142" s="1"/>
  <c r="AE35" i="142"/>
  <c r="BQ5" i="142" s="1"/>
  <c r="AD35" i="142"/>
  <c r="BP5" i="142" s="1"/>
  <c r="AC35" i="142"/>
  <c r="BO5" i="142" s="1"/>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S11" i="142"/>
  <c r="AQ11" i="142"/>
  <c r="AW5" i="142"/>
  <c r="AV5" i="142"/>
  <c r="AJ37" i="141"/>
  <c r="BJ5" i="141" s="1"/>
  <c r="AI37" i="141"/>
  <c r="BI5" i="141" s="1"/>
  <c r="AH37" i="141"/>
  <c r="BH5" i="141" s="1"/>
  <c r="AG37" i="141"/>
  <c r="BG5" i="141" s="1"/>
  <c r="AF37" i="141"/>
  <c r="BF5" i="141" s="1"/>
  <c r="AE37" i="141"/>
  <c r="BE5" i="141" s="1"/>
  <c r="AD37" i="141"/>
  <c r="BD5" i="141" s="1"/>
  <c r="AC37" i="141"/>
  <c r="BC5" i="141" s="1"/>
  <c r="AB37" i="141"/>
  <c r="BB5" i="141" s="1"/>
  <c r="AA37" i="141"/>
  <c r="BA5" i="141" s="1"/>
  <c r="Z37" i="141"/>
  <c r="BL5" i="141" s="1"/>
  <c r="Y37" i="141"/>
  <c r="AJ35" i="141"/>
  <c r="BV5" i="141" s="1"/>
  <c r="AI35" i="141"/>
  <c r="BU5" i="141" s="1"/>
  <c r="AH35" i="141"/>
  <c r="BT5" i="141" s="1"/>
  <c r="AG35" i="141"/>
  <c r="BS5" i="141" s="1"/>
  <c r="AF35" i="141"/>
  <c r="BR5" i="141" s="1"/>
  <c r="AE35" i="141"/>
  <c r="BQ5" i="141" s="1"/>
  <c r="AD35" i="141"/>
  <c r="BP5" i="141" s="1"/>
  <c r="AC35" i="141"/>
  <c r="BO5" i="14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S11" i="141"/>
  <c r="AQ11" i="141"/>
  <c r="BK5" i="141"/>
  <c r="AY5" i="141"/>
  <c r="AW5" i="141"/>
  <c r="AV5" i="141"/>
  <c r="AJ37" i="140"/>
  <c r="BJ5" i="140" s="1"/>
  <c r="AI37" i="140"/>
  <c r="BI5" i="140" s="1"/>
  <c r="AH37" i="140"/>
  <c r="BH5" i="140" s="1"/>
  <c r="AG37" i="140"/>
  <c r="BG5" i="140" s="1"/>
  <c r="AF37" i="140"/>
  <c r="BF5" i="140" s="1"/>
  <c r="AE37" i="140"/>
  <c r="BE5" i="140" s="1"/>
  <c r="AD37" i="140"/>
  <c r="BD5" i="140" s="1"/>
  <c r="AC37" i="140"/>
  <c r="BC5" i="140" s="1"/>
  <c r="AB37" i="140"/>
  <c r="BB5" i="140" s="1"/>
  <c r="AA37" i="140"/>
  <c r="BA5" i="140" s="1"/>
  <c r="Z37" i="140"/>
  <c r="AZ5" i="140" s="1"/>
  <c r="Y37" i="140"/>
  <c r="AJ35" i="140"/>
  <c r="BV5" i="140" s="1"/>
  <c r="AI35" i="140"/>
  <c r="BU5" i="140" s="1"/>
  <c r="AH35" i="140"/>
  <c r="BT5" i="140" s="1"/>
  <c r="AG35" i="140"/>
  <c r="BS5" i="140" s="1"/>
  <c r="AF35" i="140"/>
  <c r="BR5" i="140" s="1"/>
  <c r="AE35" i="140"/>
  <c r="BQ5" i="140" s="1"/>
  <c r="AD35" i="140"/>
  <c r="BP5" i="140" s="1"/>
  <c r="AC35" i="140"/>
  <c r="BO5" i="140" s="1"/>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AW5" i="140"/>
  <c r="AV5" i="140"/>
  <c r="AJ37" i="139"/>
  <c r="BJ5" i="139" s="1"/>
  <c r="AI37" i="139"/>
  <c r="BI5" i="139" s="1"/>
  <c r="AH37" i="139"/>
  <c r="BH5" i="139" s="1"/>
  <c r="AG37" i="139"/>
  <c r="BG5" i="139" s="1"/>
  <c r="AF37" i="139"/>
  <c r="BF5" i="139" s="1"/>
  <c r="AE37" i="139"/>
  <c r="BE5" i="139" s="1"/>
  <c r="AD37" i="139"/>
  <c r="BD5" i="139" s="1"/>
  <c r="AC37" i="139"/>
  <c r="BC5" i="139" s="1"/>
  <c r="AB37" i="139"/>
  <c r="BB5" i="139" s="1"/>
  <c r="AA37" i="139"/>
  <c r="BA5" i="139" s="1"/>
  <c r="Z37" i="139"/>
  <c r="AZ5" i="139" s="1"/>
  <c r="Y37" i="139"/>
  <c r="AJ35" i="139"/>
  <c r="BV5" i="139" s="1"/>
  <c r="AI35" i="139"/>
  <c r="BU5" i="139" s="1"/>
  <c r="AH35" i="139"/>
  <c r="BT5" i="139" s="1"/>
  <c r="AG35" i="139"/>
  <c r="BS5" i="139" s="1"/>
  <c r="AF35" i="139"/>
  <c r="BR5" i="139" s="1"/>
  <c r="AE35" i="139"/>
  <c r="BQ5" i="139" s="1"/>
  <c r="AD35" i="139"/>
  <c r="BP5" i="139" s="1"/>
  <c r="AC35" i="139"/>
  <c r="BO5" i="139"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S11" i="139"/>
  <c r="AQ11" i="139"/>
  <c r="AW5" i="139"/>
  <c r="AV5" i="139"/>
  <c r="AJ37" i="138"/>
  <c r="AI37" i="138"/>
  <c r="AH37" i="138"/>
  <c r="AG37" i="138"/>
  <c r="AF37" i="138"/>
  <c r="BF5" i="138" s="1"/>
  <c r="AE37" i="138"/>
  <c r="BE5" i="138" s="1"/>
  <c r="AD37" i="138"/>
  <c r="BD5" i="138" s="1"/>
  <c r="AC37" i="138"/>
  <c r="BC5" i="138" s="1"/>
  <c r="AB37" i="138"/>
  <c r="BB5" i="138" s="1"/>
  <c r="AA37" i="138"/>
  <c r="BA5" i="138" s="1"/>
  <c r="Z37" i="138"/>
  <c r="AZ5" i="138" s="1"/>
  <c r="Y37" i="138"/>
  <c r="AM35" i="138" s="1"/>
  <c r="AX5" i="138" s="1"/>
  <c r="AJ35" i="138"/>
  <c r="AI35" i="138"/>
  <c r="AH35" i="138"/>
  <c r="AG35" i="138"/>
  <c r="BS5" i="138" s="1"/>
  <c r="AF35" i="138"/>
  <c r="BR5" i="138" s="1"/>
  <c r="AE35" i="138"/>
  <c r="BQ5" i="138" s="1"/>
  <c r="AD35" i="138"/>
  <c r="BP5" i="138" s="1"/>
  <c r="AC35" i="138"/>
  <c r="BO5" i="138"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S11" i="138"/>
  <c r="AQ11" i="138"/>
  <c r="BV5" i="138"/>
  <c r="BU5" i="138"/>
  <c r="BT5" i="138"/>
  <c r="BJ5" i="138"/>
  <c r="BI5" i="138"/>
  <c r="BH5" i="138"/>
  <c r="BG5" i="138"/>
  <c r="AW5" i="138"/>
  <c r="AV5" i="138"/>
  <c r="AM35" i="145" l="1"/>
  <c r="AX5" i="145" s="1"/>
  <c r="AM35" i="144"/>
  <c r="AX5" i="144" s="1"/>
  <c r="AM35" i="143"/>
  <c r="AX5" i="143" s="1"/>
  <c r="AM35" i="142"/>
  <c r="AX5" i="142" s="1"/>
  <c r="AM35" i="141"/>
  <c r="AX5" i="141" s="1"/>
  <c r="AM35" i="140"/>
  <c r="AX5" i="140" s="1"/>
  <c r="AM35" i="139"/>
  <c r="AX5" i="139" s="1"/>
  <c r="BM5" i="146"/>
  <c r="BN5" i="146"/>
  <c r="AY5" i="145"/>
  <c r="BM5" i="145"/>
  <c r="BN5" i="145"/>
  <c r="BK5" i="145"/>
  <c r="BL5" i="145"/>
  <c r="BN5" i="144"/>
  <c r="BK5" i="144"/>
  <c r="AY5" i="144"/>
  <c r="BL5" i="144"/>
  <c r="BM5" i="144"/>
  <c r="AY5" i="143"/>
  <c r="BK5" i="143"/>
  <c r="BL5" i="143"/>
  <c r="BM5" i="143"/>
  <c r="BN5" i="143"/>
  <c r="AY5" i="142"/>
  <c r="BK5" i="142"/>
  <c r="BL5" i="142"/>
  <c r="BM5" i="142"/>
  <c r="BN5" i="142"/>
  <c r="BN5" i="141"/>
  <c r="AZ5" i="141"/>
  <c r="BM5" i="141"/>
  <c r="BK5" i="140"/>
  <c r="AY5" i="140"/>
  <c r="BL5" i="140"/>
  <c r="BM5" i="140"/>
  <c r="BN5" i="140"/>
  <c r="BL5" i="139"/>
  <c r="AY5" i="139"/>
  <c r="BK5" i="139"/>
  <c r="BM5" i="139"/>
  <c r="BN5" i="139"/>
  <c r="BK5" i="138"/>
  <c r="BL5" i="138"/>
  <c r="BM5" i="138"/>
  <c r="AY5" i="138"/>
  <c r="BN5" i="138"/>
  <c r="E11" i="58" l="1"/>
  <c r="D12" i="58"/>
  <c r="E12" i="58"/>
  <c r="D13" i="58"/>
  <c r="E13" i="58"/>
  <c r="D14" i="58" s="1"/>
  <c r="E14" i="58" s="1"/>
  <c r="D15" i="58" s="1"/>
  <c r="E15" i="58" s="1"/>
  <c r="D16" i="58" s="1"/>
  <c r="E16" i="58" s="1"/>
  <c r="D17" i="58" s="1"/>
  <c r="E17" i="58" s="1"/>
  <c r="D18" i="58" s="1"/>
  <c r="E18" i="58" s="1"/>
  <c r="M5" i="98" l="1"/>
  <c r="E5" i="98"/>
  <c r="AF4" i="98"/>
  <c r="W4" i="98"/>
  <c r="M4" i="98"/>
  <c r="E4" i="98"/>
  <c r="M5" i="97"/>
  <c r="E5" i="97"/>
  <c r="AF4" i="97"/>
  <c r="W4" i="97"/>
  <c r="M4" i="97"/>
  <c r="E4" i="97"/>
  <c r="G44" i="81" l="1"/>
  <c r="E44" i="81"/>
  <c r="T44" i="81" l="1"/>
  <c r="S44" i="81"/>
  <c r="R44" i="81"/>
  <c r="J44" i="81"/>
  <c r="P44" i="81"/>
  <c r="Q44" i="81"/>
  <c r="Z44" i="81"/>
  <c r="U44" i="81"/>
  <c r="M44" i="81"/>
  <c r="AB44" i="81" l="1"/>
  <c r="AA44" i="81"/>
  <c r="Y44" i="81"/>
  <c r="X44" i="81" l="1"/>
  <c r="W44" i="81"/>
  <c r="V44" i="81"/>
  <c r="O44" i="81"/>
  <c r="N44" i="81"/>
  <c r="L44" i="81"/>
  <c r="K44" i="81"/>
  <c r="I44" i="81"/>
  <c r="H44" i="81"/>
  <c r="F44" i="81"/>
  <c r="K45" i="81" l="1"/>
  <c r="G45" i="81"/>
  <c r="O45" i="81"/>
</calcChain>
</file>

<file path=xl/sharedStrings.xml><?xml version="1.0" encoding="utf-8"?>
<sst xmlns="http://schemas.openxmlformats.org/spreadsheetml/2006/main" count="6756" uniqueCount="806">
  <si>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</si>
  <si>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</si>
  <si>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</si>
  <si>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</si>
  <si>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</si>
  <si>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</si>
  <si>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</si>
  <si>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</si>
  <si>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</si>
  <si>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</si>
  <si>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</si>
  <si>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</si>
  <si>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</si>
  <si>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</si>
  <si>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</si>
  <si>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</si>
  <si>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</si>
  <si>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</si>
  <si>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</si>
  <si>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</si>
  <si>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</si>
  <si>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</si>
  <si>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</si>
  <si>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</si>
  <si>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</si>
  <si>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</si>
  <si>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</si>
  <si>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</si>
  <si>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</si>
  <si>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</si>
  <si>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</si>
  <si>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</si>
  <si>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</si>
  <si>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</si>
  <si>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</si>
  <si>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</si>
  <si>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</si>
  <si>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</si>
  <si>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</si>
  <si>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</si>
  <si>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</si>
  <si>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</si>
  <si>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</si>
  <si>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</si>
  <si>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</si>
  <si>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</si>
  <si>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</si>
  <si>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</si>
  <si>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</si>
  <si>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</si>
  <si>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</si>
  <si>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</si>
  <si>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</si>
  <si>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</si>
  <si>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</si>
  <si>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</si>
  <si>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</si>
  <si>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</si>
  <si>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</si>
  <si>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</si>
  <si>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</si>
  <si>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</si>
  <si>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</si>
  <si>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</si>
  <si>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</si>
  <si>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</si>
  <si>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</si>
  <si>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</si>
  <si>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</si>
  <si>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</si>
  <si>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</si>
  <si>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</si>
  <si>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</si>
  <si>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</si>
  <si>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</si>
  <si>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</si>
  <si>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</si>
  <si>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</si>
  <si>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</si>
  <si>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</si>
  <si>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</si>
  <si>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</si>
  <si>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</si>
  <si>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</si>
  <si>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</si>
  <si>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</si>
  <si>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</si>
  <si>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</si>
  <si>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</si>
  <si>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</si>
  <si>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</si>
  <si>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</si>
  <si>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</si>
  <si>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</si>
  <si>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</si>
  <si>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</si>
  <si>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</si>
  <si>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</si>
  <si>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</si>
  <si>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</si>
  <si>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</si>
  <si>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</si>
  <si>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</si>
  <si>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</si>
  <si>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</si>
  <si>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</si>
  <si>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</si>
  <si>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</si>
  <si>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</si>
  <si>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</si>
  <si>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</si>
  <si>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</si>
  <si>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</si>
  <si>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</si>
  <si>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</si>
  <si>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</si>
  <si>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</si>
  <si>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</si>
  <si>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</si>
  <si>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</si>
  <si>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</si>
  <si>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</si>
  <si>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</si>
  <si>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</si>
  <si>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</si>
  <si>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</si>
  <si>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</si>
  <si>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</si>
  <si>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</si>
  <si>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</si>
  <si>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</si>
  <si>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</si>
  <si>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</si>
  <si>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</si>
  <si>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</si>
  <si>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</si>
  <si>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</si>
  <si>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</si>
  <si>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</si>
  <si>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</si>
  <si>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</si>
  <si>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</si>
  <si>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</si>
  <si>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</si>
  <si>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</si>
  <si>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</si>
  <si>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</si>
  <si>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</si>
  <si>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</si>
  <si>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</si>
  <si>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</si>
  <si>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</si>
  <si>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</si>
  <si>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</si>
  <si>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</si>
  <si>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</si>
  <si>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</si>
  <si>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</si>
  <si>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</si>
  <si>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</si>
  <si>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</si>
  <si>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</si>
  <si>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</si>
  <si>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</si>
  <si>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</si>
  <si>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</si>
  <si>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</si>
  <si>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</si>
  <si>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</si>
  <si>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</si>
  <si>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</si>
  <si>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</si>
  <si>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</si>
  <si>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</si>
  <si>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</si>
  <si>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</si>
  <si>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</si>
  <si>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</si>
  <si>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</si>
  <si>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</si>
  <si>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</si>
  <si>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</si>
  <si>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</si>
  <si>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</si>
  <si>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</si>
  <si>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</si>
  <si>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</si>
  <si>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</si>
  <si>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</si>
  <si>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</si>
  <si>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</si>
  <si>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</si>
  <si>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</si>
  <si>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</si>
  <si>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</si>
  <si>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</si>
  <si>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</si>
  <si>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</si>
  <si>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</si>
  <si>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</si>
  <si>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</si>
  <si>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</si>
  <si>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</si>
  <si>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</si>
  <si>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</si>
  <si>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</si>
  <si>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</si>
  <si>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</si>
  <si>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</si>
  <si>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</si>
  <si>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</si>
  <si>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</si>
  <si>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</si>
  <si>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</si>
  <si>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</si>
  <si>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</si>
  <si>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</si>
  <si>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</si>
  <si>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</si>
  <si>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</si>
  <si>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</si>
  <si>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</si>
  <si>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</si>
  <si>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</si>
  <si>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</si>
  <si>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</si>
  <si>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</si>
  <si>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</si>
  <si>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</si>
  <si>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</si>
  <si>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</si>
  <si>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</si>
  <si>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</si>
  <si>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</si>
  <si>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</si>
  <si>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</si>
  <si>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</si>
  <si>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</si>
  <si>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</si>
  <si>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</si>
  <si>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</si>
  <si>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</si>
  <si>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</si>
  <si>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</si>
  <si>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</si>
  <si>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</si>
  <si>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</si>
  <si>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</si>
  <si>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</si>
  <si>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</si>
  <si>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</si>
  <si>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</si>
  <si>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</si>
  <si>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</si>
  <si>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</si>
  <si>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</si>
  <si>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</si>
  <si>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</si>
  <si>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</si>
  <si>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</si>
  <si>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</si>
  <si>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</si>
  <si>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</si>
  <si>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</si>
  <si>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</si>
  <si>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</si>
  <si>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</si>
  <si>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</si>
  <si>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</si>
  <si>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</si>
  <si>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</si>
  <si>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</si>
  <si>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</si>
  <si>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</si>
  <si>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</si>
  <si>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</si>
  <si>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</si>
  <si>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</si>
  <si>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</si>
  <si>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</si>
  <si>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</si>
  <si>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</si>
  <si>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</si>
  <si>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</si>
  <si>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</si>
  <si>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</si>
  <si>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</si>
  <si>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</si>
  <si>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</si>
  <si>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</si>
  <si>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</si>
  <si>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</si>
  <si>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</si>
  <si>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</si>
  <si>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</si>
  <si>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</si>
  <si>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</si>
  <si>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</si>
  <si>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</si>
  <si>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</si>
  <si>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</si>
  <si>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</si>
  <si>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</si>
  <si>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</si>
  <si>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</si>
  <si>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</si>
  <si>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</si>
  <si>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</si>
  <si>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</si>
  <si>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</si>
  <si>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</si>
  <si>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</si>
  <si>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</si>
  <si>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</si>
  <si>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</si>
  <si>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</si>
  <si>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</si>
  <si>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</si>
  <si>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</si>
  <si>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</si>
  <si>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</si>
  <si>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</si>
  <si>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</si>
  <si>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</si>
  <si>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</si>
  <si>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</si>
  <si>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</si>
  <si>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</si>
  <si>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</si>
  <si>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</si>
  <si>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</si>
  <si>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</si>
  <si>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</si>
  <si>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</si>
  <si>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</si>
  <si>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</si>
  <si>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</si>
  <si>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</si>
  <si>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</si>
  <si>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</si>
  <si>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</si>
  <si>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</si>
  <si>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</si>
  <si>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</si>
  <si>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</si>
  <si>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</si>
  <si>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</si>
  <si>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</si>
  <si>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</si>
  <si>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</si>
  <si>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</si>
  <si>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</si>
  <si>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</si>
  <si>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</si>
  <si>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</si>
  <si>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</si>
  <si>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</si>
  <si>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</si>
  <si>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</si>
  <si>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</si>
  <si>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</si>
  <si>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</si>
  <si>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</si>
  <si>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</si>
  <si>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</si>
  <si>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</si>
  <si>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</si>
  <si>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</si>
  <si>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</si>
  <si>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</si>
  <si>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</si>
  <si>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</si>
  <si>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</si>
  <si>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</si>
  <si>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</si>
  <si>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</si>
  <si>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</si>
  <si>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</si>
  <si>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</si>
  <si>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</si>
  <si>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</si>
  <si>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</si>
  <si>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</si>
  <si>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</si>
  <si>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</si>
  <si>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</si>
  <si>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</si>
  <si>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</si>
  <si>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</si>
  <si>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</si>
  <si>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</si>
  <si>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</si>
  <si>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</si>
  <si>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</si>
  <si>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</si>
  <si>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</si>
  <si>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</si>
  <si>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</si>
  <si>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</si>
  <si>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</si>
  <si>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</si>
  <si>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</si>
  <si>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</si>
  <si>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</si>
  <si>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</si>
  <si>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</si>
  <si>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</si>
  <si>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</si>
  <si>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</si>
  <si>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</si>
  <si>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</si>
  <si>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</si>
  <si>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</si>
  <si>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</si>
  <si>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</si>
  <si>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</si>
  <si>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</si>
  <si>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</si>
  <si>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</si>
  <si>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</si>
  <si>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</si>
  <si>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</si>
  <si>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</si>
  <si>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</si>
  <si>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</si>
  <si>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</si>
  <si>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</si>
  <si>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</si>
  <si>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</si>
  <si>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</si>
  <si>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</si>
  <si>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</si>
  <si>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</si>
  <si>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</si>
  <si>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</si>
  <si>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</si>
  <si>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</si>
  <si>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</si>
  <si>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</si>
  <si>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</si>
  <si>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</si>
  <si>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</si>
  <si>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</si>
  <si>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</si>
  <si>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</si>
  <si>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</si>
  <si>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</si>
  <si>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</si>
  <si>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</si>
  <si>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</si>
  <si>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</si>
  <si>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</si>
  <si>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</si>
  <si>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</si>
  <si>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</si>
  <si>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</si>
  <si>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</si>
  <si>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</si>
  <si>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</si>
  <si>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</si>
  <si>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</si>
  <si>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</si>
  <si>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</si>
  <si>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</si>
  <si>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</si>
  <si>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</si>
  <si>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</si>
  <si>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</si>
  <si>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</si>
  <si>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</si>
  <si>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</si>
  <si>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</si>
  <si>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</si>
  <si>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</si>
  <si>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</si>
  <si>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</si>
  <si>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</si>
  <si>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</si>
  <si>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</si>
  <si>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</si>
  <si>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</si>
  <si>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</si>
  <si>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</si>
  <si>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</si>
  <si>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</si>
  <si>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</si>
  <si>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</si>
  <si>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</si>
  <si>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</si>
  <si>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</si>
  <si>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</si>
  <si>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</si>
  <si>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</si>
  <si>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</si>
  <si>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</si>
  <si>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</si>
  <si>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</si>
  <si>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</si>
  <si>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</si>
  <si>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</si>
  <si>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</si>
  <si>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</si>
  <si>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</si>
  <si>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</si>
  <si>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</si>
  <si>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</si>
  <si>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</si>
  <si>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</si>
  <si>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</si>
  <si>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</si>
  <si>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</si>
  <si>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</si>
  <si>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</si>
  <si>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</si>
  <si>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</si>
  <si>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</si>
  <si>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</si>
  <si>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</si>
  <si>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</si>
  <si>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</si>
  <si>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</si>
  <si>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</si>
  <si>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</si>
  <si>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</si>
  <si>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</si>
  <si>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</si>
  <si>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</si>
  <si>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</si>
  <si>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</si>
  <si>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</si>
  <si>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</si>
  <si>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</si>
  <si>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</si>
  <si>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</si>
  <si>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</si>
  <si>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</si>
  <si>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</si>
  <si>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</si>
  <si>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</si>
  <si>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</si>
  <si>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</si>
  <si>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</si>
  <si>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</si>
  <si>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</si>
  <si>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</si>
  <si>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</si>
  <si>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</si>
  <si>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</si>
  <si>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</si>
  <si>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</si>
  <si>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D</t>
  </si>
  <si>
    <t>覆工（内装なし）</t>
  </si>
  <si>
    <t>面壁型</t>
    <phoneticPr fontId="11"/>
  </si>
  <si>
    <t>山口県下関土木建築事務所</t>
    <rPh sb="0" eb="3">
      <t>ヤマグチケン</t>
    </rPh>
    <rPh sb="3" eb="5">
      <t>シモノセキ</t>
    </rPh>
    <rPh sb="5" eb="7">
      <t>ドボク</t>
    </rPh>
    <rPh sb="7" eb="9">
      <t>ケンチク</t>
    </rPh>
    <rPh sb="9" eb="12">
      <t>ジムショ</t>
    </rPh>
    <phoneticPr fontId="8"/>
  </si>
  <si>
    <t>自然換気</t>
  </si>
  <si>
    <t>PS</t>
  </si>
  <si>
    <t>坑門（面壁型）</t>
  </si>
  <si>
    <t>S1</t>
    <phoneticPr fontId="11"/>
  </si>
  <si>
    <t>　</t>
  </si>
  <si>
    <t>一般道</t>
  </si>
  <si>
    <t>覆工（内装なし）</t>
    <rPh sb="0" eb="1">
      <t>オオ</t>
    </rPh>
    <rPh sb="1" eb="2">
      <t>コウ</t>
    </rPh>
    <rPh sb="3" eb="5">
      <t>ナイソウ</t>
    </rPh>
    <phoneticPr fontId="8"/>
  </si>
  <si>
    <t>面壁型</t>
    <rPh sb="0" eb="2">
      <t>メンヘキ</t>
    </rPh>
    <rPh sb="2" eb="3">
      <t>カタ</t>
    </rPh>
    <phoneticPr fontId="8"/>
  </si>
  <si>
    <t>下関長門線</t>
    <rPh sb="0" eb="2">
      <t>シモノセキ</t>
    </rPh>
    <rPh sb="2" eb="4">
      <t>ナガト</t>
    </rPh>
    <rPh sb="4" eb="5">
      <t>セン</t>
    </rPh>
    <phoneticPr fontId="11"/>
  </si>
  <si>
    <t>葛尾隧道</t>
    <rPh sb="0" eb="2">
      <t>クズオ</t>
    </rPh>
    <rPh sb="2" eb="4">
      <t>ズイドウ</t>
    </rPh>
    <phoneticPr fontId="8"/>
  </si>
  <si>
    <t>クズオズイドウ</t>
    <phoneticPr fontId="11"/>
  </si>
  <si>
    <t>山口県下関市豊田町大字地吉</t>
    <rPh sb="0" eb="2">
      <t>ヤマグチ</t>
    </rPh>
    <rPh sb="2" eb="3">
      <t>ケン</t>
    </rPh>
    <rPh sb="3" eb="5">
      <t>シモノセキ</t>
    </rPh>
    <rPh sb="5" eb="6">
      <t>シ</t>
    </rPh>
    <rPh sb="6" eb="9">
      <t>トヨダチョウ</t>
    </rPh>
    <rPh sb="9" eb="11">
      <t>オオアザ</t>
    </rPh>
    <rPh sb="11" eb="13">
      <t>ジヨシ</t>
    </rPh>
    <phoneticPr fontId="8"/>
  </si>
  <si>
    <t>昭和28年</t>
    <rPh sb="0" eb="2">
      <t>ショウワ</t>
    </rPh>
    <rPh sb="4" eb="5">
      <t>ネン</t>
    </rPh>
    <phoneticPr fontId="8"/>
  </si>
  <si>
    <t>アスファルト系</t>
    <rPh sb="6" eb="7">
      <t>ケイ</t>
    </rPh>
    <phoneticPr fontId="8"/>
  </si>
  <si>
    <t>自然排水</t>
    <rPh sb="0" eb="2">
      <t>シゼン</t>
    </rPh>
    <rPh sb="2" eb="4">
      <t>ハイスイ</t>
    </rPh>
    <phoneticPr fontId="8"/>
  </si>
  <si>
    <t>避難情報提供設備</t>
    <rPh sb="0" eb="2">
      <t>ヒナン</t>
    </rPh>
    <rPh sb="2" eb="4">
      <t>ジョウホウ</t>
    </rPh>
    <rPh sb="4" eb="6">
      <t>テイキョウ</t>
    </rPh>
    <rPh sb="6" eb="8">
      <t>セツビ</t>
    </rPh>
    <phoneticPr fontId="11"/>
  </si>
  <si>
    <t>PE</t>
    <phoneticPr fontId="11"/>
  </si>
  <si>
    <t>-</t>
  </si>
  <si>
    <t>-</t>
    <phoneticPr fontId="11"/>
  </si>
  <si>
    <t>一般(無料)</t>
    <rPh sb="0" eb="2">
      <t>イッパン</t>
    </rPh>
    <rPh sb="3" eb="5">
      <t>ムリョウ</t>
    </rPh>
    <phoneticPr fontId="8"/>
  </si>
  <si>
    <t>318.955㎡</t>
    <phoneticPr fontId="11"/>
  </si>
  <si>
    <t>㎡</t>
    <phoneticPr fontId="11"/>
  </si>
  <si>
    <t>アジア航測株式会社
飯田 琢巳</t>
    <rPh sb="3" eb="5">
      <t>コウソク</t>
    </rPh>
    <rPh sb="5" eb="9">
      <t>カブシキガイシャ</t>
    </rPh>
    <rPh sb="10" eb="12">
      <t>イイダ</t>
    </rPh>
    <rPh sb="13" eb="15">
      <t>タクミ</t>
    </rPh>
    <phoneticPr fontId="11"/>
  </si>
  <si>
    <t>クズオズイドウ</t>
  </si>
  <si>
    <t>葛尾隧道</t>
  </si>
  <si>
    <t>下関長門線</t>
  </si>
  <si>
    <t>山口県下関土木建築事務所</t>
  </si>
  <si>
    <t>アジア航測株式会社
飯田 琢巳</t>
  </si>
  <si>
    <t>山口県下関市豊田町大字地吉</t>
  </si>
  <si>
    <t>矢板工法</t>
  </si>
  <si>
    <t>昭和28年</t>
  </si>
  <si>
    <t>アジア航測株式会社</t>
  </si>
  <si>
    <t>アジア航測株式会社</t>
    <phoneticPr fontId="11"/>
  </si>
  <si>
    <t>飯田 琢巳</t>
  </si>
  <si>
    <t>飯田 琢巳</t>
    <phoneticPr fontId="11"/>
  </si>
  <si>
    <t>有</t>
    <phoneticPr fontId="11"/>
  </si>
  <si>
    <t>一次</t>
    <phoneticPr fontId="11"/>
  </si>
  <si>
    <t>34.24340</t>
    <phoneticPr fontId="11"/>
  </si>
  <si>
    <t>131.13366</t>
    <phoneticPr fontId="11"/>
  </si>
  <si>
    <t>34.24283</t>
    <phoneticPr fontId="11"/>
  </si>
  <si>
    <t>34.24283</t>
  </si>
  <si>
    <t>34.24340</t>
  </si>
  <si>
    <t>131.13366</t>
  </si>
  <si>
    <t>Ⅲ</t>
  </si>
  <si>
    <t>覆工</t>
  </si>
  <si>
    <t>側壁（左側）</t>
  </si>
  <si>
    <t>材質劣化</t>
  </si>
  <si>
    <t>W=1.5mm×L=3.0m</t>
  </si>
  <si>
    <t>Ⅱb</t>
  </si>
  <si>
    <t>Ⅰ</t>
  </si>
  <si>
    <t>否</t>
  </si>
  <si>
    <t>アーチ（左側）</t>
  </si>
  <si>
    <t>0.4m×0.4m</t>
  </si>
  <si>
    <t>要監視</t>
  </si>
  <si>
    <t>継続</t>
  </si>
  <si>
    <t>監視(日常)</t>
  </si>
  <si>
    <t>アーチ（右側）</t>
  </si>
  <si>
    <t>段差20.0m×2.0m</t>
  </si>
  <si>
    <t>段差20mm×l=2.0m</t>
  </si>
  <si>
    <t>側壁（右側）</t>
  </si>
  <si>
    <t>W=2.0mm×L=3.0m</t>
  </si>
  <si>
    <t>0.3m×0.3m</t>
  </si>
  <si>
    <t>0.2m×0.2m</t>
  </si>
  <si>
    <t>0.1m×1.5m</t>
  </si>
  <si>
    <t>10.4m×3.1m</t>
  </si>
  <si>
    <t>0.5m×3.8m</t>
  </si>
  <si>
    <t>寸法変更</t>
  </si>
  <si>
    <t>5.4m×0.5m</t>
  </si>
  <si>
    <t>4.8m×0.7m</t>
  </si>
  <si>
    <t>路面</t>
  </si>
  <si>
    <t>車道</t>
  </si>
  <si>
    <t>W=1.0mm×L=3.8m</t>
  </si>
  <si>
    <t>済</t>
  </si>
  <si>
    <t>W=1.0mm×L=3.9m</t>
  </si>
  <si>
    <t>W=0.7mm×L=3.4m</t>
  </si>
  <si>
    <t>5.9m×1.1m</t>
  </si>
  <si>
    <t>W=0.7mm×L=1.5m</t>
  </si>
  <si>
    <t>アーチ（天端）</t>
  </si>
  <si>
    <t>13.3m×3.1m</t>
  </si>
  <si>
    <t>6.4m×0.5m</t>
  </si>
  <si>
    <t>0.3m×0.3m・D=0.05m</t>
  </si>
  <si>
    <t>0.6m×0.25m・D=0.33m</t>
  </si>
  <si>
    <t>0.6m×0.25m</t>
  </si>
  <si>
    <t>Ⅱa</t>
  </si>
  <si>
    <t>監視(重点)</t>
  </si>
  <si>
    <t>判定見直し</t>
  </si>
  <si>
    <t>0.15m×0.8m</t>
  </si>
  <si>
    <t>W=1.0mm×L=3.0m</t>
  </si>
  <si>
    <t>0.15m×0.5m</t>
  </si>
  <si>
    <t>5.7m×5.2m</t>
  </si>
  <si>
    <t>4.7m×0.5m</t>
  </si>
  <si>
    <t>0.2m×1.2m</t>
  </si>
  <si>
    <t>0.2m×1.0m</t>
  </si>
  <si>
    <t>1.1m×2.0m</t>
  </si>
  <si>
    <t>2.2m×0.5m</t>
  </si>
  <si>
    <t>2.8m×0.05m・D=0.08m</t>
  </si>
  <si>
    <t>2.8m×0.05m</t>
  </si>
  <si>
    <t>6.1m×1.0m</t>
  </si>
  <si>
    <t>0.4m×0.3m</t>
  </si>
  <si>
    <t>5.5m×3.6m</t>
  </si>
  <si>
    <t>5.0m×3.1m</t>
  </si>
  <si>
    <t>W=1.2mm×L=3.0m</t>
  </si>
  <si>
    <t>W=0.7mm×L=3.3m</t>
  </si>
  <si>
    <t>W=4.5m×L=5.9m</t>
  </si>
  <si>
    <t>0.15m×2.3m</t>
  </si>
  <si>
    <t>未</t>
  </si>
  <si>
    <t>6.1m×1.2m</t>
  </si>
  <si>
    <t>3.4m×1.2m</t>
  </si>
  <si>
    <t>4.2m×0.5m</t>
  </si>
  <si>
    <t>W=0.8mm×L=2.8m</t>
  </si>
  <si>
    <t>0.2m×0.6m</t>
  </si>
  <si>
    <t>W=0.8mm×L=3.0m</t>
  </si>
  <si>
    <t>3.2m×5.3m</t>
  </si>
  <si>
    <t>4.0m×5.2m</t>
  </si>
  <si>
    <t>W=1.2mm×L=2.8m</t>
  </si>
  <si>
    <t>5.8m×2.4m</t>
  </si>
  <si>
    <t>5.0m×0.5m</t>
  </si>
  <si>
    <t>12.4m×0.5m</t>
  </si>
  <si>
    <t>W=10.0m×L=4.5m</t>
  </si>
  <si>
    <t>5.7m×3.4m</t>
  </si>
  <si>
    <t>5.6m×6.7m</t>
  </si>
  <si>
    <t>4.2m×4.9m</t>
  </si>
  <si>
    <t>5.4m×1.2m</t>
  </si>
  <si>
    <t>4.1m×1.1m</t>
  </si>
  <si>
    <t>5.5m×3.8m</t>
  </si>
  <si>
    <t>5.5m×1.0m</t>
  </si>
  <si>
    <t>W=0.5mm×L=0.6m</t>
  </si>
  <si>
    <t>W=0.5mm×L=0.4m</t>
  </si>
  <si>
    <t>5.5m×0.5m</t>
  </si>
  <si>
    <t>W=0.8mm×L=2.0m</t>
  </si>
  <si>
    <t>0.15m×0.15m</t>
  </si>
  <si>
    <t>2.0m×0.4m</t>
  </si>
  <si>
    <t>0.8m×0.4m</t>
  </si>
  <si>
    <t>要対策</t>
  </si>
  <si>
    <t>寸法変更、判定見直し</t>
  </si>
  <si>
    <t>1.4m×1.0m</t>
  </si>
  <si>
    <t>1.2m×1.0m</t>
  </si>
  <si>
    <t>6.3m×0.5m</t>
  </si>
  <si>
    <t>6.4m×1.4m</t>
  </si>
  <si>
    <t>0.4m×0.1m</t>
  </si>
  <si>
    <t>4.6m×0.5m</t>
  </si>
  <si>
    <t>5.2m×0.5m</t>
  </si>
  <si>
    <t>W=0.5mm×L=3.0m</t>
  </si>
  <si>
    <t>W=0.5mm×L=1.1m</t>
  </si>
  <si>
    <t>2.4m×0.5m</t>
  </si>
  <si>
    <t>5.3m×0.8m</t>
  </si>
  <si>
    <t>W=0.6mm×L=2.9m</t>
  </si>
  <si>
    <t>0.5m×6.2m</t>
  </si>
  <si>
    <t>0.5m×0.2m</t>
  </si>
  <si>
    <t>3.0m×2.4m</t>
  </si>
  <si>
    <t>0.4m×0.15m</t>
  </si>
  <si>
    <t>0.2m×0.3m、0.15m×0.2m</t>
  </si>
  <si>
    <t>0.2m×0.2m・空洞500㎜</t>
  </si>
  <si>
    <t>5.3m×0.5m</t>
  </si>
  <si>
    <t>4.6m×2.5m</t>
  </si>
  <si>
    <t>0.1m×1.1m</t>
  </si>
  <si>
    <t>外力・ひび割れ　W=1.5mm×L=3.0m</t>
  </si>
  <si>
    <t>側壁のひび割れ無し 施工目地</t>
  </si>
  <si>
    <t>その他　0.4m×0.4m</t>
  </si>
  <si>
    <t>アーチの骨材露出 浸透性硬化剤塗布済 経過観察が望まれる</t>
  </si>
  <si>
    <t>その他　段差20mm×l=2.0m</t>
  </si>
  <si>
    <t>S1-3の近接</t>
  </si>
  <si>
    <t>外力・ひび割れ　W=2.0mm×L=3.0m</t>
  </si>
  <si>
    <t>その他　0.3m×0.3m</t>
  </si>
  <si>
    <t>その他　0.2m×0.2m</t>
  </si>
  <si>
    <t>うき・はく離　0.1m×1.5m</t>
  </si>
  <si>
    <t>アーチのうき 経過観察が望まれる</t>
  </si>
  <si>
    <t>漏水　0.5m×3.8m</t>
  </si>
  <si>
    <t>アーチの遊離石灰(今回漏水は確認されなかった) 経過観察が望まれる</t>
  </si>
  <si>
    <t>漏水　4.8m×0.7m</t>
  </si>
  <si>
    <t>アーチのにじみ 経過観察が望まれる</t>
  </si>
  <si>
    <t>外力・ひび割れ　W=1.0mm×L=3.8m</t>
  </si>
  <si>
    <t>車道ｱｽﾌｧﾙﾄ更新済</t>
  </si>
  <si>
    <t>外力・ひび割れ　W=1.0mm×L=3.9m</t>
  </si>
  <si>
    <t>外力・ひび割れ　W=0.7mm×L=3.4m</t>
  </si>
  <si>
    <t>外力・ひび割れ　W=0.7mm×L=1.5m</t>
  </si>
  <si>
    <t>漏水　6.4m×0.5m</t>
  </si>
  <si>
    <t>その他　0.6m×0.25m</t>
  </si>
  <si>
    <t>うき・はく離　0.15m×0.8m</t>
  </si>
  <si>
    <t>外力・ひび割れ　W=1.0mm×L=3.0m</t>
  </si>
  <si>
    <t>うき・はく離　0.15m×0.5m</t>
  </si>
  <si>
    <t>漏水　4.7m×0.5m</t>
  </si>
  <si>
    <t>うき・はく離　0.2m×1.0m</t>
  </si>
  <si>
    <t>漏水　2.2m×0.5m</t>
  </si>
  <si>
    <t>側壁のにじみ 経過観察が望まれる</t>
  </si>
  <si>
    <t>うき・はく離　2.8m×0.05m</t>
  </si>
  <si>
    <t>側壁のはく落跡 打音異常なし</t>
  </si>
  <si>
    <t>その他　0.4m×0.3m</t>
  </si>
  <si>
    <t>漏水　5.0m×3.1m</t>
  </si>
  <si>
    <t>外力・ひび割れ　W=1.2mm×L=3.0m</t>
  </si>
  <si>
    <t>外力・ひび割れ　W=0.7mm×L=3.3m</t>
  </si>
  <si>
    <t>外力・ひび割れ　W=4.5m×L=5.9m</t>
  </si>
  <si>
    <t>新規</t>
  </si>
  <si>
    <t>漏水　4.2m×0.5m</t>
  </si>
  <si>
    <t>外力・ひび割れ　W=0.8mm×L=2.8m</t>
  </si>
  <si>
    <t>うき・はく離　0.2m×0.6m</t>
  </si>
  <si>
    <t>外力・ひび割れ　W=0.8mm×L=3.0m</t>
  </si>
  <si>
    <t>漏水　4.0m×5.2m</t>
  </si>
  <si>
    <t>外力・ひび割れ　W=1.2mm×L=2.8m</t>
  </si>
  <si>
    <t>漏水　5.0m×0.5m</t>
  </si>
  <si>
    <t>漏水　12.4m×0.5m</t>
  </si>
  <si>
    <t>外力・ひび割れ　W=10.0m×L=4.5m</t>
  </si>
  <si>
    <t>漏水　4.2m×4.9m</t>
  </si>
  <si>
    <t>漏水　4.1m×1.1m</t>
  </si>
  <si>
    <t>漏水　5.5m×1.0m</t>
  </si>
  <si>
    <t>外力・ひび割れ　W=0.5mm×L=0.6m</t>
  </si>
  <si>
    <t>外力・ひび割れ　W=0.5mm×L=0.4m</t>
  </si>
  <si>
    <t>側壁のひび割れ 経過観察が望まれる</t>
  </si>
  <si>
    <t>うき・はく離　0.15m×0.15m</t>
  </si>
  <si>
    <t>側壁のうき 経過観察が望まれる</t>
  </si>
  <si>
    <t>うき・はく離　0.8m×0.4m</t>
  </si>
  <si>
    <t>アーチのうき 一部剥離を伴う打音異常確認・過年度より範囲拡大 早急な対策が望まれる</t>
  </si>
  <si>
    <t>その他　1.2m×1.0m</t>
  </si>
  <si>
    <t>アーチの露出骨材の不安定部分が広範囲に見られる 漏水を伴っておりｺﾝｸﾘｰﾄ劣化が懸念されるため早急な対策が望まれる</t>
  </si>
  <si>
    <t>漏水　6.4m×1.4m</t>
  </si>
  <si>
    <t>アーチの滴水(20ml/min) 計画的な対策が望まれる</t>
  </si>
  <si>
    <t>うき・はく離　0.4m×0.1m</t>
  </si>
  <si>
    <t>漏水　5.2m×0.5m</t>
  </si>
  <si>
    <t>外力・ひび割れ　W=0.5mm×L=3.0m</t>
  </si>
  <si>
    <t>外力・ひび割れ　W=0.5mm×L=1.1m</t>
  </si>
  <si>
    <t>アーチの滴水(10ml/min) 計画的な対策が望まれる</t>
  </si>
  <si>
    <t>外力・ひび割れ　W=0.6mm×L=2.9m</t>
  </si>
  <si>
    <t>漏水　0.5m×6.2m</t>
  </si>
  <si>
    <t>うき・はく離　0.3m×0.3m</t>
  </si>
  <si>
    <t>その他　0.5m×0.2m</t>
  </si>
  <si>
    <t>その他　0.4m×0.15m</t>
  </si>
  <si>
    <t>その他　0.2m×0.3m、0.15m×0.2m</t>
  </si>
  <si>
    <t>はく落跡　0.2m×0.2m・空洞500㎜</t>
  </si>
  <si>
    <t>アーチの前回空洞確認箇所 ｽﾃﾝﾚｽﾌﾟﾚｰﾄにより対策済み</t>
  </si>
  <si>
    <t>漏水　4.6m×2.5m</t>
  </si>
  <si>
    <t>うき・はく離　0.1m×1.1m</t>
  </si>
  <si>
    <t>外力・ひび割れ　W=0.7mm×L=3.8m</t>
  </si>
  <si>
    <t>PE</t>
  </si>
  <si>
    <t>施工目地</t>
    <rPh sb="0" eb="4">
      <t>セコウメジ</t>
    </rPh>
    <phoneticPr fontId="11"/>
  </si>
  <si>
    <t>ｱｽﾌｧﾙﾄ更新</t>
  </si>
  <si>
    <t>骨材露出</t>
    <rPh sb="0" eb="4">
      <t>コツザイロシュツ</t>
    </rPh>
    <phoneticPr fontId="11"/>
  </si>
  <si>
    <t>補修対策済</t>
    <rPh sb="0" eb="5">
      <t>ホシュウタイサクズミ</t>
    </rPh>
    <phoneticPr fontId="11"/>
  </si>
  <si>
    <t xml:space="preserve">アーチの段差(20㎜) </t>
  </si>
  <si>
    <t>アーチのうき 一部剥離を伴う濁音を伴っており、施工目地沿いに骨材の露出も合わせて確認された 早急な対策が望まれる</t>
  </si>
  <si>
    <t>・S6-4 天端部のうきについては、過年度より範囲の拡大が見られ一部剥離を伴っている。
・S6-5 天端部の骨材露出については、露出骨材の不安定部分が広範囲に見られる。漏水を伴っておりコンクリート劣化が懸念される。
・S6-8 右アーチのうきについては、目地沿いに骨材露出を伴い、一部剥離を伴う濁音が確認された。</t>
    <phoneticPr fontId="11"/>
  </si>
  <si>
    <t>ｱｽﾌｧﾙﾄ更新</t>
    <phoneticPr fontId="11"/>
  </si>
  <si>
    <t>W=0.7mm×L=3.8m</t>
  </si>
  <si>
    <t>ｽﾃﾝﾚｽﾌﾟﾚｰﾄ</t>
    <phoneticPr fontId="11"/>
  </si>
  <si>
    <t>段差</t>
    <rPh sb="0" eb="2">
      <t>ダンサ</t>
    </rPh>
    <phoneticPr fontId="11"/>
  </si>
  <si>
    <t>ｱｽﾌｧﾙﾄ更新済</t>
    <rPh sb="6" eb="8">
      <t>コウシン</t>
    </rPh>
    <rPh sb="8" eb="9">
      <t>スミ</t>
    </rPh>
    <phoneticPr fontId="11"/>
  </si>
  <si>
    <t>側壁のはく落跡　打音異状無し</t>
    <rPh sb="0" eb="2">
      <t>ソクヘキ</t>
    </rPh>
    <rPh sb="5" eb="7">
      <t>ラクアト</t>
    </rPh>
    <rPh sb="8" eb="13">
      <t>ダオンイジョウナ</t>
    </rPh>
    <phoneticPr fontId="11"/>
  </si>
  <si>
    <t>側壁のはく落跡　打音異状無し</t>
    <rPh sb="0" eb="2">
      <t>ソクヘキ</t>
    </rPh>
    <rPh sb="5" eb="6">
      <t>ラク</t>
    </rPh>
    <rPh sb="6" eb="7">
      <t>アト</t>
    </rPh>
    <rPh sb="8" eb="13">
      <t>ダオンイジョウナ</t>
    </rPh>
    <phoneticPr fontId="11"/>
  </si>
  <si>
    <r>
      <rPr>
        <b/>
        <u/>
        <sz val="16"/>
        <rFont val="HGSｺﾞｼｯｸM"/>
        <family val="3"/>
        <charset val="128"/>
      </rPr>
      <t>１．変状・異常の内容とそれが確認された部材・部位（客観的事実）</t>
    </r>
    <r>
      <rPr>
        <sz val="16"/>
        <color rgb="FFFF0000"/>
        <rFont val="HGSｺﾞｼｯｸM"/>
        <family val="3"/>
        <charset val="128"/>
      </rPr>
      <t xml:space="preserve">
</t>
    </r>
    <r>
      <rPr>
        <sz val="16"/>
        <rFont val="HGSｺﾞｼｯｸM"/>
        <family val="3"/>
        <charset val="128"/>
      </rPr>
      <t xml:space="preserve">○圧ざ・ひび割れ
・覆工アーチ（天端）の横断方向のひび割れ、側壁部の鉛直方向のひび割れについては、0.3mm幅以下の軽微なひび割れが発生していた。
・前回点検時において、側壁に設置されている施工目地について、ひび割れとして評価していた。施工目地においては、全て評価を見直して施工目地とした。
○うき・はく離
・覆工アーチ（天端）および水平打継ぎ目地周辺に沿ったうき・はく離が生じていた。S006のアーチ部天端においては、うきおよび豆板が比較的規模の大きい範囲で確認されたため、Ⅲ判定とした。
○漏水
・覆工アーチ部のひび割れ部において、滴水、にじみ程度の漏水が確認された。前回点検時と同様に、アーチ部全体において遊離石灰の析出が多く認められた。
○その他
・令和4年に背面空洞対策のため、裏込め注入工が施されていた。
</t>
    </r>
    <r>
      <rPr>
        <b/>
        <u/>
        <sz val="16"/>
        <rFont val="HGSｺﾞｼｯｸM"/>
        <family val="3"/>
        <charset val="128"/>
      </rPr>
      <t>２．変状等の原因（推定）</t>
    </r>
    <r>
      <rPr>
        <sz val="16"/>
        <color rgb="FFFF0000"/>
        <rFont val="HGSｺﾞｼｯｸM"/>
        <family val="3"/>
        <charset val="128"/>
      </rPr>
      <t xml:space="preserve">
</t>
    </r>
    <r>
      <rPr>
        <sz val="16"/>
        <rFont val="HGSｺﾞｼｯｸM"/>
        <family val="3"/>
        <charset val="128"/>
      </rPr>
      <t xml:space="preserve">・葛尾隧道は、1953年に供用開始されており、1950年代で木製支柱式支保工の過渡期に施工された矢板工法のトンネルである。
・覆工アーチ天端に横断方向のひび割れ、側壁の鉛直方向に発生しているひび割れは、前回点検時からの進行性のひび割れは見受けられず、コンクリートの乾燥収縮等により発生しているものと推察される。
・覆工アーチ天端および水平打ち継ぎ目地のうき・はく離については、施工時のコンクリートの充填不良、外部拘束による不均一な収縮等に起因するものと考える。
特に、S006のアーチ天端に認めるコンクリートの充填不良ついては、骨材露出が大きく漏水にじみが発生しており、背面水の湧出は背面空洞を助長する原因となる。
・漏水については、降雨による背面水の増加やコンクリートの充填不良等の脆弱な水路を通じて発生していると推察される。
</t>
    </r>
    <r>
      <rPr>
        <b/>
        <u/>
        <sz val="16"/>
        <rFont val="HGSｺﾞｼｯｸM"/>
        <family val="3"/>
        <charset val="128"/>
      </rPr>
      <t>３．施設の現状と次回定期点検まで及び将来における構造物の状態（推定）</t>
    </r>
    <r>
      <rPr>
        <b/>
        <sz val="16"/>
        <rFont val="HGSｺﾞｼｯｸM"/>
        <family val="3"/>
        <charset val="128"/>
      </rPr>
      <t xml:space="preserve">
</t>
    </r>
    <r>
      <rPr>
        <sz val="16"/>
        <rFont val="HGSｺﾞｼｯｸM"/>
        <family val="3"/>
        <charset val="128"/>
      </rPr>
      <t xml:space="preserve">○構造物としての安全性や安定の推定
・葛尾隧道は、山口県西部を流れる木屋川の上流域に位置する木屋川ダムの豊田湖周辺の標高150ｍの浸食が進んだ丘陵地に建設されている。地質は、中生代白亜紀の関門層群の泥岩・砂岩等の分布域である。
・1950年代の木製支柱式支保工によると思われる矢板工法のトンネルであるが、施工時の背面空洞の残存等が懸念される。令和4年度に、トンネル全体に渡り、裏込め注入工による補修対策工を実施していた。土被りは、20ｍ程度と小さく、膨張性地山には該当せず、有害水も認められない。
○予防保全の必要性や長寿命化の実現などの観点から経年的劣化に対する評価
・令和4年度にS005以降のスパンの背面空洞に裏込め注入工を講じている。
・覆工面に認めるひび割れ、水平打ち継ぎ目地に認めるうき等については、経過観察が必要であり、新規の漏水など劣化進行の有無を定期的に確認する必要がある。
一方、覆工アーチのひび割れやコンクリートの充填不良部から湧出する漏水については、経年により背面空洞を助長する原因になるため、継続的な監視が必要と考えられる。
○道路利用者被害の発生の可能性
・経年により、骨材露出部の脆弱化や水平打ち継ぎ目地のうきの進行が、通行車両へのコンクリート片の剥落、飛散に繋がる可能性があるため計画的な措置が必要である。
</t>
    </r>
    <r>
      <rPr>
        <b/>
        <u/>
        <sz val="16"/>
        <rFont val="HGSｺﾞｼｯｸM"/>
        <family val="3"/>
        <charset val="128"/>
      </rPr>
      <t>４．措置の必要性の判断に関わる事項</t>
    </r>
    <r>
      <rPr>
        <sz val="16"/>
        <rFont val="HGSｺﾞｼｯｸM"/>
        <family val="3"/>
        <charset val="128"/>
      </rPr>
      <t xml:space="preserve">
・覆工アーチ天端の充填不良部については、漏水を伴っており早急な措置が必要である。
・覆工アーチ部および水平打ち継ぎ目地周辺のうき・はく離は計画的な措置が必要である。
・覆工アーチ部のひび割れおよびコンクリートの充填不良部から認められる漏水については、計画的な措置を講じる必要がある。
</t>
    </r>
    <r>
      <rPr>
        <b/>
        <u/>
        <sz val="16"/>
        <rFont val="HGSｺﾞｼｯｸM"/>
        <family val="3"/>
        <charset val="128"/>
      </rPr>
      <t>５．その他、次回定期点検へ引き継ぐ事項等</t>
    </r>
    <r>
      <rPr>
        <sz val="16"/>
        <rFont val="HGSｺﾞｼｯｸM"/>
        <family val="3"/>
        <charset val="128"/>
      </rPr>
      <t xml:space="preserve">
・覆工アーチ部および水平打ち継ぎ目地に認められるうきについては、打音異常がないか入念に確認して継続的に把握すること。</t>
    </r>
    <phoneticPr fontId="11"/>
  </si>
  <si>
    <t>131.13425</t>
    <phoneticPr fontId="11"/>
  </si>
  <si>
    <t>34.24283,131.13425</t>
    <phoneticPr fontId="11"/>
  </si>
  <si>
    <t>前回点検時近接写真</t>
    <rPh sb="0" eb="2">
      <t>ゼンカイ</t>
    </rPh>
    <rPh sb="2" eb="5">
      <t>テンケンジ</t>
    </rPh>
    <rPh sb="5" eb="9">
      <t>キンセツシャシン</t>
    </rPh>
    <phoneticPr fontId="11"/>
  </si>
  <si>
    <t>前回近接拡大</t>
    <rPh sb="0" eb="2">
      <t>ゼンカイ</t>
    </rPh>
    <rPh sb="2" eb="4">
      <t>キンセツ</t>
    </rPh>
    <rPh sb="4" eb="6">
      <t>カクダイ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</si>
</sst>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0%"/>
    <numFmt numFmtId="202" formatCode="0&quot;箇所&quot;"/>
    <numFmt numFmtId="203" formatCode="#,##0.0_ "/>
    <numFmt numFmtId="204" formatCode="0.00##"/>
    <numFmt numFmtId="205" formatCode="&quot;対策区分判定&quot;\ General"/>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7"/>
      <name val="HGSｺﾞｼｯｸM"/>
      <family val="3"/>
      <charset val="128"/>
    </font>
    <font>
      <sz val="16"/>
      <color rgb="FFFF0000"/>
      <name val="HGSｺﾞｼｯｸM"/>
      <family val="3"/>
      <charset val="128"/>
    </font>
    <font>
      <sz val="16"/>
      <name val="HGSｺﾞｼｯｸM"/>
      <family val="3"/>
      <charset val="128"/>
    </font>
    <font>
      <b/>
      <u/>
      <sz val="16"/>
      <name val="HGSｺﾞｼｯｸM"/>
      <family val="3"/>
      <charset val="128"/>
    </font>
    <font>
      <b/>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8" fillId="0" borderId="0">
      <alignment vertical="center"/>
    </xf>
    <xf numFmtId="0" fontId="3" fillId="0" borderId="0">
      <alignment vertical="center"/>
    </xf>
    <xf numFmtId="0" fontId="2" fillId="0" borderId="0">
      <alignment vertical="center"/>
    </xf>
    <xf numFmtId="38" fontId="38" fillId="0" borderId="0" applyFont="0" applyFill="0" applyBorder="0" applyAlignment="0" applyProtection="0">
      <alignment vertical="center"/>
    </xf>
  </cellStyleXfs>
  <cellXfs count="1128">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24" fillId="0" borderId="1" xfId="7" applyFont="1" applyBorder="1" applyAlignment="1">
      <alignment horizontal="center" vertical="center"/>
    </xf>
    <xf numFmtId="0" fontId="25"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30"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30" fillId="0" borderId="0" xfId="0" applyFont="1">
      <alignment vertical="center"/>
    </xf>
    <xf numFmtId="0" fontId="30"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7"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0" fontId="35"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8" fillId="0" borderId="7" xfId="2" applyNumberFormat="1" applyFont="1" applyBorder="1" applyAlignment="1">
      <alignment vertical="center" shrinkToFit="1"/>
    </xf>
    <xf numFmtId="177" fontId="28"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9" xfId="5" applyFont="1" applyFill="1" applyBorder="1" applyAlignment="1">
      <alignment horizontal="center" vertical="center"/>
    </xf>
    <xf numFmtId="0" fontId="37" fillId="4" borderId="0" xfId="2" applyFont="1" applyFill="1" applyAlignment="1">
      <alignment vertical="center" shrinkToFit="1"/>
    </xf>
    <xf numFmtId="0" fontId="39" fillId="4" borderId="0" xfId="11" applyFont="1" applyFill="1" applyAlignment="1">
      <alignment vertical="center" shrinkToFit="1"/>
    </xf>
    <xf numFmtId="0" fontId="29" fillId="0" borderId="7" xfId="2" applyFont="1" applyBorder="1" applyAlignment="1">
      <alignment vertical="center"/>
    </xf>
    <xf numFmtId="0" fontId="40" fillId="0" borderId="7" xfId="2" applyFont="1" applyBorder="1" applyAlignment="1">
      <alignment vertical="top" wrapText="1"/>
    </xf>
    <xf numFmtId="0" fontId="29" fillId="0" borderId="7" xfId="2" applyFont="1" applyBorder="1" applyAlignment="1">
      <alignment vertical="top"/>
    </xf>
    <xf numFmtId="0" fontId="27"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5"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2" borderId="33"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2"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5" fillId="0" borderId="1" xfId="2" applyNumberFormat="1" applyFont="1" applyBorder="1" applyAlignment="1" applyProtection="1">
      <alignment horizontal="right" vertical="center" shrinkToFit="1"/>
      <protection locked="0"/>
    </xf>
    <xf numFmtId="190" fontId="35" fillId="0" borderId="2" xfId="2" applyNumberFormat="1" applyFont="1" applyBorder="1" applyAlignment="1" applyProtection="1">
      <alignment horizontal="right" vertical="center" shrinkToFit="1"/>
      <protection locked="0"/>
    </xf>
    <xf numFmtId="0" fontId="43" fillId="0" borderId="0" xfId="0" applyFont="1">
      <alignment vertical="center"/>
    </xf>
    <xf numFmtId="0" fontId="41" fillId="0" borderId="0" xfId="0" applyFont="1">
      <alignment vertical="center"/>
    </xf>
    <xf numFmtId="0" fontId="13" fillId="0" borderId="0" xfId="0" applyFont="1">
      <alignment vertical="center"/>
    </xf>
    <xf numFmtId="0" fontId="18" fillId="0" borderId="0" xfId="0" applyFont="1">
      <alignment vertical="center"/>
    </xf>
    <xf numFmtId="0" fontId="44" fillId="0" borderId="0" xfId="0" applyFont="1">
      <alignment vertical="center"/>
    </xf>
    <xf numFmtId="0" fontId="27" fillId="0" borderId="0" xfId="0" applyFont="1">
      <alignment vertical="center"/>
    </xf>
    <xf numFmtId="0" fontId="45" fillId="0" borderId="0" xfId="5" applyFont="1">
      <alignment vertical="center"/>
    </xf>
    <xf numFmtId="0" fontId="33" fillId="0" borderId="0" xfId="5" applyFont="1" applyAlignment="1">
      <alignment horizontal="left" vertical="center"/>
    </xf>
    <xf numFmtId="0" fontId="45" fillId="0" borderId="0" xfId="5" applyFont="1" applyAlignment="1">
      <alignment horizontal="center" vertical="center"/>
    </xf>
    <xf numFmtId="0" fontId="41" fillId="0" borderId="1" xfId="5" applyFont="1" applyBorder="1" applyAlignment="1">
      <alignment horizontal="center" vertical="center" shrinkToFit="1"/>
    </xf>
    <xf numFmtId="0" fontId="41" fillId="0" borderId="26" xfId="5" applyFont="1" applyBorder="1" applyAlignment="1">
      <alignment vertical="center" shrinkToFit="1"/>
    </xf>
    <xf numFmtId="0" fontId="41" fillId="0" borderId="27" xfId="5" applyFont="1" applyBorder="1" applyAlignment="1">
      <alignment vertical="center" shrinkToFit="1"/>
    </xf>
    <xf numFmtId="0" fontId="41" fillId="0" borderId="28" xfId="5" applyFont="1" applyBorder="1" applyAlignment="1">
      <alignment vertical="center" shrinkToFit="1"/>
    </xf>
    <xf numFmtId="0" fontId="41" fillId="0" borderId="44" xfId="5" applyFont="1" applyBorder="1" applyAlignment="1">
      <alignment vertical="center" shrinkToFit="1"/>
    </xf>
    <xf numFmtId="0" fontId="41" fillId="0" borderId="26" xfId="5" applyFont="1" applyBorder="1" applyAlignment="1">
      <alignment horizontal="center" vertical="center" shrinkToFit="1"/>
    </xf>
    <xf numFmtId="0" fontId="41" fillId="0" borderId="27" xfId="5" applyFont="1" applyBorder="1" applyAlignment="1">
      <alignment horizontal="center" vertical="center" shrinkToFit="1"/>
    </xf>
    <xf numFmtId="0" fontId="41" fillId="0" borderId="8" xfId="5" applyFont="1" applyBorder="1" applyAlignment="1">
      <alignment horizontal="center" vertical="center" shrinkToFit="1"/>
    </xf>
    <xf numFmtId="2" fontId="41" fillId="0" borderId="27" xfId="5" applyNumberFormat="1" applyFont="1" applyBorder="1" applyAlignment="1">
      <alignment horizontal="center" vertical="center" shrinkToFit="1"/>
    </xf>
    <xf numFmtId="2" fontId="41" fillId="0" borderId="44" xfId="5" applyNumberFormat="1" applyFont="1" applyBorder="1" applyAlignment="1">
      <alignment horizontal="center" vertical="center" shrinkToFit="1"/>
    </xf>
    <xf numFmtId="2" fontId="41" fillId="0" borderId="16" xfId="5" applyNumberFormat="1" applyFont="1" applyBorder="1" applyAlignment="1">
      <alignment horizontal="center" vertical="center" shrinkToFit="1"/>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8"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41" fillId="0" borderId="45" xfId="5" applyFont="1" applyBorder="1" applyAlignment="1">
      <alignment horizontal="center" vertical="center" shrinkToFit="1"/>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79" fontId="12" fillId="0" borderId="39" xfId="5" applyNumberFormat="1" applyFont="1" applyBorder="1" applyAlignment="1">
      <alignment horizontal="center" vertical="center" shrinkToFit="1"/>
    </xf>
    <xf numFmtId="179" fontId="12" fillId="0" borderId="46" xfId="5" applyNumberFormat="1" applyFont="1" applyBorder="1" applyAlignment="1">
      <alignment horizontal="center" vertical="center" shrinkToFit="1"/>
    </xf>
    <xf numFmtId="179" fontId="12" fillId="0" borderId="41" xfId="5" applyNumberFormat="1" applyFont="1" applyBorder="1" applyAlignment="1">
      <alignment horizontal="center" vertical="center" shrinkToFit="1"/>
    </xf>
    <xf numFmtId="179" fontId="12" fillId="0" borderId="32"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2" fontId="12" fillId="0" borderId="46" xfId="5" applyNumberFormat="1" applyFont="1" applyBorder="1" applyAlignment="1">
      <alignment horizontal="center" vertical="center" shrinkToFit="1"/>
    </xf>
    <xf numFmtId="2" fontId="12" fillId="0" borderId="41" xfId="5" applyNumberFormat="1" applyFont="1" applyBorder="1" applyAlignment="1">
      <alignment horizontal="center" vertical="center" shrinkToFit="1"/>
    </xf>
    <xf numFmtId="2" fontId="12" fillId="0" borderId="37"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7" fillId="0" borderId="0" xfId="2" applyFont="1" applyAlignment="1">
      <alignment vertical="center"/>
    </xf>
    <xf numFmtId="0" fontId="50" fillId="2" borderId="14" xfId="2" applyFont="1" applyFill="1" applyBorder="1" applyAlignment="1">
      <alignment vertical="center" textRotation="255" wrapText="1" shrinkToFit="1"/>
    </xf>
    <xf numFmtId="0" fontId="48" fillId="0" borderId="1" xfId="2" applyFont="1" applyBorder="1" applyAlignment="1" applyProtection="1">
      <alignment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48" fillId="0" borderId="6" xfId="2" applyFont="1" applyBorder="1" applyAlignment="1" applyProtection="1">
      <alignment horizontal="center" vertical="center"/>
      <protection locked="0"/>
    </xf>
    <xf numFmtId="0" fontId="48" fillId="0" borderId="7" xfId="2" applyFont="1" applyBorder="1" applyAlignment="1">
      <alignment horizontal="center" vertical="center"/>
    </xf>
    <xf numFmtId="0" fontId="50" fillId="0" borderId="2" xfId="2" applyFont="1" applyBorder="1" applyAlignment="1" applyProtection="1">
      <alignment horizontal="center" vertical="center" wrapText="1" shrinkToFit="1"/>
      <protection locked="0"/>
    </xf>
    <xf numFmtId="0" fontId="48" fillId="0" borderId="9" xfId="2" applyFont="1" applyBorder="1" applyAlignment="1" applyProtection="1">
      <alignment horizontal="center" vertical="center" shrinkToFit="1"/>
      <protection locked="0"/>
    </xf>
    <xf numFmtId="0" fontId="48" fillId="0" borderId="13" xfId="2" applyFont="1" applyBorder="1" applyAlignment="1" applyProtection="1">
      <alignment horizontal="center" vertical="center" shrinkToFit="1"/>
      <protection locked="0"/>
    </xf>
    <xf numFmtId="0" fontId="48" fillId="0" borderId="10" xfId="2" applyFont="1" applyBorder="1" applyAlignment="1">
      <alignment horizontal="center" vertical="center"/>
    </xf>
    <xf numFmtId="0" fontId="48" fillId="0" borderId="1" xfId="2" applyFont="1" applyBorder="1" applyAlignment="1" applyProtection="1">
      <alignment vertical="center"/>
      <protection locked="0"/>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197"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5" fontId="49" fillId="0" borderId="7" xfId="10" applyNumberFormat="1" applyFont="1" applyBorder="1" applyAlignment="1" applyProtection="1">
      <alignment vertical="center" shrinkToFit="1"/>
      <protection locked="0"/>
    </xf>
    <xf numFmtId="195"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6" fontId="49" fillId="0" borderId="4" xfId="10" applyNumberFormat="1" applyFont="1" applyBorder="1" applyAlignment="1" applyProtection="1">
      <alignment vertical="center" shrinkToFit="1"/>
      <protection locked="0"/>
    </xf>
    <xf numFmtId="196"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2" xfId="2" applyFont="1" applyFill="1" applyBorder="1" applyAlignment="1">
      <alignment horizontal="center" vertical="center" wrapText="1"/>
    </xf>
    <xf numFmtId="176" fontId="48" fillId="0" borderId="2" xfId="2" applyNumberFormat="1" applyFont="1" applyBorder="1" applyAlignment="1">
      <alignment horizontal="center" vertical="center" wrapText="1"/>
    </xf>
    <xf numFmtId="0" fontId="46" fillId="2" borderId="1" xfId="2" applyFont="1" applyFill="1" applyBorder="1" applyAlignment="1">
      <alignment horizontal="center" vertical="center" wrapText="1"/>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8" fillId="2" borderId="2"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1" xfId="2" applyFont="1" applyBorder="1" applyAlignment="1" applyProtection="1">
      <alignment horizontal="center" vertical="center" shrinkToFit="1"/>
      <protection locked="0"/>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2" borderId="1"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1" xfId="2" applyFont="1" applyBorder="1" applyAlignment="1">
      <alignment horizontal="center" vertical="center" shrinkToFit="1"/>
    </xf>
    <xf numFmtId="0" fontId="48" fillId="2"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3" xfId="2" applyFont="1" applyBorder="1" applyAlignment="1">
      <alignment horizontal="center" vertical="center"/>
    </xf>
    <xf numFmtId="0" fontId="48" fillId="0" borderId="8" xfId="2" applyFont="1" applyBorder="1" applyAlignment="1">
      <alignment horizontal="center" vertical="center"/>
    </xf>
    <xf numFmtId="0" fontId="48" fillId="2" borderId="1"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1" xfId="2" applyFont="1" applyFill="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8"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201" fontId="12" fillId="0" borderId="0" xfId="2" applyNumberFormat="1" applyFont="1" applyProtection="1">
      <protection locked="0"/>
    </xf>
    <xf numFmtId="0" fontId="48" fillId="0" borderId="6" xfId="2" applyFont="1" applyBorder="1" applyAlignment="1" applyProtection="1">
      <alignment horizontal="center" vertical="center" shrinkToFit="1"/>
      <protection locked="0"/>
    </xf>
    <xf numFmtId="0" fontId="60" fillId="0" borderId="1" xfId="7" applyFont="1" applyBorder="1" applyAlignment="1">
      <alignment horizontal="center" vertical="center"/>
    </xf>
    <xf numFmtId="0" fontId="43" fillId="0" borderId="1" xfId="7" applyFont="1" applyBorder="1" applyAlignment="1">
      <alignment horizontal="center" vertical="center"/>
    </xf>
    <xf numFmtId="178" fontId="12" fillId="0" borderId="1" xfId="4" applyNumberFormat="1" applyFont="1" applyBorder="1" applyAlignment="1">
      <alignment horizontal="center" vertical="center"/>
    </xf>
    <xf numFmtId="178" fontId="48" fillId="0" borderId="1" xfId="4" applyNumberFormat="1" applyFont="1" applyBorder="1" applyAlignment="1">
      <alignment horizontal="center" vertical="center"/>
    </xf>
    <xf numFmtId="178" fontId="41" fillId="0" borderId="17" xfId="5" applyNumberFormat="1" applyFont="1" applyBorder="1" applyAlignment="1">
      <alignment horizontal="center" vertical="center" shrinkToFit="1"/>
    </xf>
    <xf numFmtId="203" fontId="48" fillId="0" borderId="8" xfId="2" applyNumberFormat="1" applyFont="1" applyBorder="1" applyAlignment="1" applyProtection="1">
      <alignment horizontal="center" vertical="center"/>
      <protection locked="0"/>
    </xf>
    <xf numFmtId="204" fontId="35" fillId="0" borderId="1" xfId="2" applyNumberFormat="1" applyFont="1" applyBorder="1" applyAlignment="1" applyProtection="1">
      <alignment horizontal="center" vertical="center" shrinkToFit="1"/>
      <protection locked="0"/>
    </xf>
    <xf numFmtId="204" fontId="35" fillId="0" borderId="1" xfId="2" applyNumberFormat="1" applyFont="1" applyBorder="1" applyAlignment="1" applyProtection="1">
      <alignment horizontal="right" vertical="center" shrinkToFit="1"/>
      <protection locked="0"/>
    </xf>
    <xf numFmtId="204" fontId="41" fillId="0" borderId="29" xfId="5" applyNumberFormat="1" applyFont="1" applyBorder="1" applyAlignment="1">
      <alignment horizontal="center" vertical="center" shrinkToFit="1"/>
    </xf>
    <xf numFmtId="204" fontId="41" fillId="0" borderId="27" xfId="5" applyNumberFormat="1" applyFont="1" applyBorder="1" applyAlignment="1">
      <alignment horizontal="center" vertical="center" shrinkToFit="1"/>
    </xf>
    <xf numFmtId="204" fontId="41" fillId="0" borderId="8" xfId="5" applyNumberFormat="1" applyFont="1" applyBorder="1" applyAlignment="1">
      <alignment horizontal="center" vertical="center" shrinkToFit="1"/>
    </xf>
    <xf numFmtId="204" fontId="12" fillId="0" borderId="38" xfId="5" applyNumberFormat="1" applyFont="1" applyBorder="1" applyAlignment="1">
      <alignment horizontal="center" vertical="center" shrinkToFit="1"/>
    </xf>
    <xf numFmtId="204" fontId="12" fillId="0" borderId="46" xfId="5" applyNumberFormat="1" applyFont="1" applyBorder="1" applyAlignment="1">
      <alignment horizontal="center" vertical="center" shrinkToFit="1"/>
    </xf>
    <xf numFmtId="204" fontId="12" fillId="0" borderId="41" xfId="5" applyNumberFormat="1" applyFont="1" applyBorder="1" applyAlignment="1">
      <alignment horizontal="center" vertical="center" shrinkToFit="1"/>
    </xf>
    <xf numFmtId="204" fontId="12" fillId="0" borderId="32" xfId="5" applyNumberFormat="1" applyFont="1" applyBorder="1" applyAlignment="1">
      <alignment horizontal="center" vertical="center" shrinkToFit="1"/>
    </xf>
    <xf numFmtId="193" fontId="35" fillId="0" borderId="1" xfId="2" applyNumberFormat="1" applyFont="1" applyBorder="1" applyAlignment="1" applyProtection="1">
      <alignment horizontal="center" vertical="center" shrinkToFit="1"/>
      <protection locked="0"/>
    </xf>
    <xf numFmtId="186" fontId="48" fillId="0" borderId="8" xfId="2" applyNumberFormat="1" applyFont="1" applyBorder="1" applyAlignment="1" applyProtection="1">
      <alignment horizontal="center" vertical="center"/>
      <protection locked="0"/>
    </xf>
    <xf numFmtId="205" fontId="48" fillId="0" borderId="1" xfId="2" applyNumberFormat="1" applyFont="1" applyBorder="1" applyAlignment="1" applyProtection="1">
      <alignment horizontal="center" vertical="center" shrinkToFit="1"/>
      <protection locked="0"/>
    </xf>
    <xf numFmtId="0" fontId="48" fillId="0" borderId="1" xfId="2" applyFont="1" applyFill="1" applyBorder="1" applyAlignment="1" applyProtection="1">
      <alignment horizontal="center" vertical="center"/>
      <protection locked="0"/>
    </xf>
    <xf numFmtId="0" fontId="40" fillId="0" borderId="0" xfId="2" applyFont="1" applyBorder="1" applyAlignment="1">
      <alignment vertical="top" wrapText="1"/>
    </xf>
    <xf numFmtId="0" fontId="40" fillId="0" borderId="0" xfId="2" applyFont="1" applyBorder="1" applyAlignment="1">
      <alignment vertical="top"/>
    </xf>
    <xf numFmtId="49" fontId="48" fillId="2" borderId="1" xfId="2" applyNumberFormat="1" applyFont="1" applyFill="1" applyBorder="1" applyAlignment="1">
      <alignment horizontal="center" vertical="center" shrinkToFit="1"/>
    </xf>
    <xf numFmtId="49" fontId="48" fillId="2" borderId="14" xfId="2"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2" xfId="2" applyFont="1" applyFill="1" applyBorder="1" applyAlignment="1">
      <alignment horizontal="center" vertical="center" shrinkToFit="1"/>
    </xf>
    <xf numFmtId="0" fontId="48" fillId="2" borderId="8"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8" fillId="2" borderId="3" xfId="2" applyFont="1" applyFill="1" applyBorder="1" applyAlignment="1">
      <alignment horizontal="center" vertical="center" shrinkToFit="1"/>
    </xf>
    <xf numFmtId="0" fontId="48" fillId="0" borderId="1" xfId="2" applyFont="1" applyBorder="1" applyAlignment="1" applyProtection="1">
      <alignment horizontal="center" vertical="center" shrinkToFit="1"/>
      <protection locked="0"/>
    </xf>
    <xf numFmtId="0" fontId="48" fillId="2" borderId="14"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48" fillId="2" borderId="6" xfId="2" applyFont="1" applyFill="1" applyBorder="1" applyAlignment="1">
      <alignment horizontal="center" vertical="center" shrinkToFit="1"/>
    </xf>
    <xf numFmtId="0" fontId="48" fillId="2" borderId="7"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2" borderId="9"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47" fillId="0" borderId="1" xfId="2" applyFont="1" applyBorder="1" applyAlignment="1">
      <alignment horizontal="center" vertical="center"/>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0"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textRotation="255"/>
    </xf>
    <xf numFmtId="0" fontId="48" fillId="2" borderId="15" xfId="2" applyFont="1" applyFill="1" applyBorder="1" applyAlignment="1">
      <alignment horizontal="center" vertical="center" textRotation="255"/>
    </xf>
    <xf numFmtId="0" fontId="48" fillId="2" borderId="14" xfId="2" applyFont="1" applyFill="1" applyBorder="1" applyAlignment="1">
      <alignment horizontal="center" vertical="center" shrinkToFit="1"/>
    </xf>
    <xf numFmtId="0" fontId="48" fillId="0" borderId="14" xfId="2" applyFont="1" applyBorder="1" applyAlignment="1">
      <alignment horizontal="left" vertical="center" shrinkToFit="1"/>
    </xf>
    <xf numFmtId="0" fontId="48" fillId="2" borderId="1" xfId="2" applyFont="1" applyFill="1" applyBorder="1" applyAlignment="1">
      <alignment horizontal="center" vertical="center" shrinkToFit="1"/>
    </xf>
    <xf numFmtId="0" fontId="48" fillId="0" borderId="6" xfId="2" applyFont="1" applyBorder="1" applyAlignment="1">
      <alignment horizontal="center" vertical="center"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0" borderId="13" xfId="2" applyFont="1" applyBorder="1" applyAlignment="1">
      <alignment horizontal="left" vertical="center" shrinkToFit="1"/>
    </xf>
    <xf numFmtId="4" fontId="48" fillId="0" borderId="1" xfId="2" applyNumberFormat="1" applyFont="1" applyBorder="1" applyAlignment="1">
      <alignment horizontal="center" vertical="center" shrinkToFit="1"/>
    </xf>
    <xf numFmtId="0" fontId="48" fillId="2" borderId="12" xfId="2" applyFont="1" applyFill="1" applyBorder="1" applyAlignment="1">
      <alignment horizontal="center" vertical="center" shrinkToFit="1"/>
    </xf>
    <xf numFmtId="49" fontId="53" fillId="0" borderId="9" xfId="1" applyNumberFormat="1" applyFont="1" applyBorder="1" applyAlignment="1" applyProtection="1">
      <alignment horizontal="center" vertical="center" shrinkToFit="1"/>
      <protection locked="0"/>
    </xf>
    <xf numFmtId="49" fontId="53" fillId="0" borderId="10" xfId="1" applyNumberFormat="1" applyFont="1" applyBorder="1" applyAlignment="1" applyProtection="1">
      <alignment horizontal="center" vertical="center" shrinkToFit="1"/>
      <protection locked="0"/>
    </xf>
    <xf numFmtId="49" fontId="53" fillId="0" borderId="11" xfId="1" applyNumberFormat="1" applyFont="1" applyBorder="1" applyAlignment="1" applyProtection="1">
      <alignment horizontal="center" vertical="center" shrinkToFit="1"/>
      <protection locked="0"/>
    </xf>
    <xf numFmtId="14" fontId="48" fillId="0" borderId="9" xfId="2" applyNumberFormat="1" applyFont="1" applyBorder="1" applyAlignment="1" applyProtection="1">
      <alignment horizontal="center" vertical="center"/>
      <protection locked="0"/>
    </xf>
    <xf numFmtId="0" fontId="48" fillId="0" borderId="11" xfId="2" applyFont="1" applyBorder="1" applyAlignment="1" applyProtection="1">
      <alignment horizontal="center" vertical="center"/>
      <protection locked="0"/>
    </xf>
    <xf numFmtId="49" fontId="53" fillId="0" borderId="2" xfId="1" applyNumberFormat="1" applyFont="1" applyBorder="1" applyAlignment="1" applyProtection="1">
      <alignment horizontal="center" vertical="center" shrinkToFit="1"/>
      <protection locked="0"/>
    </xf>
    <xf numFmtId="49" fontId="53" fillId="0" borderId="3" xfId="1" applyNumberFormat="1" applyFont="1" applyBorder="1" applyAlignment="1" applyProtection="1">
      <alignment horizontal="center" vertical="center" shrinkToFit="1"/>
      <protection locked="0"/>
    </xf>
    <xf numFmtId="49" fontId="53" fillId="0" borderId="8" xfId="1" applyNumberFormat="1" applyFont="1" applyBorder="1" applyAlignment="1" applyProtection="1">
      <alignment horizontal="center" vertical="center" shrinkToFit="1"/>
      <protection locked="0"/>
    </xf>
    <xf numFmtId="0" fontId="48" fillId="2" borderId="3" xfId="2" applyFont="1" applyFill="1" applyBorder="1" applyAlignment="1">
      <alignment horizontal="center" vertical="center"/>
    </xf>
    <xf numFmtId="14" fontId="48" fillId="0" borderId="2" xfId="2" applyNumberFormat="1"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4"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48" fillId="0" borderId="1" xfId="2" applyFont="1" applyBorder="1" applyAlignment="1">
      <alignment horizontal="center" vertical="center" shrinkToFit="1"/>
    </xf>
    <xf numFmtId="0" fontId="48" fillId="0" borderId="6" xfId="2" applyFont="1" applyBorder="1" applyAlignment="1">
      <alignment horizontal="center" vertical="center" wrapText="1"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48" fillId="0" borderId="6" xfId="2" applyNumberFormat="1" applyFont="1" applyBorder="1" applyAlignment="1">
      <alignment horizontal="center" vertical="center" shrinkToFit="1"/>
    </xf>
    <xf numFmtId="176" fontId="48" fillId="0" borderId="7" xfId="2" applyNumberFormat="1" applyFont="1" applyBorder="1" applyAlignment="1">
      <alignment horizontal="center" vertical="center" shrinkToFit="1"/>
    </xf>
    <xf numFmtId="176" fontId="48" fillId="0" borderId="5" xfId="2" applyNumberFormat="1" applyFont="1" applyBorder="1" applyAlignment="1">
      <alignment horizontal="center" vertical="center" shrinkToFit="1"/>
    </xf>
    <xf numFmtId="176" fontId="48" fillId="0" borderId="9" xfId="2" applyNumberFormat="1" applyFont="1" applyBorder="1" applyAlignment="1">
      <alignment horizontal="center" vertical="center" shrinkToFit="1"/>
    </xf>
    <xf numFmtId="176" fontId="48" fillId="0" borderId="10" xfId="2" applyNumberFormat="1" applyFont="1" applyBorder="1" applyAlignment="1">
      <alignment horizontal="center" vertical="center" shrinkToFit="1"/>
    </xf>
    <xf numFmtId="176" fontId="48" fillId="0" borderId="11" xfId="2" applyNumberFormat="1" applyFont="1" applyBorder="1" applyAlignment="1">
      <alignment horizontal="center" vertical="center" shrinkToFit="1"/>
    </xf>
    <xf numFmtId="0" fontId="48" fillId="2" borderId="6" xfId="2" applyFont="1" applyFill="1" applyBorder="1" applyAlignment="1">
      <alignment horizontal="center" vertical="center"/>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185" fontId="48" fillId="0" borderId="15" xfId="2" applyNumberFormat="1" applyFont="1" applyBorder="1" applyAlignment="1" applyProtection="1">
      <alignment horizontal="center" vertical="center"/>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48" fillId="0" borderId="13" xfId="2" applyFont="1" applyBorder="1" applyAlignment="1" applyProtection="1">
      <alignment horizontal="center" vertical="center"/>
      <protection locked="0"/>
    </xf>
    <xf numFmtId="0" fontId="48" fillId="2" borderId="13" xfId="2" applyFont="1" applyFill="1" applyBorder="1" applyAlignment="1">
      <alignment horizontal="center" vertical="center" textRotation="255"/>
    </xf>
    <xf numFmtId="0" fontId="48" fillId="0" borderId="14" xfId="2" applyFont="1" applyBorder="1" applyAlignment="1" applyProtection="1">
      <alignment horizontal="center" vertical="center"/>
      <protection locked="0"/>
    </xf>
    <xf numFmtId="0" fontId="48" fillId="2" borderId="7"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180" fontId="48" fillId="0" borderId="2" xfId="14" applyNumberFormat="1" applyFont="1" applyBorder="1" applyAlignment="1" applyProtection="1">
      <alignment horizontal="center" vertical="center"/>
      <protection locked="0"/>
    </xf>
    <xf numFmtId="180" fontId="48" fillId="0" borderId="3" xfId="14" applyNumberFormat="1" applyFont="1" applyBorder="1" applyAlignment="1" applyProtection="1">
      <alignment horizontal="center" vertical="center"/>
      <protection locked="0"/>
    </xf>
    <xf numFmtId="184" fontId="48" fillId="0" borderId="2" xfId="2" applyNumberFormat="1" applyFont="1" applyBorder="1" applyAlignment="1" applyProtection="1">
      <alignment horizontal="center" vertical="center"/>
      <protection locked="0"/>
    </xf>
    <xf numFmtId="184" fontId="48" fillId="0" borderId="3" xfId="2" applyNumberFormat="1" applyFont="1" applyBorder="1" applyAlignment="1" applyProtection="1">
      <alignment horizontal="center" vertical="center"/>
      <protection locked="0"/>
    </xf>
    <xf numFmtId="183" fontId="48" fillId="0" borderId="1" xfId="2" applyNumberFormat="1" applyFont="1" applyBorder="1" applyAlignment="1" applyProtection="1">
      <alignment horizontal="center" vertical="center"/>
      <protection locked="0"/>
    </xf>
    <xf numFmtId="181" fontId="48" fillId="0" borderId="2" xfId="2" applyNumberFormat="1" applyFont="1" applyBorder="1" applyAlignment="1" applyProtection="1">
      <alignment horizontal="center" vertical="center"/>
      <protection locked="0"/>
    </xf>
    <xf numFmtId="181" fontId="48" fillId="0" borderId="8" xfId="2" applyNumberFormat="1" applyFont="1" applyBorder="1" applyAlignment="1" applyProtection="1">
      <alignment horizontal="center" vertical="center"/>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182" fontId="48" fillId="0" borderId="1" xfId="2" applyNumberFormat="1" applyFont="1" applyBorder="1" applyAlignment="1" applyProtection="1">
      <alignment horizontal="center" vertical="center"/>
      <protection locked="0"/>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5" fillId="0" borderId="3" xfId="7" applyBorder="1" applyAlignment="1">
      <alignment horizontal="center" vertical="center" shrinkToFi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12"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30" fillId="0" borderId="2" xfId="7" applyFont="1" applyBorder="1" applyAlignment="1">
      <alignment horizontal="center" vertical="center" shrinkToFit="1"/>
    </xf>
    <xf numFmtId="0" fontId="30" fillId="0" borderId="3" xfId="7" applyFont="1" applyBorder="1" applyAlignment="1">
      <alignment horizontal="center" vertical="center" shrinkToFit="1"/>
    </xf>
    <xf numFmtId="0" fontId="30" fillId="0" borderId="8" xfId="7" applyFont="1" applyBorder="1" applyAlignment="1">
      <alignment horizontal="center" vertical="center" shrinkToFit="1"/>
    </xf>
    <xf numFmtId="0" fontId="26" fillId="2" borderId="14" xfId="2" applyFont="1" applyFill="1" applyBorder="1" applyAlignment="1" applyProtection="1">
      <alignment horizontal="center" vertical="center" wrapText="1" shrinkToFit="1"/>
      <protection locked="0"/>
    </xf>
    <xf numFmtId="0" fontId="26" fillId="2" borderId="13" xfId="2" applyFont="1" applyFill="1" applyBorder="1" applyAlignment="1" applyProtection="1">
      <alignment horizontal="center" vertical="center" wrapText="1" shrinkToFit="1"/>
      <protection locked="0"/>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2" xfId="2" applyFont="1" applyFill="1" applyBorder="1" applyAlignment="1">
      <alignment horizontal="center" vertical="center" wrapText="1" shrinkToFit="1"/>
    </xf>
    <xf numFmtId="0" fontId="7" fillId="2" borderId="3" xfId="2" applyFont="1" applyFill="1" applyBorder="1" applyAlignment="1">
      <alignment horizontal="center" vertical="center" wrapText="1" shrinkToFit="1"/>
    </xf>
    <xf numFmtId="0" fontId="7" fillId="2" borderId="8" xfId="2" applyFont="1" applyFill="1" applyBorder="1" applyAlignment="1">
      <alignment horizontal="center" vertical="center" wrapText="1" shrinkToFit="1"/>
    </xf>
    <xf numFmtId="0" fontId="7" fillId="2" borderId="6" xfId="2" applyFont="1" applyFill="1" applyBorder="1" applyAlignment="1">
      <alignment horizontal="center" vertical="center" wrapText="1" shrinkToFit="1"/>
    </xf>
    <xf numFmtId="0" fontId="7" fillId="2" borderId="7" xfId="2" applyFont="1" applyFill="1" applyBorder="1" applyAlignment="1">
      <alignment horizontal="center" vertical="center" wrapText="1" shrinkToFit="1"/>
    </xf>
    <xf numFmtId="0" fontId="7" fillId="2" borderId="5" xfId="2" applyFont="1" applyFill="1" applyBorder="1" applyAlignment="1">
      <alignment horizontal="center" vertical="center" wrapText="1" shrinkToFit="1"/>
    </xf>
    <xf numFmtId="0" fontId="7" fillId="2" borderId="9" xfId="2" applyFont="1" applyFill="1" applyBorder="1" applyAlignment="1">
      <alignment horizontal="center" vertical="center" wrapText="1" shrinkToFit="1"/>
    </xf>
    <xf numFmtId="0" fontId="7" fillId="2" borderId="10" xfId="2" applyFont="1" applyFill="1" applyBorder="1" applyAlignment="1">
      <alignment horizontal="center" vertical="center" wrapText="1" shrinkToFit="1"/>
    </xf>
    <xf numFmtId="0" fontId="7" fillId="2" borderId="1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198" fontId="9" fillId="0" borderId="6" xfId="2" applyNumberFormat="1" applyFont="1" applyBorder="1" applyAlignment="1">
      <alignment horizontal="center" vertical="center" wrapText="1" shrinkToFit="1"/>
    </xf>
    <xf numFmtId="198" fontId="9" fillId="0" borderId="7" xfId="2" applyNumberFormat="1" applyFont="1" applyBorder="1" applyAlignment="1">
      <alignment horizontal="center" vertical="center" wrapText="1" shrinkToFit="1"/>
    </xf>
    <xf numFmtId="198" fontId="9" fillId="0" borderId="5" xfId="2" applyNumberFormat="1" applyFont="1" applyBorder="1" applyAlignment="1">
      <alignment horizontal="center" vertical="center" wrapText="1" shrinkToFit="1"/>
    </xf>
    <xf numFmtId="198" fontId="9" fillId="0" borderId="9" xfId="2" applyNumberFormat="1" applyFont="1" applyBorder="1" applyAlignment="1">
      <alignment horizontal="center" vertical="center" wrapText="1" shrinkToFit="1"/>
    </xf>
    <xf numFmtId="198" fontId="9" fillId="0" borderId="10" xfId="2" applyNumberFormat="1" applyFont="1" applyBorder="1" applyAlignment="1">
      <alignment horizontal="center" vertical="center" wrapText="1" shrinkToFit="1"/>
    </xf>
    <xf numFmtId="198" fontId="9" fillId="0" borderId="11" xfId="2" applyNumberFormat="1" applyFont="1" applyBorder="1" applyAlignment="1">
      <alignment horizontal="center" vertical="center" wrapText="1" shrinkToFit="1"/>
    </xf>
    <xf numFmtId="0" fontId="7" fillId="2" borderId="14" xfId="7"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6" xfId="2" applyFont="1" applyBorder="1" applyAlignment="1" applyProtection="1">
      <alignment horizontal="center"/>
      <protection locked="0"/>
    </xf>
    <xf numFmtId="0" fontId="12" fillId="0" borderId="7" xfId="2" applyFont="1" applyBorder="1" applyAlignment="1" applyProtection="1">
      <alignment horizontal="center"/>
      <protection locked="0"/>
    </xf>
    <xf numFmtId="0" fontId="12" fillId="0" borderId="5" xfId="2" applyFont="1" applyBorder="1" applyAlignment="1" applyProtection="1">
      <alignment horizontal="center"/>
      <protection locked="0"/>
    </xf>
    <xf numFmtId="0" fontId="12" fillId="0" borderId="12" xfId="2" applyFont="1" applyBorder="1" applyAlignment="1" applyProtection="1">
      <alignment horizontal="center"/>
      <protection locked="0"/>
    </xf>
    <xf numFmtId="0" fontId="12" fillId="0" borderId="0" xfId="2" applyFont="1" applyAlignment="1" applyProtection="1">
      <alignment horizontal="center"/>
      <protection locked="0"/>
    </xf>
    <xf numFmtId="0" fontId="12" fillId="0" borderId="4" xfId="2" applyFont="1" applyBorder="1" applyAlignment="1" applyProtection="1">
      <alignment horizontal="center"/>
      <protection locked="0"/>
    </xf>
    <xf numFmtId="0" fontId="12" fillId="0" borderId="9" xfId="2" applyFont="1" applyBorder="1" applyAlignment="1" applyProtection="1">
      <alignment horizontal="center"/>
      <protection locked="0"/>
    </xf>
    <xf numFmtId="0" fontId="12" fillId="0" borderId="10" xfId="2" applyFont="1" applyBorder="1" applyAlignment="1" applyProtection="1">
      <alignment horizontal="center"/>
      <protection locked="0"/>
    </xf>
    <xf numFmtId="0" fontId="12" fillId="0" borderId="1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12" fillId="0" borderId="6" xfId="2" applyNumberFormat="1" applyFont="1" applyBorder="1" applyAlignment="1">
      <alignment horizontal="center" vertical="center" wrapText="1" shrinkToFit="1"/>
    </xf>
    <xf numFmtId="198" fontId="12" fillId="0" borderId="7" xfId="2" applyNumberFormat="1" applyFont="1" applyBorder="1" applyAlignment="1">
      <alignment horizontal="center" vertical="center" wrapText="1" shrinkToFit="1"/>
    </xf>
    <xf numFmtId="198" fontId="12" fillId="0" borderId="5" xfId="2" applyNumberFormat="1" applyFont="1" applyBorder="1" applyAlignment="1">
      <alignment horizontal="center" vertical="center" wrapText="1" shrinkToFit="1"/>
    </xf>
    <xf numFmtId="198" fontId="12" fillId="0" borderId="9" xfId="2" applyNumberFormat="1" applyFont="1" applyBorder="1" applyAlignment="1">
      <alignment horizontal="center" vertical="center" wrapText="1" shrinkToFit="1"/>
    </xf>
    <xf numFmtId="198" fontId="12" fillId="0" borderId="10" xfId="2" applyNumberFormat="1" applyFont="1" applyBorder="1" applyAlignment="1">
      <alignment horizontal="center" vertical="center" wrapText="1" shrinkToFit="1"/>
    </xf>
    <xf numFmtId="198"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48" fillId="0" borderId="0" xfId="2" applyFont="1" applyAlignment="1" applyProtection="1">
      <alignment horizontal="center" vertical="center"/>
      <protection locked="0"/>
    </xf>
    <xf numFmtId="0" fontId="52" fillId="0" borderId="10" xfId="2" applyFont="1" applyBorder="1" applyAlignment="1" applyProtection="1">
      <alignment horizontal="left" vertical="top" wrapText="1"/>
      <protection locked="0"/>
    </xf>
    <xf numFmtId="199" fontId="48" fillId="0" borderId="6" xfId="2" applyNumberFormat="1" applyFont="1" applyBorder="1" applyAlignment="1" applyProtection="1">
      <alignment horizontal="center" vertical="center"/>
      <protection locked="0"/>
    </xf>
    <xf numFmtId="199" fontId="48" fillId="0" borderId="5" xfId="2" applyNumberFormat="1" applyFont="1" applyBorder="1" applyAlignment="1" applyProtection="1">
      <alignment horizontal="center" vertical="center"/>
      <protection locked="0"/>
    </xf>
    <xf numFmtId="199" fontId="48" fillId="0" borderId="9" xfId="2" applyNumberFormat="1" applyFont="1" applyBorder="1" applyAlignment="1" applyProtection="1">
      <alignment horizontal="center" vertical="center"/>
      <protection locked="0"/>
    </xf>
    <xf numFmtId="199" fontId="48" fillId="0" borderId="11" xfId="2" applyNumberFormat="1" applyFont="1" applyBorder="1" applyAlignment="1" applyProtection="1">
      <alignment horizontal="center" vertical="center"/>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200" fontId="48" fillId="0" borderId="2" xfId="2" applyNumberFormat="1" applyFont="1" applyBorder="1" applyAlignment="1" applyProtection="1">
      <alignment horizontal="center" vertical="center"/>
      <protection locked="0"/>
    </xf>
    <xf numFmtId="200" fontId="48" fillId="0" borderId="8" xfId="2" applyNumberFormat="1" applyFont="1" applyBorder="1" applyAlignment="1" applyProtection="1">
      <alignment horizontal="center" vertical="center"/>
      <protection locked="0"/>
    </xf>
    <xf numFmtId="200" fontId="48" fillId="0" borderId="3" xfId="2" applyNumberFormat="1" applyFont="1" applyBorder="1" applyAlignment="1" applyProtection="1">
      <alignment horizontal="center" vertical="center"/>
      <protection locked="0"/>
    </xf>
    <xf numFmtId="199" fontId="48" fillId="0" borderId="2" xfId="2" applyNumberFormat="1" applyFont="1" applyBorder="1" applyAlignment="1" applyProtection="1">
      <alignment horizontal="center" vertical="center"/>
      <protection locked="0"/>
    </xf>
    <xf numFmtId="199" fontId="48" fillId="0" borderId="8" xfId="2" applyNumberFormat="1"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5"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199" fontId="48" fillId="0" borderId="12" xfId="2" applyNumberFormat="1" applyFont="1" applyBorder="1" applyAlignment="1" applyProtection="1">
      <alignment horizontal="center" vertical="center"/>
      <protection locked="0"/>
    </xf>
    <xf numFmtId="199" fontId="48" fillId="0" borderId="4"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199" fontId="48" fillId="0" borderId="3"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49" fontId="48" fillId="2" borderId="6" xfId="2" applyNumberFormat="1" applyFont="1" applyFill="1" applyBorder="1" applyAlignment="1">
      <alignment horizontal="center" vertical="center" shrinkToFit="1"/>
    </xf>
    <xf numFmtId="49" fontId="48" fillId="2" borderId="9" xfId="2" applyNumberFormat="1" applyFont="1" applyFill="1" applyBorder="1" applyAlignment="1">
      <alignment horizontal="center" vertical="center" shrinkToFit="1"/>
    </xf>
    <xf numFmtId="49" fontId="48" fillId="0" borderId="2" xfId="2" applyNumberFormat="1" applyFont="1" applyBorder="1" applyAlignment="1">
      <alignment horizontal="center" vertical="center" shrinkToFit="1"/>
    </xf>
    <xf numFmtId="49" fontId="48" fillId="0" borderId="3" xfId="2" applyNumberFormat="1" applyFont="1" applyBorder="1" applyAlignment="1">
      <alignment horizontal="center" vertical="center" shrinkToFit="1"/>
    </xf>
    <xf numFmtId="49" fontId="48" fillId="0" borderId="8" xfId="2" applyNumberFormat="1" applyFont="1" applyBorder="1" applyAlignment="1">
      <alignment horizontal="center" vertical="center" shrinkToFit="1"/>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49" fontId="48" fillId="2" borderId="14" xfId="2" applyNumberFormat="1" applyFont="1" applyFill="1" applyBorder="1" applyAlignment="1">
      <alignment horizontal="center" vertical="center" shrinkToFit="1"/>
    </xf>
    <xf numFmtId="49" fontId="48" fillId="2" borderId="13" xfId="2" applyNumberFormat="1" applyFont="1" applyFill="1" applyBorder="1" applyAlignment="1">
      <alignment horizontal="center" vertical="center" shrinkToFit="1"/>
    </xf>
    <xf numFmtId="178" fontId="48" fillId="0" borderId="2" xfId="2" applyNumberFormat="1" applyFont="1" applyBorder="1" applyAlignment="1" applyProtection="1">
      <alignment horizontal="center" vertical="center"/>
      <protection locked="0"/>
    </xf>
    <xf numFmtId="178" fontId="48" fillId="0" borderId="8" xfId="2" applyNumberFormat="1" applyFont="1" applyBorder="1" applyAlignment="1" applyProtection="1">
      <alignment horizontal="center" vertical="center"/>
      <protection locked="0"/>
    </xf>
    <xf numFmtId="0" fontId="38" fillId="0" borderId="1" xfId="0" applyFont="1" applyBorder="1" applyAlignment="1">
      <alignment horizontal="center" vertical="center"/>
    </xf>
    <xf numFmtId="0" fontId="48" fillId="0" borderId="1" xfId="2" applyFont="1" applyFill="1" applyBorder="1" applyAlignment="1" applyProtection="1">
      <alignment horizontal="center" vertical="center" shrinkToFit="1"/>
      <protection locked="0"/>
    </xf>
    <xf numFmtId="0" fontId="38" fillId="0" borderId="1" xfId="0" applyFont="1" applyFill="1" applyBorder="1" applyAlignment="1">
      <alignment horizontal="center" vertical="center"/>
    </xf>
    <xf numFmtId="0" fontId="48" fillId="0" borderId="3" xfId="2" applyFont="1" applyBorder="1" applyAlignment="1" applyProtection="1">
      <alignment horizontal="center" vertical="center" shrinkToFit="1"/>
      <protection locked="0"/>
    </xf>
    <xf numFmtId="0" fontId="48" fillId="2" borderId="1" xfId="2" applyFont="1" applyFill="1" applyBorder="1" applyAlignment="1">
      <alignment horizontal="center" vertical="center" textRotation="255"/>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14"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52" fillId="2" borderId="1" xfId="2" applyFont="1" applyFill="1" applyBorder="1" applyAlignment="1">
      <alignment horizontal="center" vertical="center"/>
    </xf>
    <xf numFmtId="0" fontId="52" fillId="2" borderId="1" xfId="2" applyFont="1" applyFill="1" applyBorder="1" applyAlignment="1">
      <alignment horizontal="center" vertical="center" wrapText="1" shrinkToFit="1"/>
    </xf>
    <xf numFmtId="0" fontId="47" fillId="0" borderId="10" xfId="2" applyFont="1" applyBorder="1" applyAlignment="1">
      <alignment horizontal="left" vertical="center"/>
    </xf>
    <xf numFmtId="0" fontId="47" fillId="0" borderId="0" xfId="2" applyFont="1" applyAlignment="1">
      <alignment horizontal="left" vertical="center"/>
    </xf>
    <xf numFmtId="0" fontId="48" fillId="0" borderId="14" xfId="2" applyFont="1" applyBorder="1" applyAlignment="1">
      <alignment horizontal="left" vertical="center"/>
    </xf>
    <xf numFmtId="0" fontId="38" fillId="0" borderId="5" xfId="0" applyFont="1" applyBorder="1" applyAlignment="1">
      <alignment horizontal="center" vertical="center" wrapText="1" shrinkToFi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176" fontId="48" fillId="0" borderId="6" xfId="2" applyNumberFormat="1" applyFont="1" applyBorder="1" applyAlignment="1">
      <alignment horizontal="center" vertical="center"/>
    </xf>
    <xf numFmtId="176" fontId="48" fillId="0" borderId="5" xfId="2" applyNumberFormat="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0" borderId="13" xfId="2" applyFont="1" applyBorder="1" applyAlignment="1">
      <alignment horizontal="left"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48" fillId="0" borderId="9" xfId="2" applyFont="1" applyBorder="1" applyAlignment="1">
      <alignment horizontal="center" vertical="center" wrapText="1" shrinkToFit="1"/>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202" fontId="48" fillId="0" borderId="48" xfId="2" applyNumberFormat="1" applyFont="1" applyBorder="1" applyAlignment="1" applyProtection="1">
      <alignment horizontal="center" vertical="center" shrinkToFit="1"/>
      <protection locked="0"/>
    </xf>
    <xf numFmtId="202" fontId="48" fillId="0" borderId="8" xfId="2" applyNumberFormat="1"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8" fillId="0" borderId="9" xfId="2" applyFont="1" applyBorder="1" applyAlignment="1">
      <alignment horizontal="left" vertical="center"/>
    </xf>
    <xf numFmtId="0" fontId="48" fillId="0" borderId="10" xfId="2" applyFont="1" applyBorder="1" applyAlignment="1">
      <alignment horizontal="left" vertical="center"/>
    </xf>
    <xf numFmtId="0" fontId="48" fillId="0" borderId="11" xfId="2" applyFont="1" applyBorder="1" applyAlignment="1">
      <alignment horizontal="left" vertical="center"/>
    </xf>
    <xf numFmtId="0" fontId="48" fillId="0" borderId="11" xfId="2" applyFont="1" applyBorder="1" applyAlignment="1">
      <alignment horizontal="center" vertical="center" wrapText="1" shrinkToFit="1"/>
    </xf>
    <xf numFmtId="0" fontId="48" fillId="0" borderId="6" xfId="2" applyFont="1" applyBorder="1" applyAlignment="1">
      <alignment horizontal="left" vertical="center"/>
    </xf>
    <xf numFmtId="0" fontId="48" fillId="0" borderId="7" xfId="2" applyFont="1" applyBorder="1" applyAlignment="1">
      <alignment horizontal="left" vertical="center"/>
    </xf>
    <xf numFmtId="0" fontId="48" fillId="0" borderId="5" xfId="2" applyFont="1" applyBorder="1" applyAlignment="1">
      <alignment horizontal="left" vertical="center"/>
    </xf>
    <xf numFmtId="0" fontId="48" fillId="0" borderId="5" xfId="2" applyFont="1" applyBorder="1" applyAlignment="1">
      <alignment horizontal="center" vertical="center" wrapText="1" shrinkToFit="1"/>
    </xf>
    <xf numFmtId="0" fontId="48" fillId="2" borderId="12" xfId="2" applyFont="1" applyFill="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30" fillId="0" borderId="3" xfId="0" applyFont="1" applyBorder="1">
      <alignment vertical="center"/>
    </xf>
    <xf numFmtId="0" fontId="30"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8" fillId="0" borderId="1" xfId="2" applyNumberFormat="1" applyFont="1" applyBorder="1" applyAlignment="1">
      <alignment horizontal="center" vertical="center"/>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2" borderId="6" xfId="2" applyFont="1" applyFill="1" applyBorder="1" applyAlignment="1">
      <alignment horizontal="center" vertical="center" shrinkToFit="1"/>
    </xf>
    <xf numFmtId="0" fontId="56" fillId="2" borderId="7"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56" fillId="0" borderId="14" xfId="2" applyFont="1" applyBorder="1" applyAlignment="1">
      <alignment horizontal="center" vertical="center" wrapText="1"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0" borderId="2"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46" fillId="2" borderId="14"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0" borderId="6" xfId="4" applyFont="1" applyBorder="1" applyAlignment="1">
      <alignment horizontal="left" vertical="top"/>
    </xf>
    <xf numFmtId="0" fontId="46" fillId="0" borderId="7" xfId="4" applyFont="1" applyBorder="1" applyAlignment="1">
      <alignment horizontal="left" vertical="top"/>
    </xf>
    <xf numFmtId="0" fontId="46" fillId="0" borderId="5" xfId="4" applyFont="1" applyBorder="1" applyAlignment="1">
      <alignment horizontal="left" vertical="top"/>
    </xf>
    <xf numFmtId="0" fontId="46" fillId="0" borderId="12" xfId="4" applyFont="1" applyBorder="1" applyAlignment="1">
      <alignment horizontal="left" vertical="top"/>
    </xf>
    <xf numFmtId="0" fontId="46" fillId="0" borderId="0" xfId="4" applyFont="1" applyAlignment="1">
      <alignment horizontal="left" vertical="top"/>
    </xf>
    <xf numFmtId="0" fontId="46" fillId="0" borderId="4" xfId="4" applyFont="1" applyBorder="1" applyAlignment="1">
      <alignment horizontal="left" vertical="top"/>
    </xf>
    <xf numFmtId="0" fontId="46" fillId="0" borderId="9" xfId="4" applyFont="1" applyBorder="1" applyAlignment="1">
      <alignment horizontal="left" vertical="top"/>
    </xf>
    <xf numFmtId="0" fontId="46" fillId="0" borderId="10" xfId="4" applyFont="1" applyBorder="1" applyAlignment="1">
      <alignment horizontal="left" vertical="top"/>
    </xf>
    <xf numFmtId="0" fontId="46" fillId="0" borderId="11" xfId="4" applyFont="1" applyBorder="1" applyAlignment="1">
      <alignment horizontal="left" vertical="top"/>
    </xf>
    <xf numFmtId="0" fontId="46" fillId="2" borderId="15"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3" xfId="4" applyFont="1" applyFill="1" applyBorder="1" applyAlignment="1">
      <alignment horizontal="center" vertical="center"/>
    </xf>
    <xf numFmtId="0" fontId="46" fillId="2" borderId="8" xfId="4" applyFont="1" applyFill="1" applyBorder="1" applyAlignment="1">
      <alignment horizontal="center" vertical="center"/>
    </xf>
    <xf numFmtId="0" fontId="46"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2" borderId="1" xfId="4" applyFont="1" applyFill="1" applyBorder="1" applyAlignment="1">
      <alignment horizontal="center" vertical="center" wrapText="1"/>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center" vertical="center"/>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protection locked="0"/>
    </xf>
    <xf numFmtId="176" fontId="56" fillId="0" borderId="3" xfId="2" applyNumberFormat="1" applyFont="1" applyBorder="1" applyAlignment="1" applyProtection="1">
      <alignment horizontal="center" vertical="center"/>
      <protection locked="0"/>
    </xf>
    <xf numFmtId="176" fontId="56" fillId="0" borderId="8" xfId="2" applyNumberFormat="1" applyFont="1" applyBorder="1" applyAlignment="1" applyProtection="1">
      <alignment horizontal="center" vertical="center"/>
      <protection locked="0"/>
    </xf>
    <xf numFmtId="0" fontId="56" fillId="2" borderId="8" xfId="2" applyFont="1" applyFill="1" applyBorder="1" applyAlignment="1">
      <alignment horizontal="center" vertical="center" shrinkToFit="1"/>
    </xf>
    <xf numFmtId="0" fontId="56" fillId="0" borderId="2" xfId="2" applyFont="1" applyBorder="1" applyAlignment="1" applyProtection="1">
      <alignment horizontal="center" vertical="center"/>
      <protection locked="0"/>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46" fillId="0" borderId="13" xfId="4" applyFont="1" applyBorder="1" applyAlignment="1">
      <alignment horizontal="center" vertical="center" wrapText="1"/>
    </xf>
    <xf numFmtId="0" fontId="46" fillId="0" borderId="1" xfId="4" applyFont="1" applyBorder="1" applyAlignment="1">
      <alignment horizontal="center" vertical="center" wrapText="1"/>
    </xf>
    <xf numFmtId="0" fontId="46"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8" fillId="3" borderId="2" xfId="4" applyFont="1" applyFill="1" applyBorder="1" applyAlignment="1">
      <alignment horizontal="center" vertical="center"/>
    </xf>
    <xf numFmtId="0" fontId="48" fillId="3" borderId="3" xfId="4" applyFont="1" applyFill="1" applyBorder="1" applyAlignment="1">
      <alignment horizontal="center" vertical="center"/>
    </xf>
    <xf numFmtId="0" fontId="48"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3" borderId="3" xfId="4" applyFont="1" applyFill="1" applyBorder="1" applyAlignment="1">
      <alignment horizontal="center" vertical="center"/>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48" fillId="3" borderId="14" xfId="4" applyFont="1" applyFill="1" applyBorder="1" applyAlignment="1">
      <alignment horizontal="center"/>
    </xf>
    <xf numFmtId="0" fontId="48"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8" fillId="3" borderId="13" xfId="4" applyFont="1" applyFill="1" applyBorder="1" applyAlignment="1">
      <alignment horizontal="center" vertical="center"/>
    </xf>
    <xf numFmtId="0" fontId="48" fillId="0" borderId="13" xfId="4" applyFont="1" applyBorder="1">
      <alignment vertical="center"/>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48" fillId="3" borderId="1" xfId="4" applyFont="1" applyFill="1" applyBorder="1" applyAlignment="1">
      <alignment horizontal="center" vertical="center"/>
    </xf>
    <xf numFmtId="0" fontId="48"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30" fillId="0" borderId="9" xfId="1" applyFont="1" applyBorder="1" applyAlignment="1">
      <alignment horizontal="center" vertical="center"/>
    </xf>
    <xf numFmtId="0" fontId="30" fillId="0" borderId="10" xfId="1" applyFont="1" applyBorder="1" applyAlignment="1">
      <alignment horizontal="center" vertical="center"/>
    </xf>
    <xf numFmtId="0" fontId="30" fillId="0" borderId="11" xfId="1" applyFont="1" applyBorder="1" applyAlignment="1">
      <alignment horizontal="center" vertical="center"/>
    </xf>
    <xf numFmtId="0" fontId="12" fillId="0" borderId="1" xfId="2" applyFont="1" applyBorder="1" applyAlignment="1" applyProtection="1">
      <alignment horizontal="center" vertical="center" shrinkToFit="1"/>
      <protection locked="0"/>
    </xf>
    <xf numFmtId="0" fontId="8"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30" fillId="0" borderId="10" xfId="0" applyFont="1" applyBorder="1" applyAlignment="1">
      <alignment horizontal="left" vertical="center"/>
    </xf>
    <xf numFmtId="0" fontId="30" fillId="0" borderId="0" xfId="0" applyFont="1" applyAlignment="1">
      <alignment horizontal="left" vertical="center"/>
    </xf>
    <xf numFmtId="0" fontId="34" fillId="0" borderId="0" xfId="2" applyFont="1" applyAlignment="1">
      <alignment vertical="center" wrapText="1"/>
    </xf>
    <xf numFmtId="0" fontId="18" fillId="2" borderId="1" xfId="5" applyFont="1" applyFill="1" applyBorder="1" applyAlignment="1">
      <alignment horizontal="center" vertical="center" wrapText="1"/>
    </xf>
    <xf numFmtId="0" fontId="31" fillId="2" borderId="1" xfId="5" applyFont="1" applyFill="1" applyBorder="1" applyAlignment="1">
      <alignment horizontal="center" vertical="center" wrapText="1"/>
    </xf>
    <xf numFmtId="0" fontId="30" fillId="0" borderId="7" xfId="0"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7" fillId="2" borderId="13" xfId="2" applyFont="1" applyFill="1" applyBorder="1" applyAlignment="1">
      <alignment horizontal="center" vertical="center"/>
    </xf>
    <xf numFmtId="0" fontId="29" fillId="0" borderId="9" xfId="2" applyFont="1" applyBorder="1" applyAlignment="1">
      <alignment horizontal="left" vertical="center" shrinkToFit="1"/>
    </xf>
    <xf numFmtId="0" fontId="29" fillId="0" borderId="10" xfId="2" applyFont="1" applyBorder="1" applyAlignment="1">
      <alignment horizontal="left" vertical="center" shrinkToFit="1"/>
    </xf>
    <xf numFmtId="0" fontId="29" fillId="0" borderId="11" xfId="2" applyFont="1" applyBorder="1" applyAlignment="1">
      <alignment horizontal="left" vertical="center" shrinkToFit="1"/>
    </xf>
    <xf numFmtId="0" fontId="29" fillId="0" borderId="1" xfId="2" applyFont="1" applyBorder="1" applyAlignment="1">
      <alignment horizontal="left" vertical="center" shrinkToFit="1"/>
    </xf>
    <xf numFmtId="0" fontId="29" fillId="0" borderId="13" xfId="2" applyFont="1" applyBorder="1" applyAlignment="1">
      <alignment horizontal="left" vertical="center" shrinkToFit="1"/>
    </xf>
    <xf numFmtId="0" fontId="7" fillId="2" borderId="14" xfId="2" applyFont="1" applyFill="1" applyBorder="1" applyAlignment="1">
      <alignment horizontal="center" vertical="center"/>
    </xf>
    <xf numFmtId="0" fontId="29" fillId="0" borderId="6" xfId="2" applyFont="1" applyBorder="1" applyAlignment="1">
      <alignment horizontal="left" vertical="center" shrinkToFit="1"/>
    </xf>
    <xf numFmtId="0" fontId="29" fillId="0" borderId="7" xfId="2" applyFont="1" applyBorder="1" applyAlignment="1">
      <alignment horizontal="left" vertical="center" shrinkToFit="1"/>
    </xf>
    <xf numFmtId="0" fontId="29" fillId="0" borderId="5" xfId="2" applyFont="1" applyBorder="1" applyAlignment="1">
      <alignment horizontal="left" vertical="center" shrinkToFit="1"/>
    </xf>
    <xf numFmtId="0" fontId="29" fillId="0" borderId="14" xfId="2" applyFont="1" applyBorder="1" applyAlignment="1">
      <alignment horizontal="left" vertical="center" shrinkToFit="1"/>
    </xf>
    <xf numFmtId="0" fontId="30"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8" fillId="0" borderId="6" xfId="2" applyFont="1" applyBorder="1" applyAlignment="1" applyProtection="1">
      <alignment horizontal="center"/>
      <protection locked="0"/>
    </xf>
    <xf numFmtId="0" fontId="28" fillId="0" borderId="7" xfId="2" applyFont="1" applyBorder="1" applyAlignment="1" applyProtection="1">
      <alignment horizontal="center"/>
      <protection locked="0"/>
    </xf>
    <xf numFmtId="0" fontId="28" fillId="0" borderId="0" xfId="2" applyFont="1" applyAlignment="1" applyProtection="1">
      <alignment horizontal="center"/>
      <protection locked="0"/>
    </xf>
    <xf numFmtId="0" fontId="28" fillId="0" borderId="4" xfId="2" applyFont="1" applyBorder="1" applyAlignment="1" applyProtection="1">
      <alignment horizontal="center"/>
      <protection locked="0"/>
    </xf>
    <xf numFmtId="0" fontId="28" fillId="0" borderId="12" xfId="2" applyFont="1" applyBorder="1" applyAlignment="1" applyProtection="1">
      <alignment horizontal="center"/>
      <protection locked="0"/>
    </xf>
    <xf numFmtId="0" fontId="28" fillId="0" borderId="9" xfId="2" applyFont="1" applyBorder="1" applyAlignment="1" applyProtection="1">
      <alignment horizontal="center"/>
      <protection locked="0"/>
    </xf>
    <xf numFmtId="0" fontId="28" fillId="0" borderId="10" xfId="2" applyFont="1" applyBorder="1" applyAlignment="1" applyProtection="1">
      <alignment horizontal="center"/>
      <protection locked="0"/>
    </xf>
    <xf numFmtId="0" fontId="28"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30" fillId="2" borderId="3" xfId="0" applyFont="1" applyFill="1" applyBorder="1" applyAlignment="1">
      <alignment horizontal="center" vertical="center"/>
    </xf>
    <xf numFmtId="0" fontId="30"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78" fontId="18" fillId="0" borderId="2" xfId="2" applyNumberFormat="1" applyFont="1" applyBorder="1" applyAlignment="1" applyProtection="1">
      <alignment horizontal="center" vertical="center" wrapText="1"/>
      <protection locked="0"/>
    </xf>
    <xf numFmtId="178" fontId="18" fillId="0" borderId="3" xfId="2" applyNumberFormat="1"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8" fillId="0" borderId="1"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shrinkToFit="1"/>
      <protection locked="0"/>
    </xf>
    <xf numFmtId="0" fontId="18" fillId="0" borderId="7" xfId="2" applyFont="1" applyBorder="1" applyAlignment="1" applyProtection="1">
      <alignment horizontal="left" vertical="center" wrapText="1" shrinkToFit="1"/>
      <protection locked="0"/>
    </xf>
    <xf numFmtId="0" fontId="18" fillId="0" borderId="7"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29" fillId="0" borderId="2" xfId="0" applyFont="1" applyBorder="1">
      <alignment vertical="center"/>
    </xf>
    <xf numFmtId="0" fontId="29" fillId="0" borderId="3" xfId="0" applyFont="1" applyBorder="1">
      <alignment vertical="center"/>
    </xf>
    <xf numFmtId="0" fontId="29" fillId="0" borderId="8" xfId="0" applyFont="1" applyBorder="1">
      <alignment vertical="center"/>
    </xf>
    <xf numFmtId="0" fontId="29" fillId="0" borderId="1" xfId="0" applyFont="1" applyBorder="1">
      <alignment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88" fontId="44" fillId="0" borderId="9" xfId="0" applyNumberFormat="1" applyFont="1" applyBorder="1" applyAlignment="1">
      <alignment horizontal="left" vertical="center"/>
    </xf>
    <xf numFmtId="188" fontId="44" fillId="0" borderId="10" xfId="0" applyNumberFormat="1" applyFont="1" applyBorder="1" applyAlignment="1">
      <alignment horizontal="left" vertical="center"/>
    </xf>
    <xf numFmtId="188" fontId="44" fillId="0" borderId="11" xfId="0" applyNumberFormat="1" applyFont="1" applyBorder="1" applyAlignment="1">
      <alignment horizontal="left" vertical="center"/>
    </xf>
    <xf numFmtId="0" fontId="30" fillId="0" borderId="1" xfId="0" applyFont="1" applyBorder="1">
      <alignment vertical="center"/>
    </xf>
    <xf numFmtId="188" fontId="44" fillId="0" borderId="2" xfId="0" applyNumberFormat="1"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188" fontId="44" fillId="0" borderId="2" xfId="0" applyNumberFormat="1"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8" xfId="0" applyFont="1" applyBorder="1" applyAlignment="1">
      <alignment horizontal="center" vertical="center" shrinkToFit="1"/>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29" fillId="0" borderId="8" xfId="0" applyFont="1" applyBorder="1" applyAlignment="1">
      <alignment horizontal="center" vertical="center"/>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9" xfId="0" applyFont="1" applyFill="1" applyBorder="1" applyAlignment="1">
      <alignment horizontal="center" vertical="center"/>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177" fontId="44" fillId="0" borderId="6" xfId="0" applyNumberFormat="1" applyFont="1" applyBorder="1" applyAlignment="1">
      <alignment horizontal="center" vertical="center"/>
    </xf>
    <xf numFmtId="177" fontId="44" fillId="0" borderId="7" xfId="0" applyNumberFormat="1" applyFont="1" applyBorder="1" applyAlignment="1">
      <alignment horizontal="center" vertical="center"/>
    </xf>
    <xf numFmtId="177" fontId="44" fillId="0" borderId="5" xfId="0" applyNumberFormat="1" applyFont="1" applyBorder="1" applyAlignment="1">
      <alignment horizontal="center" vertical="center"/>
    </xf>
    <xf numFmtId="177" fontId="44" fillId="0" borderId="9" xfId="0" applyNumberFormat="1" applyFont="1" applyBorder="1" applyAlignment="1">
      <alignment horizontal="center" vertical="center"/>
    </xf>
    <xf numFmtId="177" fontId="44" fillId="0" borderId="10" xfId="0" applyNumberFormat="1" applyFont="1" applyBorder="1" applyAlignment="1">
      <alignment horizontal="center" vertical="center"/>
    </xf>
    <xf numFmtId="177" fontId="44"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44" fillId="0" borderId="6" xfId="0" applyNumberFormat="1" applyFont="1" applyBorder="1" applyAlignment="1">
      <alignment horizontal="center" vertical="center"/>
    </xf>
    <xf numFmtId="0" fontId="30" fillId="0" borderId="7" xfId="0" applyFont="1" applyBorder="1">
      <alignment vertical="center"/>
    </xf>
    <xf numFmtId="0" fontId="30" fillId="0" borderId="5" xfId="0" applyFont="1" applyBorder="1">
      <alignment vertical="center"/>
    </xf>
    <xf numFmtId="188" fontId="44" fillId="0" borderId="9" xfId="0" applyNumberFormat="1" applyFont="1" applyBorder="1" applyAlignment="1">
      <alignment horizontal="center" vertical="center"/>
    </xf>
    <xf numFmtId="0" fontId="30" fillId="0" borderId="10" xfId="0" applyFont="1" applyBorder="1">
      <alignment vertical="center"/>
    </xf>
    <xf numFmtId="0" fontId="30" fillId="0" borderId="11" xfId="0" applyFont="1" applyBorder="1">
      <alignment vertical="center"/>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8" xfId="0" applyFont="1" applyBorder="1" applyAlignment="1">
      <alignment horizontal="left" vertical="center" wrapText="1"/>
    </xf>
    <xf numFmtId="188" fontId="44" fillId="0" borderId="6" xfId="0" applyNumberFormat="1" applyFont="1" applyBorder="1" applyAlignment="1">
      <alignment horizontal="left"/>
    </xf>
    <xf numFmtId="188" fontId="44" fillId="0" borderId="7" xfId="0" applyNumberFormat="1" applyFont="1" applyBorder="1" applyAlignment="1">
      <alignment horizontal="left"/>
    </xf>
    <xf numFmtId="188" fontId="44" fillId="0" borderId="5" xfId="0" applyNumberFormat="1" applyFont="1" applyBorder="1" applyAlignment="1">
      <alignment horizontal="left"/>
    </xf>
    <xf numFmtId="0" fontId="30" fillId="0" borderId="2" xfId="0" applyFont="1" applyBorder="1">
      <alignment vertical="center"/>
    </xf>
    <xf numFmtId="0" fontId="30" fillId="2" borderId="2" xfId="0" applyFont="1" applyFill="1" applyBorder="1">
      <alignment vertical="center"/>
    </xf>
    <xf numFmtId="0" fontId="30" fillId="2" borderId="3" xfId="0" applyFont="1" applyFill="1" applyBorder="1">
      <alignment vertical="center"/>
    </xf>
    <xf numFmtId="0" fontId="30" fillId="2" borderId="8" xfId="0" applyFont="1" applyFill="1" applyBorder="1">
      <alignment vertical="center"/>
    </xf>
    <xf numFmtId="0" fontId="30" fillId="2" borderId="2" xfId="0" applyFont="1" applyFill="1" applyBorder="1" applyAlignment="1">
      <alignment horizontal="center" vertical="center"/>
    </xf>
    <xf numFmtId="0" fontId="30" fillId="2" borderId="2" xfId="0" applyFont="1" applyFill="1" applyBorder="1" applyAlignment="1">
      <alignment vertical="center" wrapText="1"/>
    </xf>
    <xf numFmtId="176" fontId="27" fillId="0" borderId="6" xfId="5" applyNumberFormat="1" applyFont="1" applyBorder="1" applyAlignment="1">
      <alignment horizontal="center" vertical="center" wrapText="1" shrinkToFit="1"/>
    </xf>
    <xf numFmtId="176" fontId="27" fillId="0" borderId="7" xfId="5" applyNumberFormat="1" applyFont="1" applyBorder="1" applyAlignment="1">
      <alignment horizontal="center" vertical="center" wrapText="1" shrinkToFit="1"/>
    </xf>
    <xf numFmtId="176" fontId="27" fillId="0" borderId="5" xfId="5" applyNumberFormat="1" applyFont="1" applyBorder="1" applyAlignment="1">
      <alignment horizontal="center" vertical="center" wrapText="1" shrinkToFit="1"/>
    </xf>
    <xf numFmtId="176" fontId="27" fillId="0" borderId="9" xfId="5" applyNumberFormat="1" applyFont="1" applyBorder="1" applyAlignment="1">
      <alignment horizontal="center" vertical="center" wrapText="1" shrinkToFit="1"/>
    </xf>
    <xf numFmtId="176" fontId="27" fillId="0" borderId="10" xfId="5" applyNumberFormat="1" applyFont="1" applyBorder="1" applyAlignment="1">
      <alignment horizontal="center" vertical="center" wrapText="1" shrinkToFit="1"/>
    </xf>
    <xf numFmtId="176" fontId="27"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18" fillId="2" borderId="8" xfId="5" applyFont="1" applyFill="1" applyBorder="1" applyAlignment="1">
      <alignment horizontal="center" vertical="center"/>
    </xf>
    <xf numFmtId="0" fontId="61" fillId="2" borderId="1" xfId="5" applyFont="1" applyFill="1" applyBorder="1" applyAlignment="1">
      <alignment horizontal="center" vertical="center" wrapText="1" shrinkToFit="1"/>
    </xf>
    <xf numFmtId="0" fontId="61" fillId="0" borderId="1" xfId="0" applyFont="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3" xfId="5" applyFont="1" applyFill="1" applyBorder="1" applyAlignment="1">
      <alignment horizontal="center" vertical="center" wrapText="1"/>
    </xf>
    <xf numFmtId="0" fontId="50" fillId="2" borderId="4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24"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8" fillId="2" borderId="21"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0" xfId="2" applyFont="1" applyAlignment="1">
      <alignment vertical="center"/>
    </xf>
    <xf numFmtId="0" fontId="30"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xfId="14" builtinId="6"/>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27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7.png"/><Relationship Id="rId1" Type="http://schemas.openxmlformats.org/officeDocument/2006/relationships/image" Target="../media/image6.png"/><Relationship Id="rId5" Type="http://schemas.microsoft.com/office/2007/relationships/hdphoto" Target="../media/hdphoto2.wdp"/><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16.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279489</xdr:colOff>
      <xdr:row>6</xdr:row>
      <xdr:rowOff>313765</xdr:rowOff>
    </xdr:from>
    <xdr:to>
      <xdr:col>22</xdr:col>
      <xdr:colOff>146684</xdr:colOff>
      <xdr:row>17</xdr:row>
      <xdr:rowOff>560742</xdr:rowOff>
    </xdr:to>
    <xdr:pic>
      <xdr:nvPicPr>
        <xdr:cNvPr id="31" name="図 30">
          <a:extLst>
            <a:ext uri="{FF2B5EF4-FFF2-40B4-BE49-F238E27FC236}">
              <a16:creationId xmlns:a16="http://schemas.microsoft.com/office/drawing/2014/main" id="{F55B2D33-5DBD-40EC-9588-96D1AED85187}"/>
            </a:ext>
          </a:extLst>
        </xdr:cNvPr>
        <xdr:cNvPicPr>
          <a:picLocks noChangeAspect="1"/>
        </xdr:cNvPicPr>
      </xdr:nvPicPr>
      <xdr:blipFill rotWithShape="1">
        <a:blip xmlns:r="http://schemas.openxmlformats.org/officeDocument/2006/relationships" r:embed="rId1"/>
        <a:srcRect l="22758" t="2654" r="26479" b="9717"/>
        <a:stretch>
          <a:fillRect/>
        </a:stretch>
      </xdr:blipFill>
      <xdr:spPr>
        <a:xfrm>
          <a:off x="675729" y="1708225"/>
          <a:ext cx="5578385" cy="5169497"/>
        </a:xfrm>
        <a:prstGeom prst="rect">
          <a:avLst/>
        </a:prstGeom>
      </xdr:spPr>
    </xdr:pic>
    <xdr:clientData/>
  </xdr:twoCellAnchor>
  <xdr:twoCellAnchor>
    <xdr:from>
      <xdr:col>10</xdr:col>
      <xdr:colOff>154911</xdr:colOff>
      <xdr:row>6</xdr:row>
      <xdr:rowOff>0</xdr:rowOff>
    </xdr:from>
    <xdr:to>
      <xdr:col>15</xdr:col>
      <xdr:colOff>43078</xdr:colOff>
      <xdr:row>6</xdr:row>
      <xdr:rowOff>256329</xdr:rowOff>
    </xdr:to>
    <xdr:sp macro="" textlink="">
      <xdr:nvSpPr>
        <xdr:cNvPr id="32" name="Text Box 8">
          <a:extLst>
            <a:ext uri="{FF2B5EF4-FFF2-40B4-BE49-F238E27FC236}">
              <a16:creationId xmlns:a16="http://schemas.microsoft.com/office/drawing/2014/main" id="{284B4FFA-4436-4D9F-97BC-D8ABB071839C}"/>
            </a:ext>
          </a:extLst>
        </xdr:cNvPr>
        <xdr:cNvSpPr txBox="1">
          <a:spLocks noChangeArrowheads="1"/>
        </xdr:cNvSpPr>
      </xdr:nvSpPr>
      <xdr:spPr bwMode="auto">
        <a:xfrm>
          <a:off x="2806671"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221235</xdr:colOff>
      <xdr:row>6</xdr:row>
      <xdr:rowOff>20177</xdr:rowOff>
    </xdr:from>
    <xdr:to>
      <xdr:col>31</xdr:col>
      <xdr:colOff>141329</xdr:colOff>
      <xdr:row>6</xdr:row>
      <xdr:rowOff>264557</xdr:rowOff>
    </xdr:to>
    <xdr:sp macro="" textlink="">
      <xdr:nvSpPr>
        <xdr:cNvPr id="33" name="Text Box 8">
          <a:extLst>
            <a:ext uri="{FF2B5EF4-FFF2-40B4-BE49-F238E27FC236}">
              <a16:creationId xmlns:a16="http://schemas.microsoft.com/office/drawing/2014/main" id="{019A5080-DFFE-4068-AEF0-571E936B3711}"/>
            </a:ext>
          </a:extLst>
        </xdr:cNvPr>
        <xdr:cNvSpPr txBox="1">
          <a:spLocks noChangeArrowheads="1"/>
        </xdr:cNvSpPr>
      </xdr:nvSpPr>
      <xdr:spPr bwMode="auto">
        <a:xfrm>
          <a:off x="7384035" y="1414637"/>
          <a:ext cx="1329794" cy="24438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197832</xdr:colOff>
      <xdr:row>12</xdr:row>
      <xdr:rowOff>194113</xdr:rowOff>
    </xdr:from>
    <xdr:to>
      <xdr:col>31</xdr:col>
      <xdr:colOff>137151</xdr:colOff>
      <xdr:row>13</xdr:row>
      <xdr:rowOff>0</xdr:rowOff>
    </xdr:to>
    <xdr:sp macro="" textlink="">
      <xdr:nvSpPr>
        <xdr:cNvPr id="34" name="Text Box 9">
          <a:extLst>
            <a:ext uri="{FF2B5EF4-FFF2-40B4-BE49-F238E27FC236}">
              <a16:creationId xmlns:a16="http://schemas.microsoft.com/office/drawing/2014/main" id="{1E9DE2E5-C057-4CAB-B8C5-C0A6412C9111}"/>
            </a:ext>
          </a:extLst>
        </xdr:cNvPr>
        <xdr:cNvSpPr txBox="1">
          <a:spLocks noChangeArrowheads="1"/>
        </xdr:cNvSpPr>
      </xdr:nvSpPr>
      <xdr:spPr bwMode="auto">
        <a:xfrm>
          <a:off x="7360632" y="4286053"/>
          <a:ext cx="1349019" cy="255467"/>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xdr:from>
      <xdr:col>16</xdr:col>
      <xdr:colOff>245691</xdr:colOff>
      <xdr:row>10</xdr:row>
      <xdr:rowOff>49792</xdr:rowOff>
    </xdr:from>
    <xdr:to>
      <xdr:col>18</xdr:col>
      <xdr:colOff>29596</xdr:colOff>
      <xdr:row>11</xdr:row>
      <xdr:rowOff>174843</xdr:rowOff>
    </xdr:to>
    <xdr:sp macro="" textlink="">
      <xdr:nvSpPr>
        <xdr:cNvPr id="35" name="楕円 34">
          <a:extLst>
            <a:ext uri="{FF2B5EF4-FFF2-40B4-BE49-F238E27FC236}">
              <a16:creationId xmlns:a16="http://schemas.microsoft.com/office/drawing/2014/main" id="{478638F8-9DD7-4A7F-ABEA-0F25CFAB1722}"/>
            </a:ext>
          </a:extLst>
        </xdr:cNvPr>
        <xdr:cNvSpPr/>
      </xdr:nvSpPr>
      <xdr:spPr bwMode="auto">
        <a:xfrm rot="2862214">
          <a:off x="4475668" y="3355995"/>
          <a:ext cx="574631" cy="347785"/>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270363</xdr:colOff>
      <xdr:row>8</xdr:row>
      <xdr:rowOff>328790</xdr:rowOff>
    </xdr:from>
    <xdr:to>
      <xdr:col>22</xdr:col>
      <xdr:colOff>149135</xdr:colOff>
      <xdr:row>9</xdr:row>
      <xdr:rowOff>170087</xdr:rowOff>
    </xdr:to>
    <xdr:sp macro="" textlink="">
      <xdr:nvSpPr>
        <xdr:cNvPr id="36" name="テキスト ボックス 35">
          <a:extLst>
            <a:ext uri="{FF2B5EF4-FFF2-40B4-BE49-F238E27FC236}">
              <a16:creationId xmlns:a16="http://schemas.microsoft.com/office/drawing/2014/main" id="{A5D23408-C7CD-498F-A19A-551CAB3B5799}"/>
            </a:ext>
          </a:extLst>
        </xdr:cNvPr>
        <xdr:cNvSpPr txBox="1"/>
      </xdr:nvSpPr>
      <xdr:spPr>
        <a:xfrm>
          <a:off x="5177643" y="2622410"/>
          <a:ext cx="1006532" cy="290877"/>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1200" b="1">
              <a:latin typeface="ＭＳ Ｐゴシック" panose="020B0600070205080204" pitchFamily="50" charset="-128"/>
              <a:ea typeface="ＭＳ Ｐゴシック" panose="020B0600070205080204" pitchFamily="50" charset="-128"/>
            </a:rPr>
            <a:t>葛尾隧道</a:t>
          </a:r>
        </a:p>
      </xdr:txBody>
    </xdr:sp>
    <xdr:clientData/>
  </xdr:twoCellAnchor>
  <xdr:twoCellAnchor>
    <xdr:from>
      <xdr:col>17</xdr:col>
      <xdr:colOff>290763</xdr:colOff>
      <xdr:row>9</xdr:row>
      <xdr:rowOff>170087</xdr:rowOff>
    </xdr:from>
    <xdr:to>
      <xdr:col>20</xdr:col>
      <xdr:colOff>209749</xdr:colOff>
      <xdr:row>10</xdr:row>
      <xdr:rowOff>196478</xdr:rowOff>
    </xdr:to>
    <xdr:cxnSp macro="">
      <xdr:nvCxnSpPr>
        <xdr:cNvPr id="37" name="直線矢印コネクタ 36">
          <a:extLst>
            <a:ext uri="{FF2B5EF4-FFF2-40B4-BE49-F238E27FC236}">
              <a16:creationId xmlns:a16="http://schemas.microsoft.com/office/drawing/2014/main" id="{7435524C-0889-4CA3-BED0-21F0CE8AC713}"/>
            </a:ext>
          </a:extLst>
        </xdr:cNvPr>
        <xdr:cNvCxnSpPr>
          <a:stCxn id="36" idx="2"/>
          <a:endCxn id="35" idx="0"/>
        </xdr:cNvCxnSpPr>
      </xdr:nvCxnSpPr>
      <xdr:spPr bwMode="auto">
        <a:xfrm flipH="1">
          <a:off x="4908483" y="2913287"/>
          <a:ext cx="772426" cy="475971"/>
        </a:xfrm>
        <a:prstGeom prst="straightConnector1">
          <a:avLst/>
        </a:prstGeom>
        <a:solidFill>
          <a:srgbClr val="FFFFFF"/>
        </a:solidFill>
        <a:ln w="12700" cap="flat" cmpd="sng" algn="ctr">
          <a:solidFill>
            <a:srgbClr val="FF0000"/>
          </a:solidFill>
          <a:prstDash val="solid"/>
          <a:round/>
          <a:headEnd type="none" w="med" len="med"/>
          <a:tailEnd type="triangle"/>
        </a:ln>
        <a:effectLst/>
      </xdr:spPr>
    </xdr:cxnSp>
    <xdr:clientData/>
  </xdr:twoCellAnchor>
  <xdr:twoCellAnchor editAs="oneCell">
    <xdr:from>
      <xdr:col>23</xdr:col>
      <xdr:colOff>181229</xdr:colOff>
      <xdr:row>13</xdr:row>
      <xdr:rowOff>184531</xdr:rowOff>
    </xdr:from>
    <xdr:to>
      <xdr:col>34</xdr:col>
      <xdr:colOff>45339</xdr:colOff>
      <xdr:row>17</xdr:row>
      <xdr:rowOff>421268</xdr:rowOff>
    </xdr:to>
    <xdr:pic>
      <xdr:nvPicPr>
        <xdr:cNvPr id="38" name="PE-IMG_0012.JPG">
          <a:extLst>
            <a:ext uri="{FF2B5EF4-FFF2-40B4-BE49-F238E27FC236}">
              <a16:creationId xmlns:a16="http://schemas.microsoft.com/office/drawing/2014/main" id="{8FA5B6B6-ED95-4D83-8BFC-035D3B9700A4}"/>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40000"/>
                  </a14:imgEffect>
                </a14:imgLayer>
              </a14:imgProps>
            </a:ext>
            <a:ext uri="{28A0092B-C50C-407E-A947-70E740481C1C}">
              <a14:useLocalDpi xmlns:a14="http://schemas.microsoft.com/office/drawing/2010/main"/>
            </a:ext>
          </a:extLst>
        </a:blip>
        <a:stretch>
          <a:fillRect/>
        </a:stretch>
      </xdr:blipFill>
      <xdr:spPr>
        <a:xfrm>
          <a:off x="6498209" y="4726051"/>
          <a:ext cx="3009265" cy="2029342"/>
        </a:xfrm>
        <a:prstGeom prst="rect">
          <a:avLst/>
        </a:prstGeom>
      </xdr:spPr>
    </xdr:pic>
    <xdr:clientData/>
  </xdr:twoCellAnchor>
  <xdr:twoCellAnchor editAs="oneCell">
    <xdr:from>
      <xdr:col>23</xdr:col>
      <xdr:colOff>188849</xdr:colOff>
      <xdr:row>6</xdr:row>
      <xdr:rowOff>426466</xdr:rowOff>
    </xdr:from>
    <xdr:to>
      <xdr:col>34</xdr:col>
      <xdr:colOff>56769</xdr:colOff>
      <xdr:row>11</xdr:row>
      <xdr:rowOff>217433</xdr:rowOff>
    </xdr:to>
    <xdr:pic>
      <xdr:nvPicPr>
        <xdr:cNvPr id="39" name="PS-IMG_0001.JPG">
          <a:extLst>
            <a:ext uri="{FF2B5EF4-FFF2-40B4-BE49-F238E27FC236}">
              <a16:creationId xmlns:a16="http://schemas.microsoft.com/office/drawing/2014/main" id="{C7BD4349-734D-4A69-9DEE-D2F6B5CA392B}"/>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40000"/>
                  </a14:imgEffect>
                </a14:imgLayer>
              </a14:imgProps>
            </a:ext>
            <a:ext uri="{28A0092B-C50C-407E-A947-70E740481C1C}">
              <a14:useLocalDpi xmlns:a14="http://schemas.microsoft.com/office/drawing/2010/main"/>
            </a:ext>
          </a:extLst>
        </a:blip>
        <a:stretch>
          <a:fillRect/>
        </a:stretch>
      </xdr:blipFill>
      <xdr:spPr>
        <a:xfrm>
          <a:off x="6505829" y="1820926"/>
          <a:ext cx="3011170" cy="2027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152136</xdr:colOff>
      <xdr:row>5</xdr:row>
      <xdr:rowOff>135086</xdr:rowOff>
    </xdr:from>
    <xdr:to>
      <xdr:col>30</xdr:col>
      <xdr:colOff>15066</xdr:colOff>
      <xdr:row>17</xdr:row>
      <xdr:rowOff>496584</xdr:rowOff>
    </xdr:to>
    <xdr:pic>
      <xdr:nvPicPr>
        <xdr:cNvPr id="2" name="図 1">
          <a:extLst>
            <a:ext uri="{FF2B5EF4-FFF2-40B4-BE49-F238E27FC236}">
              <a16:creationId xmlns:a16="http://schemas.microsoft.com/office/drawing/2014/main" id="{6D7B38EC-CF10-4889-B11D-E56B53F9FF3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969550" y="1208017"/>
          <a:ext cx="6409999" cy="5627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59052</xdr:colOff>
      <xdr:row>8</xdr:row>
      <xdr:rowOff>135256</xdr:rowOff>
    </xdr:from>
    <xdr:to>
      <xdr:col>34</xdr:col>
      <xdr:colOff>114568</xdr:colOff>
      <xdr:row>15</xdr:row>
      <xdr:rowOff>41531</xdr:rowOff>
    </xdr:to>
    <xdr:pic>
      <xdr:nvPicPr>
        <xdr:cNvPr id="2" name="図 1">
          <a:extLst>
            <a:ext uri="{FF2B5EF4-FFF2-40B4-BE49-F238E27FC236}">
              <a16:creationId xmlns:a16="http://schemas.microsoft.com/office/drawing/2014/main" id="{C7B0E636-CBD2-49AA-836E-88ACCE50F75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957"/>
        <a:stretch/>
      </xdr:blipFill>
      <xdr:spPr>
        <a:xfrm>
          <a:off x="744852" y="2411731"/>
          <a:ext cx="8913766" cy="304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DA4403A-8FD4-4FB2-B023-4CBDE50471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31954" cy="530996"/>
        </a:xfrm>
        <a:prstGeom prst="rect">
          <a:avLst/>
        </a:prstGeom>
      </xdr:spPr>
    </xdr:pic>
    <xdr:clientData/>
  </xdr:twoCellAnchor>
  <xdr:twoCellAnchor>
    <xdr:from>
      <xdr:col>2</xdr:col>
      <xdr:colOff>92243</xdr:colOff>
      <xdr:row>11</xdr:row>
      <xdr:rowOff>243600</xdr:rowOff>
    </xdr:from>
    <xdr:to>
      <xdr:col>24</xdr:col>
      <xdr:colOff>458100</xdr:colOff>
      <xdr:row>27</xdr:row>
      <xdr:rowOff>137315</xdr:rowOff>
    </xdr:to>
    <xdr:pic>
      <xdr:nvPicPr>
        <xdr:cNvPr id="4" name="図 3">
          <a:extLst>
            <a:ext uri="{FF2B5EF4-FFF2-40B4-BE49-F238E27FC236}">
              <a16:creationId xmlns:a16="http://schemas.microsoft.com/office/drawing/2014/main" id="{0E699010-A3A3-7BC5-1C76-084ABFF9B78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31779" y="2597636"/>
          <a:ext cx="11646178" cy="4248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EE8F8AF-2163-462E-B312-676F669BEAA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31954" cy="530996"/>
        </a:xfrm>
        <a:prstGeom prst="rect">
          <a:avLst/>
        </a:prstGeom>
      </xdr:spPr>
    </xdr:pic>
    <xdr:clientData/>
  </xdr:twoCellAnchor>
  <xdr:twoCellAnchor>
    <xdr:from>
      <xdr:col>2</xdr:col>
      <xdr:colOff>95249</xdr:colOff>
      <xdr:row>11</xdr:row>
      <xdr:rowOff>258535</xdr:rowOff>
    </xdr:from>
    <xdr:to>
      <xdr:col>24</xdr:col>
      <xdr:colOff>446071</xdr:colOff>
      <xdr:row>27</xdr:row>
      <xdr:rowOff>152250</xdr:rowOff>
    </xdr:to>
    <xdr:pic>
      <xdr:nvPicPr>
        <xdr:cNvPr id="4" name="図 3">
          <a:extLst>
            <a:ext uri="{FF2B5EF4-FFF2-40B4-BE49-F238E27FC236}">
              <a16:creationId xmlns:a16="http://schemas.microsoft.com/office/drawing/2014/main" id="{CC6C9D54-E85E-50AA-5818-27B7D309188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34785" y="2612571"/>
          <a:ext cx="11631143" cy="4248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10</xdr:col>
      <xdr:colOff>735107</xdr:colOff>
      <xdr:row>19</xdr:row>
      <xdr:rowOff>107577</xdr:rowOff>
    </xdr:from>
    <xdr:ext cx="2152649" cy="559192"/>
    <xdr:sp macro="" textlink="">
      <xdr:nvSpPr>
        <xdr:cNvPr id="3" name="テキスト ボックス 2">
          <a:extLst>
            <a:ext uri="{FF2B5EF4-FFF2-40B4-BE49-F238E27FC236}">
              <a16:creationId xmlns:a16="http://schemas.microsoft.com/office/drawing/2014/main" id="{1D8FD1CA-BDFF-4B75-B576-F5ACCFB668CE}"/>
            </a:ext>
          </a:extLst>
        </xdr:cNvPr>
        <xdr:cNvSpPr txBox="1"/>
      </xdr:nvSpPr>
      <xdr:spPr>
        <a:xfrm>
          <a:off x="5423648" y="4213412"/>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11</xdr:col>
      <xdr:colOff>213360</xdr:colOff>
      <xdr:row>11</xdr:row>
      <xdr:rowOff>91440</xdr:rowOff>
    </xdr:from>
    <xdr:ext cx="2152649" cy="559192"/>
    <xdr:sp macro="" textlink="">
      <xdr:nvSpPr>
        <xdr:cNvPr id="3" name="テキスト ボックス 2">
          <a:extLst>
            <a:ext uri="{FF2B5EF4-FFF2-40B4-BE49-F238E27FC236}">
              <a16:creationId xmlns:a16="http://schemas.microsoft.com/office/drawing/2014/main" id="{EA53D0B1-748F-49D7-A3B0-1F7F6A793765}"/>
            </a:ext>
          </a:extLst>
        </xdr:cNvPr>
        <xdr:cNvSpPr txBox="1"/>
      </xdr:nvSpPr>
      <xdr:spPr>
        <a:xfrm>
          <a:off x="4183380" y="345186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E7C9C8F-DB29-758D-F1C8-10743AEA9E6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D9579C39-98D4-B8EA-44B2-6A6B3AA654C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9CFD75D-F0A1-C93E-BFD6-F0319A56370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E6F96F0-5079-C85F-3769-E43062C59A0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460672" y="4865370"/>
          <a:ext cx="3281680"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5580DF2-02E4-65DC-7CE7-DFC6C51B021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9440AFC-FD6A-A12B-8395-DB92D5E3809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688C80A-2F50-65DD-0CBC-0B48938101F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8C3B7C5-A5B4-8BDA-33C0-0242BF44276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3EEBCB0-8A95-C4AD-4A8D-5311D12430D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AE8704E1-0AEB-7882-55A2-19929E026FD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A3021CE-317E-CB35-2C85-ACEDE958AFD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986988F-6D84-411A-82D3-023DD35BC83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329A8EB-CFEA-DB06-A19D-6332B040CC5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E09C4D5-4297-4994-0A93-0933E3B1F2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0166CD5-BE41-C985-D0AB-391F540583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95FF5F5-1936-DC6F-58DE-711B6BF3F76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A45F01F-86CE-40D2-1F95-9ED7F1EACB7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C0BAC44-8A53-BE1B-000D-90D75260529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5DAF8A6-8C61-F259-2BCA-0344CCBAE8A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D868F91-B929-554D-C285-E15BB946528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D6C3436-A06A-59B3-CE2F-C9C21C8BCE0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B4BB04ED-876F-CE04-6F16-5906E4F2F58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759860B8-5C4A-905E-24DE-F3B00BE366F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09C525B-D62F-0ACC-A301-37BB793C278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4495BBB-49C4-DB5F-CDC4-FCE7531AF62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9FEB584-3E28-FF66-A595-C51E0111553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94C26DC-86F8-ABE3-432B-762D32FD297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93EF2486-318E-E761-E225-1A197E32589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2CB5D5C-9F14-43BD-62E0-271A9B18646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9E3F605-F66A-93A2-5DB7-23E4A452204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C162971-9E05-1464-D56E-CCE75CB0EB5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97B41FF6-8B6A-4368-40DC-0E1A9D939F5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A3BD044-D9FE-D6F4-CE92-EFF751FF1FC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E1EC9706-C525-202E-F921-E2A8BD60FEE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F8F2E6F-4DB4-194B-1306-DBCB65A636E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93308D8-9123-B7D7-B4B9-8C226C564A5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3C767CC-7856-0DA5-24F3-25493752AEA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EFBDF3A-F2DE-B4E1-D4A9-D06865697F2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0726E69-A7B4-EEB8-FDB4-BCBAC965BD3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F17DD38-4B6A-3519-460E-8BFA341699D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0F9C5092-6241-F2C7-0875-5B801C48D4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BE610A2A-B63A-DF66-5457-F4FCDFC4F1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404356F-E17B-A823-1868-8657CEC2EAF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7EA78E3-53E5-99CE-956F-B953CC331A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175199F4-D186-016D-2329-ED6FBE5336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FB1B0A2D-3C5D-D3BD-47CB-07D53AAD2B3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29214C9-CD0D-472E-99DA-EDC64B6BF31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658D130-EA39-3086-7DD5-675DF8A4221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CDEFBC4-B247-7FA7-9344-EECD937196B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32E3D60-0A7B-A33A-AC5E-9C5D05964EF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969D7CA-1823-6DA1-DAE6-10AD6FD5281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A19F29C-D63F-5B40-68C6-FF917B2991F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E0AAB555-925E-F31B-B116-155615B46E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1B18BBF-A925-2A49-C8AD-E25CA496311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5BE969D-9064-5FB2-229F-6243A0E5333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1CFE31EB-F9F0-E8DE-D60B-465C4D20688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1CF9D6F-8051-3A98-0161-513F18ABB7A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B3E1F97-EFEA-8628-C431-6EBE5094025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C3B12D8-4676-AFB3-5A51-D73B16FDF48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6A43D7C-FE7B-0A1E-36DE-32F90B78D82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7A8A4F8-DCAD-CC26-3E3F-3B9102178E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623EE0F-DACF-FCF2-4C17-13AB6F07527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1DCE4AA4-D53A-94B2-FAD2-06F64C6EAE7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DBAC9B1-8EB9-28A4-60AE-1CD5CCA0352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6A9764D-6BEF-5D18-7FD1-FA3A4D53AF3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FDC83EB-D0CA-F99B-2AB5-658427889EB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9A3D42E0-4829-680D-1909-5B3A995F20C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50E004A-1281-946E-7C45-E224FC8131A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08544A1E-CB96-791A-2E51-AC0DC8A02F4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A36980E-0AAF-5D62-7A3B-1FE4A3B6FD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C890B79-98C6-6850-4621-9F30A1566D2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24D26AD4-B2F5-BE12-28DE-9871B9201EF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AB2FFB1-8A2C-BD4A-2B5E-11ACD3542EF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3FF5A3D-AA6A-AC07-92FD-203722C3CC2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DD977CF-71F3-51D6-F439-1DEEB410D44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2288255-F950-D398-E200-4B5F1FC3253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B17F3BB-5F34-E2B6-0ABA-345620830CA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4E9CD41-9680-2107-F3E4-3DA14BB9A08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774B40C9-C1F6-147C-7F55-795D511DC7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F852A52-FCAE-8D0D-11CC-915A76ECE37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364C746A-60C7-176E-4CEA-ACE7B1D8D9C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DE0040B9-05EB-3A2B-7D86-095FC1D3648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C20520A-4BD4-CA64-36F8-0A7FC21BB45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584738</xdr:colOff>
      <xdr:row>15</xdr:row>
      <xdr:rowOff>64770</xdr:rowOff>
    </xdr:from>
    <xdr:to>
      <xdr:col>22</xdr:col>
      <xdr:colOff>110589</xdr:colOff>
      <xdr:row>22</xdr:row>
      <xdr:rowOff>259080</xdr:rowOff>
    </xdr:to>
    <xdr:pic>
      <xdr:nvPicPr>
        <xdr:cNvPr id="9" name="図 8">
          <a:extLst>
            <a:ext uri="{FF2B5EF4-FFF2-40B4-BE49-F238E27FC236}">
              <a16:creationId xmlns:a16="http://schemas.microsoft.com/office/drawing/2014/main" id="{90538299-79D6-8866-A316-0DA00800023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2613" y="4865370"/>
          <a:ext cx="3697801"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8716B27F-7BD3-FF1D-0BDE-32A854072BB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CF44255-0023-29C5-08FD-01222F4DCC0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B71CA3B-D4FE-21AE-98F9-9214491EF4D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C8B4C6A-78D9-704C-A879-7E34C1EE799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8867CE0-93E6-35DC-D9FF-71BECB3D9EE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1BAB4AD-C852-E2FE-646C-9B386FD8FF6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5F71938-4D04-6207-2B34-C08623FF525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oneCellAnchor>
    <xdr:from>
      <xdr:col>10</xdr:col>
      <xdr:colOff>396240</xdr:colOff>
      <xdr:row>15</xdr:row>
      <xdr:rowOff>160020</xdr:rowOff>
    </xdr:from>
    <xdr:ext cx="2152649" cy="559192"/>
    <xdr:sp macro="" textlink="">
      <xdr:nvSpPr>
        <xdr:cNvPr id="3" name="テキスト ボックス 2">
          <a:extLst>
            <a:ext uri="{FF2B5EF4-FFF2-40B4-BE49-F238E27FC236}">
              <a16:creationId xmlns:a16="http://schemas.microsoft.com/office/drawing/2014/main" id="{7DD9358E-C087-4DBD-9849-D90379DF3DB4}"/>
            </a:ext>
          </a:extLst>
        </xdr:cNvPr>
        <xdr:cNvSpPr txBox="1"/>
      </xdr:nvSpPr>
      <xdr:spPr>
        <a:xfrm>
          <a:off x="5120640" y="313182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35.xml><?xml version="1.0" encoding="utf-8"?>
<xdr:wsDr xmlns:xdr="http://schemas.openxmlformats.org/drawingml/2006/spreadsheetDrawing" xmlns:a="http://schemas.openxmlformats.org/drawingml/2006/main">
  <xdr:twoCellAnchor>
    <xdr:from>
      <xdr:col>3</xdr:col>
      <xdr:colOff>0</xdr:colOff>
      <xdr:row>7</xdr:row>
      <xdr:rowOff>154845</xdr:rowOff>
    </xdr:from>
    <xdr:to>
      <xdr:col>34</xdr:col>
      <xdr:colOff>0</xdr:colOff>
      <xdr:row>15</xdr:row>
      <xdr:rowOff>127096</xdr:rowOff>
    </xdr:to>
    <xdr:pic>
      <xdr:nvPicPr>
        <xdr:cNvPr id="3" name="図 2">
          <a:extLst>
            <a:ext uri="{FF2B5EF4-FFF2-40B4-BE49-F238E27FC236}">
              <a16:creationId xmlns:a16="http://schemas.microsoft.com/office/drawing/2014/main" id="{5F30F371-D635-0DA9-BF15-D0926C1234D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998885"/>
          <a:ext cx="8740140" cy="356889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3</xdr:col>
      <xdr:colOff>0</xdr:colOff>
      <xdr:row>7</xdr:row>
      <xdr:rowOff>154845</xdr:rowOff>
    </xdr:from>
    <xdr:to>
      <xdr:col>34</xdr:col>
      <xdr:colOff>0</xdr:colOff>
      <xdr:row>15</xdr:row>
      <xdr:rowOff>127096</xdr:rowOff>
    </xdr:to>
    <xdr:pic>
      <xdr:nvPicPr>
        <xdr:cNvPr id="3" name="図 2">
          <a:extLst>
            <a:ext uri="{FF2B5EF4-FFF2-40B4-BE49-F238E27FC236}">
              <a16:creationId xmlns:a16="http://schemas.microsoft.com/office/drawing/2014/main" id="{083E36BF-2F62-78C9-334A-F448CEC5156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998885"/>
          <a:ext cx="8740140" cy="356889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313764</xdr:colOff>
      <xdr:row>6</xdr:row>
      <xdr:rowOff>56030</xdr:rowOff>
    </xdr:from>
    <xdr:to>
      <xdr:col>34</xdr:col>
      <xdr:colOff>117680</xdr:colOff>
      <xdr:row>17</xdr:row>
      <xdr:rowOff>56030</xdr:rowOff>
    </xdr:to>
    <xdr:pic>
      <xdr:nvPicPr>
        <xdr:cNvPr id="3" name="図 2">
          <a:extLst>
            <a:ext uri="{FF2B5EF4-FFF2-40B4-BE49-F238E27FC236}">
              <a16:creationId xmlns:a16="http://schemas.microsoft.com/office/drawing/2014/main" id="{4D2D4F3B-4B8C-D0C7-60D9-0A21F26D65C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3558" y="1456765"/>
          <a:ext cx="9844387" cy="477370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9</xdr:row>
      <xdr:rowOff>135450</xdr:rowOff>
    </xdr:from>
    <xdr:to>
      <xdr:col>9</xdr:col>
      <xdr:colOff>188595</xdr:colOff>
      <xdr:row>40</xdr:row>
      <xdr:rowOff>16949</xdr:rowOff>
    </xdr:to>
    <xdr:pic>
      <xdr:nvPicPr>
        <xdr:cNvPr id="3" name="図 2">
          <a:extLst>
            <a:ext uri="{FF2B5EF4-FFF2-40B4-BE49-F238E27FC236}">
              <a16:creationId xmlns:a16="http://schemas.microsoft.com/office/drawing/2014/main" id="{11A29FEE-3F29-B038-0A31-E241570222A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73750"/>
          <a:ext cx="2263140" cy="4663049"/>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06DF0FF2-CF4E-6BE5-6DBB-862B837A06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58117007-3BB4-87F0-9CAC-4A2626A2E6C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41F77126-43A5-937D-6CD6-89119E189E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469A23C0-1ACD-683B-C334-A5E85BFA763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4CC41668-F375-B365-E3A3-12C3D9ACC6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5FFC07E4-5571-DF23-782C-8F8F079331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11</xdr:row>
      <xdr:rowOff>88431</xdr:rowOff>
    </xdr:from>
    <xdr:to>
      <xdr:col>9</xdr:col>
      <xdr:colOff>188595</xdr:colOff>
      <xdr:row>38</xdr:row>
      <xdr:rowOff>63969</xdr:rowOff>
    </xdr:to>
    <xdr:pic>
      <xdr:nvPicPr>
        <xdr:cNvPr id="3" name="図 2">
          <a:extLst>
            <a:ext uri="{FF2B5EF4-FFF2-40B4-BE49-F238E27FC236}">
              <a16:creationId xmlns:a16="http://schemas.microsoft.com/office/drawing/2014/main" id="{0BDB264A-1D11-E155-C20A-614D809984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031531"/>
          <a:ext cx="2263140" cy="414748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9</xdr:row>
      <xdr:rowOff>135450</xdr:rowOff>
    </xdr:from>
    <xdr:to>
      <xdr:col>9</xdr:col>
      <xdr:colOff>188595</xdr:colOff>
      <xdr:row>40</xdr:row>
      <xdr:rowOff>16949</xdr:rowOff>
    </xdr:to>
    <xdr:pic>
      <xdr:nvPicPr>
        <xdr:cNvPr id="3" name="図 2">
          <a:extLst>
            <a:ext uri="{FF2B5EF4-FFF2-40B4-BE49-F238E27FC236}">
              <a16:creationId xmlns:a16="http://schemas.microsoft.com/office/drawing/2014/main" id="{EB9F0039-9017-BC78-8243-40191BA21E5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73750"/>
          <a:ext cx="2263140" cy="4663049"/>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oneCellAnchor>
    <xdr:from>
      <xdr:col>23</xdr:col>
      <xdr:colOff>38100</xdr:colOff>
      <xdr:row>10</xdr:row>
      <xdr:rowOff>83820</xdr:rowOff>
    </xdr:from>
    <xdr:ext cx="2152649" cy="559192"/>
    <xdr:sp macro="" textlink="">
      <xdr:nvSpPr>
        <xdr:cNvPr id="3" name="テキスト ボックス 2">
          <a:extLst>
            <a:ext uri="{FF2B5EF4-FFF2-40B4-BE49-F238E27FC236}">
              <a16:creationId xmlns:a16="http://schemas.microsoft.com/office/drawing/2014/main" id="{ADF24CB7-122F-42E8-8D53-A527554FAE3B}"/>
            </a:ext>
          </a:extLst>
        </xdr:cNvPr>
        <xdr:cNvSpPr txBox="1"/>
      </xdr:nvSpPr>
      <xdr:spPr>
        <a:xfrm>
          <a:off x="3352800" y="322326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4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76" dataDxfId="274" headerRowBorderDxfId="275" tableBorderDxfId="273">
  <autoFilter ref="B15:B47" xr:uid="{00000000-0009-0000-0100-000001000000}"/>
  <tableColumns count="1">
    <tableColumn id="1" xr3:uid="{00000000-0010-0000-0000-000001000000}" name="対象箇所" dataDxfId="27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71" dataDxfId="269" headerRowBorderDxfId="270" tableBorderDxfId="268">
  <autoFilter ref="C15:J47" xr:uid="{00000000-0009-0000-0100-000002000000}"/>
  <tableColumns count="8">
    <tableColumn id="9" xr3:uid="{00000000-0010-0000-0100-000009000000}" name="部位区分" totalsRowLabel="集計" dataDxfId="267" totalsRowDxfId="266"/>
    <tableColumn id="2" xr3:uid="{00000000-0010-0000-0100-000002000000}" name="変状区分" dataDxfId="265" totalsRowDxfId="264"/>
    <tableColumn id="7" xr3:uid="{00000000-0010-0000-0100-000007000000}" name="変状種類" dataDxfId="263" totalsRowDxfId="262"/>
    <tableColumn id="4" xr3:uid="{00000000-0010-0000-0100-000004000000}" name="対策区分" dataDxfId="261" totalsRowDxfId="260"/>
    <tableColumn id="5" xr3:uid="{00000000-0010-0000-0100-000005000000}" name="健全性" dataDxfId="259" totalsRowDxfId="258"/>
    <tableColumn id="12" xr3:uid="{00000000-0010-0000-0100-00000C000000}" name="調査の要否" dataDxfId="257" totalsRowDxfId="256"/>
    <tableColumn id="10" xr3:uid="{00000000-0010-0000-0100-00000A000000}" name="措置の要否" dataDxfId="255" totalsRowDxfId="254"/>
    <tableColumn id="11" xr3:uid="{00000000-0010-0000-0100-00000B000000}" name="実施有無" totalsRowFunction="count" dataDxfId="253" totalsRowDxfId="25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50" headerRowBorderDxfId="251" tableBorderDxfId="249">
  <autoFilter ref="B51:B83" xr:uid="{00000000-0009-0000-0100-00000B000000}"/>
  <tableColumns count="1">
    <tableColumn id="1" xr3:uid="{00000000-0010-0000-0200-000001000000}" name="施設の内訳" dataDxfId="24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46" headerRowBorderDxfId="247" tableBorderDxfId="245">
  <autoFilter ref="C51:C83" xr:uid="{00000000-0009-0000-0100-00000C000000}"/>
  <tableColumns count="1">
    <tableColumn id="1" xr3:uid="{00000000-0010-0000-0300-000001000000}" name="対象箇所" dataDxfId="24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43" dataDxfId="241" headerRowBorderDxfId="242" tableBorderDxfId="240">
  <autoFilter ref="D51:D83" xr:uid="{00000000-0009-0000-0100-00000D000000}"/>
  <tableColumns count="1">
    <tableColumn id="1" xr3:uid="{00000000-0010-0000-0400-000001000000}" name="部位区分" dataDxfId="23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38" dataDxfId="236" headerRowBorderDxfId="237" tableBorderDxfId="235">
  <autoFilter ref="E51:G83" xr:uid="{00000000-0009-0000-0100-00000E000000}"/>
  <tableColumns count="3">
    <tableColumn id="1" xr3:uid="{00000000-0010-0000-0500-000001000000}" name="異常の種類" dataDxfId="234"/>
    <tableColumn id="2" xr3:uid="{00000000-0010-0000-0500-000002000000}" name="異常判定区分 " dataDxfId="233"/>
    <tableColumn id="3" xr3:uid="{00000000-0010-0000-0500-000003000000}" name="実施有無" dataDxfId="23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31" dataDxfId="229" headerRowBorderDxfId="230" tableBorderDxfId="228">
  <autoFilter ref="B5:B12" xr:uid="{00000000-0009-0000-0100-000003000000}"/>
  <tableColumns count="1">
    <tableColumn id="1" xr3:uid="{00000000-0010-0000-0800-000001000000}" name="トンネルの分類" dataDxfId="22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26" dataDxfId="224" headerRowBorderDxfId="225" tableBorderDxfId="223">
  <autoFilter ref="C5:F12" xr:uid="{00000000-000C-0000-FFFF-FFFF09000000}"/>
  <tableColumns count="4">
    <tableColumn id="1" xr3:uid="{00000000-0010-0000-0900-000001000000}" name="トンネル工法" dataDxfId="222"/>
    <tableColumn id="4" xr3:uid="{F8DDB5BD-A7DE-4BB8-BD9F-E5AF467E6653}" name="自専道or一般道" dataDxfId="221"/>
    <tableColumn id="2" xr3:uid="{00000000-0010-0000-0900-000002000000}" name="緊急輸送路" dataDxfId="220"/>
    <tableColumn id="3" xr3:uid="{00000000-0010-0000-0900-000003000000}" name="代替路" dataDxfId="21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8.xml"/><Relationship Id="rId1" Type="http://schemas.openxmlformats.org/officeDocument/2006/relationships/printerSettings" Target="../printerSettings/printerSettings5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10" zoomScale="106" zoomScaleNormal="85" zoomScaleSheetLayoutView="106" workbookViewId="0">
      <selection activeCell="Y23" sqref="Y23"/>
    </sheetView>
  </sheetViews>
  <sheetFormatPr defaultRowHeight="13.5" x14ac:dyDescent="0.15"/>
  <cols>
    <col min="1" max="2" width="8.875" customWidth="1"/>
    <col min="3" max="3" width="9" customWidth="1"/>
    <col min="4" max="4" width="8.875" customWidth="1"/>
  </cols>
  <sheetData>
    <row r="1" spans="1:14" x14ac:dyDescent="0.15">
      <c r="A1" s="283" t="s">
        <v>0</v>
      </c>
      <c r="B1" s="283"/>
      <c r="C1" s="283"/>
      <c r="D1" s="283"/>
      <c r="E1" s="283"/>
      <c r="F1" s="283"/>
      <c r="G1" s="283"/>
      <c r="H1" s="283"/>
      <c r="I1" s="283"/>
      <c r="J1" s="283"/>
      <c r="K1" s="283"/>
      <c r="L1" s="283"/>
      <c r="M1" s="283"/>
      <c r="N1" s="283"/>
    </row>
    <row r="2" spans="1:14" x14ac:dyDescent="0.15">
      <c r="A2" s="283"/>
      <c r="B2" s="283"/>
      <c r="C2" s="283"/>
      <c r="D2" s="283"/>
      <c r="E2" s="283"/>
      <c r="F2" s="283"/>
      <c r="G2" s="283"/>
      <c r="H2" s="283"/>
      <c r="I2" s="283"/>
      <c r="J2" s="283"/>
      <c r="K2" s="283"/>
      <c r="L2" s="283"/>
      <c r="M2" s="283"/>
      <c r="N2" s="283"/>
    </row>
    <row r="3" spans="1:14" x14ac:dyDescent="0.15">
      <c r="A3" s="284" t="s">
        <v>1</v>
      </c>
      <c r="B3" s="284"/>
      <c r="C3" s="284"/>
      <c r="D3" s="284"/>
      <c r="E3" s="284"/>
      <c r="F3" s="284"/>
      <c r="G3" s="284"/>
      <c r="H3" s="285" t="s">
        <v>2</v>
      </c>
      <c r="I3" s="285"/>
      <c r="J3" s="285"/>
      <c r="K3" s="285"/>
      <c r="L3" s="285"/>
      <c r="M3" s="285"/>
      <c r="N3" s="285"/>
    </row>
    <row r="4" spans="1:14" x14ac:dyDescent="0.15">
      <c r="H4" t="s">
        <v>3</v>
      </c>
    </row>
    <row r="5" spans="1:14" x14ac:dyDescent="0.15">
      <c r="H5" s="282" t="s">
        <v>4</v>
      </c>
      <c r="I5" s="282"/>
      <c r="J5" s="282"/>
      <c r="K5" s="282"/>
      <c r="L5" s="282"/>
      <c r="M5" s="282"/>
      <c r="N5" s="282"/>
    </row>
    <row r="6" spans="1:14" x14ac:dyDescent="0.15">
      <c r="H6" s="282"/>
      <c r="I6" s="282"/>
      <c r="J6" s="282"/>
      <c r="K6" s="282"/>
      <c r="L6" s="282"/>
      <c r="M6" s="282"/>
      <c r="N6" s="282"/>
    </row>
    <row r="7" spans="1:14" x14ac:dyDescent="0.15">
      <c r="H7" s="282"/>
      <c r="I7" s="282"/>
      <c r="J7" s="282"/>
      <c r="K7" s="282"/>
      <c r="L7" s="282"/>
      <c r="M7" s="282"/>
      <c r="N7" s="282"/>
    </row>
    <row r="8" spans="1:14" x14ac:dyDescent="0.15">
      <c r="H8" s="282"/>
      <c r="I8" s="282"/>
      <c r="J8" s="282"/>
      <c r="K8" s="282"/>
      <c r="L8" s="282"/>
      <c r="M8" s="282"/>
      <c r="N8" s="282"/>
    </row>
    <row r="9" spans="1:14" x14ac:dyDescent="0.15">
      <c r="H9" t="s">
        <v>5</v>
      </c>
    </row>
    <row r="10" spans="1:14" x14ac:dyDescent="0.15">
      <c r="H10" s="281" t="s">
        <v>6</v>
      </c>
      <c r="I10" s="281"/>
      <c r="J10" s="281"/>
      <c r="K10" s="281"/>
      <c r="L10" s="281"/>
      <c r="M10" s="281"/>
      <c r="N10" s="281"/>
    </row>
    <row r="11" spans="1:14" x14ac:dyDescent="0.15">
      <c r="H11" s="281"/>
      <c r="I11" s="281"/>
      <c r="J11" s="281"/>
      <c r="K11" s="281"/>
      <c r="L11" s="281"/>
      <c r="M11" s="281"/>
      <c r="N11" s="281"/>
    </row>
    <row r="12" spans="1:14" x14ac:dyDescent="0.15">
      <c r="H12" t="s">
        <v>7</v>
      </c>
    </row>
    <row r="13" spans="1:14" ht="13.5" customHeight="1" x14ac:dyDescent="0.15">
      <c r="H13" s="281" t="s">
        <v>8</v>
      </c>
      <c r="I13" s="281"/>
      <c r="J13" s="281"/>
      <c r="K13" s="281"/>
      <c r="L13" s="281"/>
      <c r="M13" s="281"/>
      <c r="N13" s="281"/>
    </row>
    <row r="14" spans="1:14" ht="13.5" customHeight="1" x14ac:dyDescent="0.15">
      <c r="H14" s="281"/>
      <c r="I14" s="281"/>
      <c r="J14" s="281"/>
      <c r="K14" s="281"/>
      <c r="L14" s="281"/>
      <c r="M14" s="281"/>
      <c r="N14" s="281"/>
    </row>
    <row r="15" spans="1:14" ht="13.5" customHeight="1" x14ac:dyDescent="0.15">
      <c r="H15" s="281"/>
      <c r="I15" s="281"/>
      <c r="J15" s="281"/>
      <c r="K15" s="281"/>
      <c r="L15" s="281"/>
      <c r="M15" s="281"/>
      <c r="N15" s="281"/>
    </row>
    <row r="16" spans="1:14" x14ac:dyDescent="0.15">
      <c r="H16" t="s">
        <v>9</v>
      </c>
    </row>
    <row r="17" spans="8:14" x14ac:dyDescent="0.15">
      <c r="H17" s="281" t="s">
        <v>10</v>
      </c>
      <c r="I17" s="281"/>
      <c r="J17" s="281"/>
      <c r="K17" s="281"/>
      <c r="L17" s="281"/>
      <c r="M17" s="281"/>
      <c r="N17" s="281"/>
    </row>
    <row r="18" spans="8:14" x14ac:dyDescent="0.15">
      <c r="H18" s="281"/>
      <c r="I18" s="281"/>
      <c r="J18" s="281"/>
      <c r="K18" s="281"/>
      <c r="L18" s="281"/>
      <c r="M18" s="281"/>
      <c r="N18" s="281"/>
    </row>
    <row r="19" spans="8:14" x14ac:dyDescent="0.15">
      <c r="H19" t="s">
        <v>11</v>
      </c>
    </row>
    <row r="20" spans="8:14" x14ac:dyDescent="0.15">
      <c r="H20" s="281" t="s">
        <v>12</v>
      </c>
      <c r="I20" s="281"/>
      <c r="J20" s="281"/>
      <c r="K20" s="281"/>
      <c r="L20" s="281"/>
      <c r="M20" s="281"/>
      <c r="N20" s="281"/>
    </row>
    <row r="21" spans="8:14" x14ac:dyDescent="0.15">
      <c r="H21" s="281"/>
      <c r="I21" s="281"/>
      <c r="J21" s="281"/>
      <c r="K21" s="281"/>
      <c r="L21" s="281"/>
      <c r="M21" s="281"/>
      <c r="N21" s="281"/>
    </row>
    <row r="22" spans="8:14" x14ac:dyDescent="0.15">
      <c r="H22" t="s">
        <v>13</v>
      </c>
    </row>
    <row r="23" spans="8:14" ht="27" customHeight="1" x14ac:dyDescent="0.15">
      <c r="H23" s="281" t="s">
        <v>14</v>
      </c>
      <c r="I23" s="281"/>
      <c r="J23" s="281"/>
      <c r="K23" s="281"/>
      <c r="L23" s="281"/>
      <c r="M23" s="281"/>
      <c r="N23" s="281"/>
    </row>
    <row r="24" spans="8:14" x14ac:dyDescent="0.15">
      <c r="H24" t="s">
        <v>15</v>
      </c>
    </row>
    <row r="25" spans="8:14" ht="27" customHeight="1" x14ac:dyDescent="0.15">
      <c r="H25" s="281" t="s">
        <v>16</v>
      </c>
      <c r="I25" s="281"/>
      <c r="J25" s="281"/>
      <c r="K25" s="281"/>
      <c r="L25" s="281"/>
      <c r="M25" s="281"/>
      <c r="N25" s="281"/>
    </row>
    <row r="26" spans="8:14" x14ac:dyDescent="0.15">
      <c r="H26" t="s">
        <v>17</v>
      </c>
    </row>
    <row r="27" spans="8:14" ht="13.5" customHeight="1" x14ac:dyDescent="0.15">
      <c r="H27" s="281" t="s">
        <v>18</v>
      </c>
      <c r="I27" s="281"/>
      <c r="J27" s="281"/>
      <c r="K27" s="281"/>
      <c r="L27" s="281"/>
      <c r="M27" s="281"/>
      <c r="N27" s="281"/>
    </row>
    <row r="28" spans="8:14" ht="13.5" customHeight="1" x14ac:dyDescent="0.15">
      <c r="H28" s="281"/>
      <c r="I28" s="281"/>
      <c r="J28" s="281"/>
      <c r="K28" s="281"/>
      <c r="L28" s="281"/>
      <c r="M28" s="281"/>
      <c r="N28" s="281"/>
    </row>
    <row r="29" spans="8:14" ht="13.5" customHeight="1" x14ac:dyDescent="0.15">
      <c r="H29" s="286" t="s">
        <v>19</v>
      </c>
      <c r="I29" s="286"/>
      <c r="J29" s="286"/>
      <c r="K29" s="286"/>
      <c r="L29" s="286"/>
      <c r="M29" s="286"/>
      <c r="N29" s="286"/>
    </row>
    <row r="30" spans="8:14" ht="13.5" customHeight="1" x14ac:dyDescent="0.15">
      <c r="H30" t="s">
        <v>20</v>
      </c>
    </row>
    <row r="31" spans="8:14" ht="13.5" customHeight="1" x14ac:dyDescent="0.15">
      <c r="H31" s="285" t="s">
        <v>21</v>
      </c>
      <c r="I31" s="285"/>
      <c r="J31" s="285"/>
      <c r="K31" s="285"/>
      <c r="L31" s="285"/>
      <c r="M31" s="285"/>
      <c r="N31" s="285"/>
    </row>
    <row r="32" spans="8:14" ht="13.5" customHeight="1" x14ac:dyDescent="0.15">
      <c r="H32" t="s">
        <v>548</v>
      </c>
    </row>
    <row r="33" spans="2:14" x14ac:dyDescent="0.15">
      <c r="H33" s="281" t="s">
        <v>549</v>
      </c>
      <c r="I33" s="281"/>
      <c r="J33" s="281"/>
      <c r="K33" s="281"/>
      <c r="L33" s="281"/>
      <c r="M33" s="281"/>
      <c r="N33" s="281"/>
    </row>
    <row r="34" spans="2:14" x14ac:dyDescent="0.15">
      <c r="H34" s="281"/>
      <c r="I34" s="281"/>
      <c r="J34" s="281"/>
      <c r="K34" s="281"/>
      <c r="L34" s="281"/>
      <c r="M34" s="281"/>
      <c r="N34" s="281"/>
    </row>
    <row r="35" spans="2:14" x14ac:dyDescent="0.15">
      <c r="B35" s="282"/>
      <c r="C35" s="282"/>
      <c r="D35" s="215"/>
      <c r="H35" s="281"/>
      <c r="I35" s="281"/>
      <c r="J35" s="281"/>
      <c r="K35" s="281"/>
      <c r="L35" s="281"/>
      <c r="M35" s="281"/>
      <c r="N35" s="281"/>
    </row>
    <row r="36" spans="2:14" x14ac:dyDescent="0.15">
      <c r="H36" s="281"/>
      <c r="I36" s="281"/>
      <c r="J36" s="281"/>
      <c r="K36" s="281"/>
      <c r="L36" s="281"/>
      <c r="M36" s="281"/>
      <c r="N36" s="281"/>
    </row>
    <row r="37" spans="2:14" x14ac:dyDescent="0.15">
      <c r="H37" s="281"/>
      <c r="I37" s="281"/>
      <c r="J37" s="281"/>
      <c r="K37" s="281"/>
      <c r="L37" s="281"/>
      <c r="M37" s="281"/>
      <c r="N37" s="281"/>
    </row>
    <row r="38" spans="2:14" ht="13.15" customHeight="1" x14ac:dyDescent="0.15">
      <c r="H38" s="287"/>
      <c r="I38" s="287"/>
      <c r="J38" s="287"/>
      <c r="K38" s="287"/>
      <c r="L38" s="287"/>
      <c r="M38" s="287"/>
      <c r="N38" s="287"/>
    </row>
    <row r="39" spans="2:14" x14ac:dyDescent="0.15">
      <c r="H39" s="281"/>
      <c r="I39" s="281"/>
      <c r="J39" s="281"/>
      <c r="K39" s="281"/>
      <c r="L39" s="281"/>
      <c r="M39" s="281"/>
      <c r="N39" s="281"/>
    </row>
    <row r="40" spans="2:14" x14ac:dyDescent="0.15">
      <c r="H40" s="281"/>
      <c r="I40" s="281"/>
      <c r="J40" s="281"/>
      <c r="K40" s="281"/>
      <c r="L40" s="281"/>
      <c r="M40" s="281"/>
      <c r="N40" s="281"/>
    </row>
    <row r="41" spans="2:14" x14ac:dyDescent="0.15">
      <c r="H41" s="281"/>
      <c r="I41" s="281"/>
      <c r="J41" s="281"/>
      <c r="K41" s="281"/>
      <c r="L41" s="281"/>
      <c r="M41" s="281"/>
      <c r="N41" s="281"/>
    </row>
    <row r="42" spans="2:14" x14ac:dyDescent="0.15">
      <c r="H42" s="281"/>
      <c r="I42" s="281"/>
      <c r="J42" s="281"/>
      <c r="K42" s="281"/>
      <c r="L42" s="281"/>
      <c r="M42" s="281"/>
      <c r="N42" s="281"/>
    </row>
    <row r="43" spans="2:14" x14ac:dyDescent="0.15">
      <c r="H43" s="281"/>
      <c r="I43" s="281"/>
      <c r="J43" s="281"/>
      <c r="K43" s="281"/>
      <c r="L43" s="281"/>
      <c r="M43" s="281"/>
      <c r="N43" s="281"/>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Y23" sqref="Y23"/>
    </sheetView>
  </sheetViews>
  <sheetFormatPr defaultRowHeight="13.5" x14ac:dyDescent="0.15"/>
  <cols>
    <col min="1" max="1" width="8.875" customWidth="1"/>
    <col min="2" max="3" width="9" customWidth="1"/>
    <col min="4" max="4" width="8.875" customWidth="1"/>
  </cols>
  <sheetData>
    <row r="1" spans="1:14" x14ac:dyDescent="0.15">
      <c r="A1" s="288" t="s">
        <v>22</v>
      </c>
      <c r="B1" s="288"/>
      <c r="C1" s="288"/>
      <c r="D1" s="288"/>
      <c r="E1" s="288"/>
      <c r="F1" s="288"/>
      <c r="G1" s="288"/>
      <c r="H1" s="288"/>
      <c r="I1" s="288"/>
      <c r="J1" s="288"/>
      <c r="K1" s="288"/>
      <c r="L1" s="288"/>
      <c r="M1" s="288"/>
      <c r="N1" s="288"/>
    </row>
    <row r="2" spans="1:14" x14ac:dyDescent="0.15">
      <c r="A2" s="288"/>
      <c r="B2" s="288"/>
      <c r="C2" s="288"/>
      <c r="D2" s="288"/>
      <c r="E2" s="288"/>
      <c r="F2" s="288"/>
      <c r="G2" s="288"/>
      <c r="H2" s="288"/>
      <c r="I2" s="288"/>
      <c r="J2" s="288"/>
      <c r="K2" s="288"/>
      <c r="L2" s="288"/>
      <c r="M2" s="288"/>
      <c r="N2" s="288"/>
    </row>
    <row r="22" spans="1:14" ht="13.5" customHeight="1" x14ac:dyDescent="0.15"/>
    <row r="23" spans="1:14" ht="27.75" customHeight="1" x14ac:dyDescent="0.15">
      <c r="B23" s="43"/>
      <c r="C23" s="43"/>
      <c r="D23" s="43"/>
      <c r="E23" s="43"/>
      <c r="F23" s="43"/>
      <c r="G23" s="43"/>
      <c r="H23" s="43"/>
      <c r="I23" s="43"/>
      <c r="J23" s="43"/>
      <c r="K23" s="43"/>
      <c r="L23" s="43"/>
      <c r="M23" s="43"/>
      <c r="N23" s="43"/>
    </row>
    <row r="25" spans="1:14" ht="40.5" customHeight="1" x14ac:dyDescent="0.15">
      <c r="B25" s="43"/>
      <c r="C25" s="43"/>
      <c r="D25" s="43"/>
      <c r="E25" s="43"/>
      <c r="F25" s="43"/>
      <c r="G25" s="43"/>
      <c r="H25" s="43"/>
      <c r="I25" s="43"/>
      <c r="J25" s="43"/>
      <c r="K25" s="43"/>
      <c r="L25" s="43"/>
      <c r="M25" s="43"/>
      <c r="N25" s="43"/>
    </row>
    <row r="26" spans="1:14" ht="13.5" customHeight="1" x14ac:dyDescent="0.15">
      <c r="A26" t="s">
        <v>23</v>
      </c>
      <c r="B26" s="43"/>
      <c r="C26" s="43"/>
      <c r="D26" s="43"/>
      <c r="E26" s="43"/>
      <c r="F26" s="43"/>
      <c r="G26" s="43"/>
      <c r="H26" s="43"/>
      <c r="I26" s="43"/>
      <c r="J26" s="43"/>
      <c r="K26" s="43"/>
      <c r="L26" s="43"/>
      <c r="M26" s="43"/>
      <c r="N26" s="43"/>
    </row>
    <row r="27" spans="1:14" ht="27" customHeight="1" x14ac:dyDescent="0.15">
      <c r="A27" s="281" t="s">
        <v>24</v>
      </c>
      <c r="B27" s="281"/>
      <c r="C27" s="281"/>
      <c r="D27" s="281"/>
      <c r="E27" s="281"/>
      <c r="F27" s="281"/>
      <c r="G27" s="281"/>
      <c r="H27" s="281"/>
      <c r="I27" s="281"/>
      <c r="J27" s="281"/>
      <c r="K27" s="281"/>
      <c r="L27" s="281"/>
      <c r="M27" s="281"/>
      <c r="N27" s="281"/>
    </row>
    <row r="28" spans="1:14" x14ac:dyDescent="0.15">
      <c r="A28" t="s">
        <v>25</v>
      </c>
    </row>
    <row r="29" spans="1:14" ht="40.5" customHeight="1" x14ac:dyDescent="0.15">
      <c r="A29" s="281" t="s">
        <v>26</v>
      </c>
      <c r="B29" s="281"/>
      <c r="C29" s="281"/>
      <c r="D29" s="281"/>
      <c r="E29" s="281"/>
      <c r="F29" s="281"/>
      <c r="G29" s="281"/>
      <c r="H29" s="281"/>
      <c r="I29" s="281"/>
      <c r="J29" s="281"/>
      <c r="K29" s="281"/>
      <c r="L29" s="281"/>
      <c r="M29" s="281"/>
      <c r="N29" s="281"/>
    </row>
    <row r="30" spans="1:14" ht="27" customHeight="1" x14ac:dyDescent="0.15">
      <c r="A30" s="281" t="s">
        <v>27</v>
      </c>
      <c r="B30" s="281"/>
      <c r="C30" s="281"/>
      <c r="D30" s="281"/>
      <c r="E30" s="281"/>
      <c r="F30" s="281"/>
      <c r="G30" s="281"/>
      <c r="H30" s="281"/>
      <c r="I30" s="281"/>
      <c r="J30" s="281"/>
      <c r="K30" s="281"/>
      <c r="L30" s="281"/>
      <c r="M30" s="281"/>
      <c r="N30" s="281"/>
    </row>
    <row r="32" spans="1:14" x14ac:dyDescent="0.15">
      <c r="A32" s="216"/>
      <c r="B32" s="216"/>
      <c r="C32" s="216"/>
      <c r="D32" s="216"/>
      <c r="E32" s="216"/>
      <c r="F32" s="216"/>
      <c r="G32" s="216"/>
      <c r="H32" s="216"/>
      <c r="I32" s="216"/>
      <c r="J32" s="216"/>
      <c r="K32" s="216"/>
      <c r="L32" s="216"/>
      <c r="M32" s="216"/>
      <c r="N32" s="216"/>
    </row>
    <row r="33" spans="1:14" x14ac:dyDescent="0.15">
      <c r="A33" s="216"/>
      <c r="B33" s="216"/>
      <c r="C33" s="216"/>
      <c r="D33" s="216"/>
      <c r="E33" s="216"/>
      <c r="F33" s="216"/>
      <c r="G33" s="216"/>
      <c r="H33" s="216"/>
      <c r="I33" s="216"/>
      <c r="J33" s="216"/>
      <c r="K33" s="216"/>
      <c r="L33" s="216"/>
      <c r="M33" s="216"/>
      <c r="N33" s="216"/>
    </row>
    <row r="39" spans="1:14" x14ac:dyDescent="0.15">
      <c r="G39" s="215"/>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Y23" sqref="Y23"/>
    </sheetView>
  </sheetViews>
  <sheetFormatPr defaultColWidth="9" defaultRowHeight="13.5" x14ac:dyDescent="0.15"/>
  <cols>
    <col min="1" max="1" width="5.875" style="212" customWidth="1"/>
    <col min="2" max="2" width="5" style="212" customWidth="1"/>
    <col min="3" max="3" width="72.125" style="212" customWidth="1"/>
    <col min="4" max="6" width="9" style="212"/>
    <col min="7" max="7" width="24.875" style="212" customWidth="1"/>
    <col min="8" max="16384" width="9" style="212"/>
  </cols>
  <sheetData>
    <row r="2" spans="2:3" x14ac:dyDescent="0.15">
      <c r="B2" s="212" t="s">
        <v>28</v>
      </c>
    </row>
    <row r="3" spans="2:3" x14ac:dyDescent="0.15">
      <c r="B3" s="212" t="s">
        <v>29</v>
      </c>
    </row>
    <row r="5" spans="2:3" x14ac:dyDescent="0.15">
      <c r="B5" s="212" t="s">
        <v>30</v>
      </c>
    </row>
    <row r="6" spans="2:3" x14ac:dyDescent="0.15">
      <c r="C6" s="213" t="s">
        <v>31</v>
      </c>
    </row>
    <row r="7" spans="2:3" x14ac:dyDescent="0.15">
      <c r="C7" s="212" t="s">
        <v>32</v>
      </c>
    </row>
    <row r="8" spans="2:3" x14ac:dyDescent="0.15">
      <c r="C8" s="212" t="s">
        <v>33</v>
      </c>
    </row>
    <row r="11" spans="2:3" x14ac:dyDescent="0.15">
      <c r="B11" s="212" t="s">
        <v>34</v>
      </c>
    </row>
    <row r="12" spans="2:3" x14ac:dyDescent="0.15">
      <c r="C12" s="212" t="s">
        <v>35</v>
      </c>
    </row>
    <row r="13" spans="2:3" x14ac:dyDescent="0.15">
      <c r="C13" s="212" t="s">
        <v>36</v>
      </c>
    </row>
    <row r="14" spans="2:3" x14ac:dyDescent="0.15">
      <c r="C14" s="212" t="s">
        <v>37</v>
      </c>
    </row>
    <row r="15" spans="2:3" x14ac:dyDescent="0.15">
      <c r="C15" s="212" t="s">
        <v>38</v>
      </c>
    </row>
    <row r="16" spans="2:3" x14ac:dyDescent="0.15">
      <c r="C16" s="212" t="s">
        <v>39</v>
      </c>
    </row>
    <row r="32" spans="3:3" x14ac:dyDescent="0.15">
      <c r="C32" s="212" t="s">
        <v>40</v>
      </c>
    </row>
    <row r="41" spans="2:3" x14ac:dyDescent="0.15">
      <c r="B41" s="212" t="s">
        <v>41</v>
      </c>
    </row>
    <row r="42" spans="2:3" x14ac:dyDescent="0.15">
      <c r="C42" s="212" t="s">
        <v>42</v>
      </c>
    </row>
    <row r="43" spans="2:3" x14ac:dyDescent="0.15">
      <c r="C43" s="212" t="s">
        <v>43</v>
      </c>
    </row>
    <row r="44" spans="2:3" x14ac:dyDescent="0.15">
      <c r="C44" s="214" t="s">
        <v>44</v>
      </c>
    </row>
    <row r="45" spans="2:3" x14ac:dyDescent="0.15">
      <c r="C45" s="212" t="s">
        <v>45</v>
      </c>
    </row>
    <row r="46" spans="2:3" x14ac:dyDescent="0.15">
      <c r="C46" s="212" t="s">
        <v>46</v>
      </c>
    </row>
    <row r="47" spans="2:3" x14ac:dyDescent="0.15">
      <c r="C47" s="212" t="s">
        <v>47</v>
      </c>
    </row>
    <row r="48" spans="2:3" x14ac:dyDescent="0.15">
      <c r="C48" s="212" t="s">
        <v>48</v>
      </c>
    </row>
    <row r="49" spans="3:3" x14ac:dyDescent="0.15">
      <c r="C49" s="212" t="s">
        <v>49</v>
      </c>
    </row>
    <row r="50" spans="3:3" x14ac:dyDescent="0.15">
      <c r="C50" s="212" t="s">
        <v>50</v>
      </c>
    </row>
    <row r="52" spans="3:3" x14ac:dyDescent="0.15">
      <c r="C52" s="214" t="s">
        <v>51</v>
      </c>
    </row>
    <row r="53" spans="3:3" x14ac:dyDescent="0.15">
      <c r="C53" s="214" t="s">
        <v>52</v>
      </c>
    </row>
    <row r="54" spans="3:3" x14ac:dyDescent="0.15">
      <c r="C54" s="214" t="s">
        <v>53</v>
      </c>
    </row>
    <row r="55" spans="3:3" x14ac:dyDescent="0.15">
      <c r="C55" s="214" t="s">
        <v>54</v>
      </c>
    </row>
    <row r="59" spans="3:3" x14ac:dyDescent="0.15">
      <c r="C59" s="213" t="s">
        <v>55</v>
      </c>
    </row>
    <row r="60" spans="3:3" x14ac:dyDescent="0.15">
      <c r="C60" s="212" t="s">
        <v>56</v>
      </c>
    </row>
    <row r="61" spans="3:3" x14ac:dyDescent="0.15">
      <c r="C61" s="212"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55" zoomScaleSheetLayoutView="100" workbookViewId="0">
      <selection activeCell="AE4" sqref="AE4"/>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58" t="s">
        <v>58</v>
      </c>
      <c r="C2" s="158"/>
      <c r="D2" s="158"/>
      <c r="E2" s="158"/>
      <c r="F2" s="158"/>
      <c r="G2" s="158"/>
      <c r="H2" s="158"/>
      <c r="I2" s="158"/>
      <c r="J2" s="158"/>
      <c r="K2" s="158"/>
      <c r="L2" s="158"/>
      <c r="M2" s="158"/>
      <c r="N2" s="158"/>
      <c r="O2" s="158"/>
      <c r="P2" s="158"/>
      <c r="Q2" s="158"/>
      <c r="R2" s="158"/>
      <c r="S2" s="291" t="s">
        <v>59</v>
      </c>
      <c r="T2" s="298"/>
      <c r="U2" s="298"/>
      <c r="V2" s="292"/>
      <c r="W2" s="315" t="s">
        <v>803</v>
      </c>
      <c r="X2" s="315"/>
      <c r="Y2" s="315"/>
      <c r="Z2" s="315"/>
      <c r="AA2" s="315"/>
      <c r="AB2" s="315"/>
    </row>
    <row r="3" spans="2:37" ht="20.100000000000001" customHeight="1" x14ac:dyDescent="0.15">
      <c r="B3" s="325" t="s">
        <v>60</v>
      </c>
      <c r="C3" s="325"/>
      <c r="D3" s="326" t="s">
        <v>564</v>
      </c>
      <c r="E3" s="326"/>
      <c r="F3" s="326"/>
      <c r="G3" s="326"/>
      <c r="H3" s="327" t="s">
        <v>61</v>
      </c>
      <c r="I3" s="327"/>
      <c r="J3" s="328" t="s">
        <v>562</v>
      </c>
      <c r="K3" s="329"/>
      <c r="L3" s="329"/>
      <c r="M3" s="329"/>
      <c r="N3" s="329"/>
      <c r="O3" s="330"/>
      <c r="P3" s="303" t="s">
        <v>62</v>
      </c>
      <c r="Q3" s="305"/>
      <c r="R3" s="328" t="s">
        <v>553</v>
      </c>
      <c r="S3" s="329"/>
      <c r="T3" s="329"/>
      <c r="U3" s="329"/>
      <c r="V3" s="330"/>
      <c r="W3" s="291" t="s">
        <v>63</v>
      </c>
      <c r="X3" s="298"/>
      <c r="Y3" s="298"/>
      <c r="Z3" s="334" t="s">
        <v>430</v>
      </c>
      <c r="AA3" s="335"/>
      <c r="AB3" s="336"/>
    </row>
    <row r="4" spans="2:37" ht="20.100000000000001" customHeight="1" x14ac:dyDescent="0.15">
      <c r="B4" s="320" t="s">
        <v>64</v>
      </c>
      <c r="C4" s="320"/>
      <c r="D4" s="337" t="s">
        <v>563</v>
      </c>
      <c r="E4" s="337"/>
      <c r="F4" s="337"/>
      <c r="G4" s="337"/>
      <c r="H4" s="327"/>
      <c r="I4" s="327"/>
      <c r="J4" s="331"/>
      <c r="K4" s="332"/>
      <c r="L4" s="332"/>
      <c r="M4" s="332"/>
      <c r="N4" s="332"/>
      <c r="O4" s="333"/>
      <c r="P4" s="306"/>
      <c r="Q4" s="308"/>
      <c r="R4" s="331"/>
      <c r="S4" s="332"/>
      <c r="T4" s="332"/>
      <c r="U4" s="332"/>
      <c r="V4" s="333"/>
      <c r="W4" s="291" t="s">
        <v>65</v>
      </c>
      <c r="X4" s="298"/>
      <c r="Y4" s="298"/>
      <c r="Z4" s="334" t="s">
        <v>431</v>
      </c>
      <c r="AA4" s="335"/>
      <c r="AB4" s="336"/>
    </row>
    <row r="5" spans="2:37" ht="20.100000000000001" customHeight="1" x14ac:dyDescent="0.15">
      <c r="B5" s="354" t="s">
        <v>66</v>
      </c>
      <c r="C5" s="354"/>
      <c r="D5" s="229" t="s">
        <v>67</v>
      </c>
      <c r="E5" s="355" t="s">
        <v>565</v>
      </c>
      <c r="F5" s="355"/>
      <c r="G5" s="355"/>
      <c r="H5" s="303" t="s">
        <v>68</v>
      </c>
      <c r="I5" s="304"/>
      <c r="J5" s="305"/>
      <c r="K5" s="356" t="s">
        <v>576</v>
      </c>
      <c r="L5" s="329"/>
      <c r="M5" s="329"/>
      <c r="N5" s="329"/>
      <c r="O5" s="330"/>
      <c r="P5" s="357" t="s">
        <v>69</v>
      </c>
      <c r="Q5" s="358"/>
      <c r="R5" s="361">
        <v>46080</v>
      </c>
      <c r="S5" s="362"/>
      <c r="T5" s="363"/>
      <c r="U5" s="306" t="s">
        <v>70</v>
      </c>
      <c r="V5" s="307"/>
      <c r="W5" s="308"/>
      <c r="X5" s="321" t="s">
        <v>71</v>
      </c>
      <c r="Y5" s="316"/>
      <c r="Z5" s="316">
        <v>70.099999999999994</v>
      </c>
      <c r="AA5" s="316"/>
      <c r="AB5" s="224" t="s">
        <v>72</v>
      </c>
    </row>
    <row r="6" spans="2:37" ht="20.100000000000001" customHeight="1" x14ac:dyDescent="0.15">
      <c r="B6" s="354"/>
      <c r="C6" s="354"/>
      <c r="D6" s="229" t="s">
        <v>73</v>
      </c>
      <c r="E6" s="338" t="s">
        <v>565</v>
      </c>
      <c r="F6" s="338"/>
      <c r="G6" s="338"/>
      <c r="H6" s="306"/>
      <c r="I6" s="307"/>
      <c r="J6" s="308"/>
      <c r="K6" s="331"/>
      <c r="L6" s="332"/>
      <c r="M6" s="332"/>
      <c r="N6" s="332"/>
      <c r="O6" s="333"/>
      <c r="P6" s="359"/>
      <c r="Q6" s="360"/>
      <c r="R6" s="364"/>
      <c r="S6" s="365"/>
      <c r="T6" s="366"/>
      <c r="U6" s="291" t="s">
        <v>74</v>
      </c>
      <c r="V6" s="298"/>
      <c r="W6" s="292"/>
      <c r="X6" s="321" t="s">
        <v>427</v>
      </c>
      <c r="Y6" s="316"/>
      <c r="Z6" s="316"/>
      <c r="AA6" s="316"/>
      <c r="AB6" s="322"/>
    </row>
    <row r="7" spans="2:37" ht="18.95" customHeight="1" x14ac:dyDescent="0.15">
      <c r="B7" s="339" t="s">
        <v>75</v>
      </c>
      <c r="C7" s="317" t="s">
        <v>76</v>
      </c>
      <c r="D7" s="319"/>
      <c r="E7" s="340" t="s">
        <v>593</v>
      </c>
      <c r="F7" s="341"/>
      <c r="G7" s="342"/>
      <c r="H7" s="317" t="s">
        <v>77</v>
      </c>
      <c r="I7" s="318"/>
      <c r="J7" s="319"/>
      <c r="K7" s="343" t="s">
        <v>566</v>
      </c>
      <c r="L7" s="344"/>
      <c r="M7" s="350" t="s">
        <v>78</v>
      </c>
      <c r="N7" s="351"/>
      <c r="O7" s="317" t="s">
        <v>79</v>
      </c>
      <c r="P7" s="319"/>
      <c r="Q7" s="296" t="s">
        <v>567</v>
      </c>
      <c r="R7" s="297"/>
      <c r="S7" s="323" t="s">
        <v>80</v>
      </c>
      <c r="T7" s="317" t="s">
        <v>81</v>
      </c>
      <c r="U7" s="318"/>
      <c r="V7" s="318"/>
      <c r="W7" s="319"/>
      <c r="X7" s="226" t="s">
        <v>82</v>
      </c>
      <c r="Y7" s="221" t="s">
        <v>83</v>
      </c>
      <c r="Z7" s="222" t="s">
        <v>84</v>
      </c>
      <c r="AA7" s="320" t="s">
        <v>85</v>
      </c>
      <c r="AB7" s="320"/>
      <c r="AD7" s="248"/>
      <c r="AG7" s="55"/>
      <c r="AH7" s="56"/>
      <c r="AI7" s="56"/>
    </row>
    <row r="8" spans="2:37" ht="18.95" customHeight="1" x14ac:dyDescent="0.15">
      <c r="B8" s="306"/>
      <c r="C8" s="289" t="s">
        <v>86</v>
      </c>
      <c r="D8" s="290"/>
      <c r="E8" s="345" t="s">
        <v>802</v>
      </c>
      <c r="F8" s="346"/>
      <c r="G8" s="347"/>
      <c r="H8" s="289" t="s">
        <v>87</v>
      </c>
      <c r="I8" s="348"/>
      <c r="J8" s="290"/>
      <c r="K8" s="349" t="s">
        <v>572</v>
      </c>
      <c r="L8" s="297"/>
      <c r="M8" s="350"/>
      <c r="N8" s="351"/>
      <c r="O8" s="289" t="s">
        <v>88</v>
      </c>
      <c r="P8" s="290"/>
      <c r="Q8" s="296" t="s">
        <v>572</v>
      </c>
      <c r="R8" s="297"/>
      <c r="S8" s="324"/>
      <c r="T8" s="300" t="s">
        <v>89</v>
      </c>
      <c r="U8" s="291" t="s">
        <v>90</v>
      </c>
      <c r="V8" s="298"/>
      <c r="W8" s="292"/>
      <c r="X8" s="231"/>
      <c r="Y8" s="231"/>
      <c r="Z8" s="231"/>
      <c r="AA8" s="299"/>
      <c r="AB8" s="299"/>
      <c r="AD8" s="22"/>
      <c r="AG8" s="55"/>
      <c r="AH8" s="56"/>
      <c r="AI8" s="56"/>
    </row>
    <row r="9" spans="2:37" ht="18.95" customHeight="1" x14ac:dyDescent="0.15">
      <c r="B9" s="367" t="s">
        <v>91</v>
      </c>
      <c r="C9" s="289" t="s">
        <v>76</v>
      </c>
      <c r="D9" s="290"/>
      <c r="E9" s="345" t="s">
        <v>591</v>
      </c>
      <c r="F9" s="346"/>
      <c r="G9" s="347"/>
      <c r="H9" s="368" t="s">
        <v>92</v>
      </c>
      <c r="I9" s="369"/>
      <c r="J9" s="369"/>
      <c r="K9" s="293" t="s">
        <v>550</v>
      </c>
      <c r="L9" s="295"/>
      <c r="M9" s="350"/>
      <c r="N9" s="351"/>
      <c r="O9" s="289" t="s">
        <v>93</v>
      </c>
      <c r="P9" s="290"/>
      <c r="Q9" s="371" t="s">
        <v>574</v>
      </c>
      <c r="R9" s="371"/>
      <c r="S9" s="324"/>
      <c r="T9" s="302"/>
      <c r="U9" s="291" t="s">
        <v>94</v>
      </c>
      <c r="V9" s="298"/>
      <c r="W9" s="292"/>
      <c r="X9" s="231"/>
      <c r="Y9" s="231"/>
      <c r="Z9" s="231"/>
      <c r="AA9" s="299"/>
      <c r="AB9" s="299"/>
      <c r="AD9" s="22"/>
    </row>
    <row r="10" spans="2:37" ht="18.95" customHeight="1" x14ac:dyDescent="0.15">
      <c r="B10" s="317"/>
      <c r="C10" s="289" t="s">
        <v>86</v>
      </c>
      <c r="D10" s="290"/>
      <c r="E10" s="345" t="s">
        <v>592</v>
      </c>
      <c r="F10" s="346"/>
      <c r="G10" s="347"/>
      <c r="H10" s="289" t="s">
        <v>95</v>
      </c>
      <c r="I10" s="348"/>
      <c r="J10" s="290"/>
      <c r="K10" s="296" t="s">
        <v>560</v>
      </c>
      <c r="L10" s="297"/>
      <c r="M10" s="352"/>
      <c r="N10" s="353"/>
      <c r="O10" s="289" t="s">
        <v>96</v>
      </c>
      <c r="P10" s="290"/>
      <c r="Q10" s="370" t="s">
        <v>572</v>
      </c>
      <c r="R10" s="370"/>
      <c r="S10" s="324"/>
      <c r="T10" s="301"/>
      <c r="U10" s="291" t="s">
        <v>97</v>
      </c>
      <c r="V10" s="298"/>
      <c r="W10" s="292"/>
      <c r="X10" s="231"/>
      <c r="Y10" s="231"/>
      <c r="Z10" s="231"/>
      <c r="AA10" s="299"/>
      <c r="AB10" s="299"/>
      <c r="AD10" s="22"/>
    </row>
    <row r="11" spans="2:37" ht="18.95" customHeight="1" x14ac:dyDescent="0.15">
      <c r="B11" s="289" t="s">
        <v>98</v>
      </c>
      <c r="C11" s="348"/>
      <c r="D11" s="290"/>
      <c r="E11" s="293" t="s">
        <v>573</v>
      </c>
      <c r="F11" s="294"/>
      <c r="G11" s="295"/>
      <c r="H11" s="289" t="s">
        <v>99</v>
      </c>
      <c r="I11" s="348"/>
      <c r="J11" s="290"/>
      <c r="K11" s="296" t="s">
        <v>551</v>
      </c>
      <c r="L11" s="297"/>
      <c r="M11" s="372" t="s">
        <v>100</v>
      </c>
      <c r="N11" s="373"/>
      <c r="O11" s="289" t="s">
        <v>79</v>
      </c>
      <c r="P11" s="290"/>
      <c r="Q11" s="374" t="s">
        <v>568</v>
      </c>
      <c r="R11" s="374"/>
      <c r="S11" s="324"/>
      <c r="T11" s="159" t="s">
        <v>101</v>
      </c>
      <c r="U11" s="291" t="s">
        <v>102</v>
      </c>
      <c r="V11" s="298"/>
      <c r="W11" s="292"/>
      <c r="X11" s="231"/>
      <c r="Y11" s="231"/>
      <c r="Z11" s="231"/>
      <c r="AA11" s="299"/>
      <c r="AB11" s="299"/>
      <c r="AD11" s="22"/>
    </row>
    <row r="12" spans="2:37" ht="18.95" customHeight="1" x14ac:dyDescent="0.15">
      <c r="B12" s="289" t="s">
        <v>103</v>
      </c>
      <c r="C12" s="348"/>
      <c r="D12" s="290"/>
      <c r="E12" s="293" t="s">
        <v>571</v>
      </c>
      <c r="F12" s="294"/>
      <c r="G12" s="224" t="s">
        <v>104</v>
      </c>
      <c r="H12" s="373" t="s">
        <v>105</v>
      </c>
      <c r="I12" s="323" t="s">
        <v>75</v>
      </c>
      <c r="J12" s="237" t="s">
        <v>106</v>
      </c>
      <c r="K12" s="293" t="s">
        <v>561</v>
      </c>
      <c r="L12" s="295"/>
      <c r="M12" s="352"/>
      <c r="N12" s="353"/>
      <c r="O12" s="289" t="s">
        <v>96</v>
      </c>
      <c r="P12" s="290"/>
      <c r="Q12" s="376" t="s">
        <v>572</v>
      </c>
      <c r="R12" s="376"/>
      <c r="S12" s="324"/>
      <c r="T12" s="300" t="s">
        <v>107</v>
      </c>
      <c r="U12" s="291" t="s">
        <v>108</v>
      </c>
      <c r="V12" s="298"/>
      <c r="W12" s="292"/>
      <c r="X12" s="231"/>
      <c r="Y12" s="231"/>
      <c r="Z12" s="231"/>
      <c r="AA12" s="299"/>
      <c r="AB12" s="299"/>
      <c r="AD12" s="22"/>
      <c r="AE12" s="256"/>
    </row>
    <row r="13" spans="2:37" ht="18.95" customHeight="1" x14ac:dyDescent="0.15">
      <c r="B13" s="367" t="s">
        <v>109</v>
      </c>
      <c r="C13" s="377"/>
      <c r="D13" s="378"/>
      <c r="E13" s="293">
        <v>19.012</v>
      </c>
      <c r="F13" s="294"/>
      <c r="G13" s="224" t="s">
        <v>575</v>
      </c>
      <c r="H13" s="351"/>
      <c r="I13" s="375"/>
      <c r="J13" s="237" t="s">
        <v>110</v>
      </c>
      <c r="K13" s="218">
        <v>0</v>
      </c>
      <c r="L13" s="233" t="s">
        <v>111</v>
      </c>
      <c r="M13" s="379" t="s">
        <v>112</v>
      </c>
      <c r="N13" s="380"/>
      <c r="O13" s="381"/>
      <c r="P13" s="226" t="s">
        <v>82</v>
      </c>
      <c r="Q13" s="217" t="s">
        <v>84</v>
      </c>
      <c r="R13" s="226" t="s">
        <v>96</v>
      </c>
      <c r="S13" s="324"/>
      <c r="T13" s="301"/>
      <c r="U13" s="291" t="s">
        <v>113</v>
      </c>
      <c r="V13" s="298"/>
      <c r="W13" s="292"/>
      <c r="X13" s="231"/>
      <c r="Y13" s="231"/>
      <c r="Z13" s="231"/>
      <c r="AA13" s="299"/>
      <c r="AB13" s="299"/>
      <c r="AD13" s="22"/>
      <c r="AF13" s="9"/>
      <c r="AG13" s="8"/>
      <c r="AH13" s="8"/>
      <c r="AI13" s="8"/>
      <c r="AJ13" s="10"/>
      <c r="AK13" s="6"/>
    </row>
    <row r="14" spans="2:37" ht="18.95" customHeight="1" x14ac:dyDescent="0.15">
      <c r="B14" s="367" t="s">
        <v>114</v>
      </c>
      <c r="C14" s="377"/>
      <c r="D14" s="378"/>
      <c r="E14" s="384">
        <v>1774</v>
      </c>
      <c r="F14" s="385"/>
      <c r="G14" s="227" t="s">
        <v>115</v>
      </c>
      <c r="H14" s="351"/>
      <c r="I14" s="323" t="s">
        <v>91</v>
      </c>
      <c r="J14" s="237" t="s">
        <v>106</v>
      </c>
      <c r="K14" s="293" t="s">
        <v>552</v>
      </c>
      <c r="L14" s="295"/>
      <c r="M14" s="323" t="s">
        <v>116</v>
      </c>
      <c r="N14" s="291" t="s">
        <v>117</v>
      </c>
      <c r="O14" s="292"/>
      <c r="P14" s="219" t="s">
        <v>572</v>
      </c>
      <c r="Q14" s="231" t="s">
        <v>572</v>
      </c>
      <c r="R14" s="219" t="s">
        <v>572</v>
      </c>
      <c r="S14" s="324"/>
      <c r="T14" s="300" t="s">
        <v>118</v>
      </c>
      <c r="U14" s="291" t="s">
        <v>119</v>
      </c>
      <c r="V14" s="298"/>
      <c r="W14" s="292"/>
      <c r="X14" s="231"/>
      <c r="Y14" s="231"/>
      <c r="Z14" s="231"/>
      <c r="AA14" s="299"/>
      <c r="AB14" s="299"/>
      <c r="AD14" s="22"/>
      <c r="AF14" s="9"/>
      <c r="AG14" s="8"/>
      <c r="AH14" s="8"/>
      <c r="AI14" s="8"/>
      <c r="AJ14" s="10"/>
      <c r="AK14" s="6"/>
    </row>
    <row r="15" spans="2:37" ht="18.95" customHeight="1" x14ac:dyDescent="0.15">
      <c r="B15" s="161"/>
      <c r="C15" s="289" t="s">
        <v>120</v>
      </c>
      <c r="D15" s="290"/>
      <c r="E15" s="382">
        <v>4.55</v>
      </c>
      <c r="F15" s="383"/>
      <c r="G15" s="224" t="s">
        <v>104</v>
      </c>
      <c r="H15" s="353"/>
      <c r="I15" s="375"/>
      <c r="J15" s="162" t="s">
        <v>110</v>
      </c>
      <c r="K15" s="163">
        <v>0</v>
      </c>
      <c r="L15" s="164" t="s">
        <v>111</v>
      </c>
      <c r="M15" s="324"/>
      <c r="N15" s="291" t="s">
        <v>121</v>
      </c>
      <c r="O15" s="292"/>
      <c r="P15" s="219" t="s">
        <v>554</v>
      </c>
      <c r="Q15" s="231" t="s">
        <v>572</v>
      </c>
      <c r="R15" s="219" t="s">
        <v>572</v>
      </c>
      <c r="S15" s="324"/>
      <c r="T15" s="302"/>
      <c r="U15" s="303" t="s">
        <v>569</v>
      </c>
      <c r="V15" s="304"/>
      <c r="W15" s="305"/>
      <c r="X15" s="165"/>
      <c r="Y15" s="231"/>
      <c r="Z15" s="231"/>
      <c r="AA15" s="299"/>
      <c r="AB15" s="299"/>
      <c r="AD15" s="22"/>
      <c r="AF15" s="9"/>
      <c r="AG15" s="8"/>
      <c r="AH15" s="8"/>
      <c r="AI15" s="8"/>
      <c r="AJ15" s="10"/>
      <c r="AK15" s="6"/>
    </row>
    <row r="16" spans="2:37" ht="18.95" customHeight="1" x14ac:dyDescent="0.15">
      <c r="B16" s="324" t="s">
        <v>122</v>
      </c>
      <c r="C16" s="367" t="s">
        <v>123</v>
      </c>
      <c r="D16" s="378"/>
      <c r="E16" s="382">
        <v>3.65</v>
      </c>
      <c r="F16" s="383"/>
      <c r="G16" s="220" t="s">
        <v>104</v>
      </c>
      <c r="H16" s="323" t="s">
        <v>124</v>
      </c>
      <c r="I16" s="289" t="s">
        <v>125</v>
      </c>
      <c r="J16" s="290"/>
      <c r="K16" s="231" t="s">
        <v>572</v>
      </c>
      <c r="L16" s="233" t="s">
        <v>126</v>
      </c>
      <c r="M16" s="324"/>
      <c r="N16" s="291" t="s">
        <v>127</v>
      </c>
      <c r="O16" s="292"/>
      <c r="P16" s="219" t="s">
        <v>572</v>
      </c>
      <c r="Q16" s="231" t="s">
        <v>572</v>
      </c>
      <c r="R16" s="219" t="s">
        <v>572</v>
      </c>
      <c r="S16" s="324"/>
      <c r="T16" s="302"/>
      <c r="U16" s="306"/>
      <c r="V16" s="307"/>
      <c r="W16" s="308"/>
      <c r="X16" s="231"/>
      <c r="Y16" s="231"/>
      <c r="Z16" s="231"/>
      <c r="AA16" s="299"/>
      <c r="AB16" s="299"/>
      <c r="AD16" s="22"/>
      <c r="AF16" s="9"/>
      <c r="AG16" s="8"/>
      <c r="AH16" s="8"/>
      <c r="AI16" s="8"/>
      <c r="AJ16" s="10"/>
      <c r="AK16" s="6"/>
    </row>
    <row r="17" spans="2:37" ht="18.95" customHeight="1" x14ac:dyDescent="0.15">
      <c r="B17" s="324"/>
      <c r="C17" s="317"/>
      <c r="D17" s="319"/>
      <c r="E17" s="293" t="s">
        <v>571</v>
      </c>
      <c r="F17" s="294"/>
      <c r="G17" s="220" t="s">
        <v>104</v>
      </c>
      <c r="H17" s="324"/>
      <c r="I17" s="367" t="s">
        <v>128</v>
      </c>
      <c r="J17" s="378"/>
      <c r="K17" s="231" t="s">
        <v>572</v>
      </c>
      <c r="L17" s="233" t="s">
        <v>126</v>
      </c>
      <c r="M17" s="324"/>
      <c r="N17" s="291" t="s">
        <v>129</v>
      </c>
      <c r="O17" s="292"/>
      <c r="P17" s="230" t="s">
        <v>572</v>
      </c>
      <c r="Q17" s="231" t="s">
        <v>572</v>
      </c>
      <c r="R17" s="219" t="s">
        <v>572</v>
      </c>
      <c r="S17" s="324"/>
      <c r="T17" s="302"/>
      <c r="U17" s="291" t="s">
        <v>130</v>
      </c>
      <c r="V17" s="298"/>
      <c r="W17" s="292"/>
      <c r="X17" s="231"/>
      <c r="Y17" s="231"/>
      <c r="Z17" s="219"/>
      <c r="AA17" s="296"/>
      <c r="AB17" s="297"/>
      <c r="AD17" s="22"/>
      <c r="AF17" s="9"/>
      <c r="AG17" s="8"/>
      <c r="AH17" s="8"/>
      <c r="AI17" s="8"/>
      <c r="AJ17" s="7"/>
      <c r="AK17" s="6"/>
    </row>
    <row r="18" spans="2:37" ht="18.95" customHeight="1" x14ac:dyDescent="0.15">
      <c r="B18" s="235"/>
      <c r="C18" s="289" t="s">
        <v>131</v>
      </c>
      <c r="D18" s="290"/>
      <c r="E18" s="293">
        <v>0.6</v>
      </c>
      <c r="F18" s="294"/>
      <c r="G18" s="220" t="s">
        <v>104</v>
      </c>
      <c r="H18" s="324"/>
      <c r="I18" s="317"/>
      <c r="J18" s="319"/>
      <c r="K18" s="231" t="s">
        <v>572</v>
      </c>
      <c r="L18" s="233" t="s">
        <v>126</v>
      </c>
      <c r="M18" s="324"/>
      <c r="N18" s="291" t="s">
        <v>132</v>
      </c>
      <c r="O18" s="292"/>
      <c r="P18" s="230" t="s">
        <v>572</v>
      </c>
      <c r="Q18" s="231" t="s">
        <v>572</v>
      </c>
      <c r="R18" s="219" t="s">
        <v>572</v>
      </c>
      <c r="S18" s="324"/>
      <c r="T18" s="302"/>
      <c r="U18" s="306" t="s">
        <v>133</v>
      </c>
      <c r="V18" s="307"/>
      <c r="W18" s="308"/>
      <c r="X18" s="166"/>
      <c r="Y18" s="166"/>
      <c r="Z18" s="167"/>
      <c r="AA18" s="299"/>
      <c r="AB18" s="299"/>
      <c r="AD18" s="22"/>
      <c r="AF18" s="9"/>
      <c r="AG18" s="8"/>
      <c r="AH18" s="8"/>
      <c r="AI18" s="8"/>
      <c r="AJ18" s="7"/>
      <c r="AK18" s="6"/>
    </row>
    <row r="19" spans="2:37" ht="18.95" customHeight="1" x14ac:dyDescent="0.15">
      <c r="B19" s="324" t="s">
        <v>134</v>
      </c>
      <c r="C19" s="317" t="s">
        <v>135</v>
      </c>
      <c r="D19" s="319"/>
      <c r="E19" s="382">
        <v>4.5</v>
      </c>
      <c r="F19" s="383"/>
      <c r="G19" s="228" t="s">
        <v>104</v>
      </c>
      <c r="H19" s="375"/>
      <c r="I19" s="289" t="s">
        <v>136</v>
      </c>
      <c r="J19" s="290"/>
      <c r="K19" s="231" t="s">
        <v>572</v>
      </c>
      <c r="L19" s="233" t="s">
        <v>126</v>
      </c>
      <c r="M19" s="324"/>
      <c r="N19" s="291"/>
      <c r="O19" s="292"/>
      <c r="P19" s="230"/>
      <c r="Q19" s="231"/>
      <c r="R19" s="160"/>
      <c r="S19" s="324"/>
      <c r="T19" s="300" t="s">
        <v>137</v>
      </c>
      <c r="U19" s="291" t="s">
        <v>138</v>
      </c>
      <c r="V19" s="298"/>
      <c r="W19" s="292"/>
      <c r="X19" s="166"/>
      <c r="Y19" s="166"/>
      <c r="Z19" s="231"/>
      <c r="AA19" s="299"/>
      <c r="AB19" s="299"/>
      <c r="AD19" s="22"/>
    </row>
    <row r="20" spans="2:37" ht="18.95" customHeight="1" x14ac:dyDescent="0.15">
      <c r="B20" s="324"/>
      <c r="C20" s="289" t="s">
        <v>139</v>
      </c>
      <c r="D20" s="290"/>
      <c r="E20" s="382">
        <v>4.8</v>
      </c>
      <c r="F20" s="383"/>
      <c r="G20" s="224" t="s">
        <v>104</v>
      </c>
      <c r="H20" s="323" t="s">
        <v>140</v>
      </c>
      <c r="I20" s="289" t="s">
        <v>125</v>
      </c>
      <c r="J20" s="290"/>
      <c r="K20" s="166" t="s">
        <v>572</v>
      </c>
      <c r="L20" s="168" t="s">
        <v>126</v>
      </c>
      <c r="M20" s="324"/>
      <c r="N20" s="291"/>
      <c r="O20" s="292"/>
      <c r="P20" s="230"/>
      <c r="Q20" s="169"/>
      <c r="R20" s="160"/>
      <c r="S20" s="324"/>
      <c r="T20" s="302"/>
      <c r="U20" s="291" t="s">
        <v>141</v>
      </c>
      <c r="V20" s="298"/>
      <c r="W20" s="292"/>
      <c r="X20" s="166"/>
      <c r="Y20" s="166"/>
      <c r="Z20" s="231"/>
      <c r="AA20" s="299"/>
      <c r="AB20" s="299"/>
      <c r="AD20" s="22"/>
    </row>
    <row r="21" spans="2:37" ht="18.95" customHeight="1" x14ac:dyDescent="0.15">
      <c r="B21" s="375"/>
      <c r="C21" s="289" t="s">
        <v>142</v>
      </c>
      <c r="D21" s="290"/>
      <c r="E21" s="382">
        <v>4.0999999999999996</v>
      </c>
      <c r="F21" s="383"/>
      <c r="G21" s="224" t="s">
        <v>104</v>
      </c>
      <c r="H21" s="324"/>
      <c r="I21" s="289" t="s">
        <v>128</v>
      </c>
      <c r="J21" s="290"/>
      <c r="K21" s="231" t="s">
        <v>572</v>
      </c>
      <c r="L21" s="232" t="s">
        <v>126</v>
      </c>
      <c r="M21" s="324"/>
      <c r="N21" s="291"/>
      <c r="O21" s="292"/>
      <c r="P21" s="230"/>
      <c r="Q21" s="169"/>
      <c r="R21" s="160"/>
      <c r="S21" s="324"/>
      <c r="T21" s="302"/>
      <c r="U21" s="291" t="s">
        <v>143</v>
      </c>
      <c r="V21" s="298"/>
      <c r="W21" s="292"/>
      <c r="X21" s="166"/>
      <c r="Y21" s="166"/>
      <c r="Z21" s="231"/>
      <c r="AA21" s="299"/>
      <c r="AB21" s="299"/>
      <c r="AD21" s="22"/>
    </row>
    <row r="22" spans="2:37" ht="18.95" customHeight="1" x14ac:dyDescent="0.15">
      <c r="B22" s="162"/>
      <c r="C22" s="170" t="s">
        <v>144</v>
      </c>
      <c r="D22" s="171"/>
      <c r="E22" s="386" t="s">
        <v>572</v>
      </c>
      <c r="F22" s="386"/>
      <c r="G22" s="386"/>
      <c r="H22" s="375"/>
      <c r="I22" s="289" t="s">
        <v>136</v>
      </c>
      <c r="J22" s="290"/>
      <c r="K22" s="257" t="s">
        <v>572</v>
      </c>
      <c r="L22" s="164" t="s">
        <v>126</v>
      </c>
      <c r="M22" s="321"/>
      <c r="N22" s="316"/>
      <c r="O22" s="316"/>
      <c r="P22" s="322"/>
      <c r="Q22" s="321"/>
      <c r="R22" s="322"/>
      <c r="S22" s="324"/>
      <c r="T22" s="302"/>
      <c r="U22" s="291" t="s">
        <v>145</v>
      </c>
      <c r="V22" s="298"/>
      <c r="W22" s="292"/>
      <c r="X22" s="166"/>
      <c r="Y22" s="166"/>
      <c r="Z22" s="231"/>
      <c r="AA22" s="299"/>
      <c r="AB22" s="299"/>
      <c r="AD22" s="22"/>
    </row>
    <row r="23" spans="2:37" ht="18.95" customHeight="1" x14ac:dyDescent="0.15">
      <c r="B23" s="324" t="s">
        <v>146</v>
      </c>
      <c r="C23" s="170" t="s">
        <v>147</v>
      </c>
      <c r="D23" s="171"/>
      <c r="E23" s="392" t="s">
        <v>572</v>
      </c>
      <c r="F23" s="392"/>
      <c r="G23" s="392"/>
      <c r="H23" s="323" t="s">
        <v>148</v>
      </c>
      <c r="I23" s="289" t="s">
        <v>149</v>
      </c>
      <c r="J23" s="290"/>
      <c r="K23" s="289" t="s">
        <v>150</v>
      </c>
      <c r="L23" s="290"/>
      <c r="M23" s="291" t="s">
        <v>151</v>
      </c>
      <c r="N23" s="298"/>
      <c r="O23" s="298"/>
      <c r="P23" s="292"/>
      <c r="Q23" s="291" t="s">
        <v>96</v>
      </c>
      <c r="R23" s="292"/>
      <c r="S23" s="309" t="s">
        <v>152</v>
      </c>
      <c r="T23" s="310"/>
      <c r="U23" s="291" t="s">
        <v>153</v>
      </c>
      <c r="V23" s="298"/>
      <c r="W23" s="292"/>
      <c r="X23" s="166"/>
      <c r="Y23" s="166"/>
      <c r="Z23" s="231"/>
      <c r="AA23" s="299"/>
      <c r="AB23" s="299"/>
      <c r="AD23" s="22"/>
    </row>
    <row r="24" spans="2:37" ht="18.95" customHeight="1" x14ac:dyDescent="0.15">
      <c r="B24" s="324"/>
      <c r="C24" s="323" t="s">
        <v>154</v>
      </c>
      <c r="D24" s="291" t="s">
        <v>155</v>
      </c>
      <c r="E24" s="298"/>
      <c r="F24" s="387" t="s">
        <v>572</v>
      </c>
      <c r="G24" s="388"/>
      <c r="H24" s="324"/>
      <c r="I24" s="293"/>
      <c r="J24" s="295"/>
      <c r="K24" s="293"/>
      <c r="L24" s="295"/>
      <c r="M24" s="293"/>
      <c r="N24" s="294"/>
      <c r="O24" s="294"/>
      <c r="P24" s="295"/>
      <c r="Q24" s="293"/>
      <c r="R24" s="295"/>
      <c r="S24" s="311"/>
      <c r="T24" s="312"/>
      <c r="U24" s="291"/>
      <c r="V24" s="298"/>
      <c r="W24" s="292"/>
      <c r="X24" s="231"/>
      <c r="Y24" s="231"/>
      <c r="Z24" s="231"/>
      <c r="AA24" s="299"/>
      <c r="AB24" s="299"/>
      <c r="AD24" s="22"/>
    </row>
    <row r="25" spans="2:37" ht="18.95" customHeight="1" x14ac:dyDescent="0.15">
      <c r="B25" s="324"/>
      <c r="C25" s="324"/>
      <c r="D25" s="291" t="s">
        <v>156</v>
      </c>
      <c r="E25" s="298"/>
      <c r="F25" s="387" t="s">
        <v>572</v>
      </c>
      <c r="G25" s="388"/>
      <c r="H25" s="324"/>
      <c r="I25" s="293"/>
      <c r="J25" s="295"/>
      <c r="K25" s="293"/>
      <c r="L25" s="295"/>
      <c r="M25" s="293"/>
      <c r="N25" s="294"/>
      <c r="O25" s="294"/>
      <c r="P25" s="295"/>
      <c r="Q25" s="293"/>
      <c r="R25" s="295"/>
      <c r="S25" s="311"/>
      <c r="T25" s="312"/>
      <c r="U25" s="291"/>
      <c r="V25" s="298"/>
      <c r="W25" s="292"/>
      <c r="X25" s="231"/>
      <c r="Y25" s="231"/>
      <c r="Z25" s="231"/>
      <c r="AA25" s="299"/>
      <c r="AB25" s="299"/>
      <c r="AD25" s="22"/>
    </row>
    <row r="26" spans="2:37" ht="18.95" customHeight="1" x14ac:dyDescent="0.15">
      <c r="B26" s="324"/>
      <c r="C26" s="324"/>
      <c r="D26" s="291" t="s">
        <v>157</v>
      </c>
      <c r="E26" s="298"/>
      <c r="F26" s="387" t="s">
        <v>572</v>
      </c>
      <c r="G26" s="388"/>
      <c r="H26" s="324"/>
      <c r="I26" s="293"/>
      <c r="J26" s="295"/>
      <c r="K26" s="293"/>
      <c r="L26" s="295"/>
      <c r="M26" s="293"/>
      <c r="N26" s="294"/>
      <c r="O26" s="294"/>
      <c r="P26" s="295"/>
      <c r="Q26" s="293"/>
      <c r="R26" s="295"/>
      <c r="S26" s="313"/>
      <c r="T26" s="314"/>
      <c r="U26" s="291"/>
      <c r="V26" s="298"/>
      <c r="W26" s="292"/>
      <c r="X26" s="231"/>
      <c r="Y26" s="231"/>
      <c r="Z26" s="231"/>
      <c r="AA26" s="299"/>
      <c r="AB26" s="299"/>
      <c r="AD26" s="22"/>
    </row>
    <row r="27" spans="2:37" ht="18.95" customHeight="1" x14ac:dyDescent="0.15">
      <c r="B27" s="172"/>
      <c r="C27" s="375"/>
      <c r="D27" s="291" t="s">
        <v>158</v>
      </c>
      <c r="E27" s="298"/>
      <c r="F27" s="387" t="s">
        <v>572</v>
      </c>
      <c r="G27" s="388"/>
      <c r="H27" s="375"/>
      <c r="I27" s="293"/>
      <c r="J27" s="295"/>
      <c r="K27" s="293"/>
      <c r="L27" s="295"/>
      <c r="M27" s="293"/>
      <c r="N27" s="294"/>
      <c r="O27" s="294"/>
      <c r="P27" s="295"/>
      <c r="Q27" s="293"/>
      <c r="R27" s="295"/>
      <c r="S27" s="311" t="s">
        <v>159</v>
      </c>
      <c r="T27" s="312"/>
      <c r="U27" s="291" t="s">
        <v>160</v>
      </c>
      <c r="V27" s="298"/>
      <c r="W27" s="292"/>
      <c r="X27" s="231"/>
      <c r="Y27" s="231"/>
      <c r="Z27" s="231"/>
      <c r="AA27" s="299"/>
      <c r="AB27" s="299"/>
      <c r="AD27" s="22"/>
    </row>
    <row r="28" spans="2:37" ht="18.95" customHeight="1" x14ac:dyDescent="0.15">
      <c r="B28" s="170" t="s">
        <v>161</v>
      </c>
      <c r="C28" s="173"/>
      <c r="D28" s="171"/>
      <c r="E28" s="293" t="s">
        <v>433</v>
      </c>
      <c r="F28" s="294"/>
      <c r="G28" s="294"/>
      <c r="H28" s="294"/>
      <c r="I28" s="294"/>
      <c r="J28" s="294"/>
      <c r="K28" s="389"/>
      <c r="L28" s="390"/>
      <c r="M28" s="390"/>
      <c r="N28" s="390"/>
      <c r="O28" s="390"/>
      <c r="P28" s="390"/>
      <c r="Q28" s="390"/>
      <c r="R28" s="391"/>
      <c r="S28" s="313"/>
      <c r="T28" s="314"/>
      <c r="U28" s="291" t="s">
        <v>162</v>
      </c>
      <c r="V28" s="298"/>
      <c r="W28" s="292"/>
      <c r="X28" s="231"/>
      <c r="Y28" s="231"/>
      <c r="Z28" s="231"/>
      <c r="AA28" s="299"/>
      <c r="AB28" s="299"/>
      <c r="AD28" s="22"/>
    </row>
    <row r="29" spans="2:37" ht="15" customHeight="1" x14ac:dyDescent="0.15">
      <c r="B29" s="174"/>
      <c r="C29" s="174" t="s">
        <v>163</v>
      </c>
      <c r="D29" s="174"/>
      <c r="E29" s="174"/>
      <c r="F29" s="174"/>
      <c r="G29" s="174"/>
      <c r="H29" s="174"/>
      <c r="I29" s="174"/>
      <c r="J29" s="174"/>
      <c r="K29" s="174"/>
      <c r="L29" s="174"/>
      <c r="M29" s="174"/>
      <c r="N29" s="174"/>
      <c r="O29" s="174"/>
      <c r="P29" s="174"/>
      <c r="Q29" s="174"/>
      <c r="R29" s="174"/>
      <c r="S29" s="174"/>
      <c r="T29" s="174"/>
      <c r="U29" s="174"/>
      <c r="V29" s="174"/>
      <c r="W29" s="175"/>
      <c r="X29" s="175"/>
      <c r="Y29" s="175"/>
      <c r="Z29" s="174"/>
      <c r="AA29" s="174"/>
      <c r="AB29" s="174"/>
    </row>
    <row r="31" spans="2:37" s="1" customFormat="1" ht="18" customHeight="1" x14ac:dyDescent="0.15">
      <c r="J31" s="255"/>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ignoredErrors>
    <ignoredError sqref="E7:G7 E9:G10 F8:G8" numberStoredAsText="1"/>
  </ignoredErrors>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8"/>
  <sheetViews>
    <sheetView showGridLines="0" view="pageBreakPreview" topLeftCell="A3" zoomScaleNormal="55" zoomScaleSheetLayoutView="100" workbookViewId="0">
      <selection activeCell="AI17" sqref="AI17:AJ17"/>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67" t="s">
        <v>164</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row>
    <row r="4" spans="2:40" ht="20.100000000000001" customHeight="1" x14ac:dyDescent="0.15">
      <c r="B4" s="468" t="s">
        <v>60</v>
      </c>
      <c r="C4" s="469"/>
      <c r="D4" s="470"/>
      <c r="E4" s="471" t="s">
        <v>577</v>
      </c>
      <c r="F4" s="472"/>
      <c r="G4" s="472"/>
      <c r="H4" s="472"/>
      <c r="I4" s="473"/>
      <c r="J4" s="474" t="s">
        <v>61</v>
      </c>
      <c r="K4" s="475"/>
      <c r="L4" s="476"/>
      <c r="M4" s="477" t="s">
        <v>579</v>
      </c>
      <c r="N4" s="478"/>
      <c r="O4" s="478"/>
      <c r="P4" s="478"/>
      <c r="Q4" s="478"/>
      <c r="R4" s="479"/>
      <c r="S4" s="446" t="s">
        <v>68</v>
      </c>
      <c r="T4" s="447"/>
      <c r="U4" s="447"/>
      <c r="V4" s="447"/>
      <c r="W4" s="447"/>
      <c r="X4" s="448"/>
      <c r="Y4" s="492" t="s">
        <v>581</v>
      </c>
      <c r="Z4" s="493"/>
      <c r="AA4" s="493"/>
      <c r="AB4" s="493"/>
      <c r="AC4" s="493"/>
      <c r="AD4" s="494"/>
      <c r="AE4" s="461" t="s">
        <v>69</v>
      </c>
      <c r="AF4" s="462"/>
      <c r="AG4" s="462"/>
      <c r="AH4" s="463"/>
      <c r="AI4" s="486">
        <v>46080</v>
      </c>
      <c r="AJ4" s="487"/>
      <c r="AK4" s="487"/>
      <c r="AL4" s="487"/>
      <c r="AM4" s="487"/>
      <c r="AN4" s="488"/>
    </row>
    <row r="5" spans="2:40" ht="20.100000000000001" customHeight="1" x14ac:dyDescent="0.15">
      <c r="B5" s="480" t="s">
        <v>165</v>
      </c>
      <c r="C5" s="481"/>
      <c r="D5" s="482"/>
      <c r="E5" s="483" t="s">
        <v>578</v>
      </c>
      <c r="F5" s="484"/>
      <c r="G5" s="484"/>
      <c r="H5" s="484"/>
      <c r="I5" s="485"/>
      <c r="J5" s="417" t="s">
        <v>166</v>
      </c>
      <c r="K5" s="418"/>
      <c r="L5" s="419"/>
      <c r="M5" s="477" t="s">
        <v>580</v>
      </c>
      <c r="N5" s="478"/>
      <c r="O5" s="478"/>
      <c r="P5" s="478"/>
      <c r="Q5" s="478"/>
      <c r="R5" s="479"/>
      <c r="S5" s="449"/>
      <c r="T5" s="450"/>
      <c r="U5" s="450"/>
      <c r="V5" s="450"/>
      <c r="W5" s="450"/>
      <c r="X5" s="451"/>
      <c r="Y5" s="495"/>
      <c r="Z5" s="496"/>
      <c r="AA5" s="496"/>
      <c r="AB5" s="496"/>
      <c r="AC5" s="496"/>
      <c r="AD5" s="497"/>
      <c r="AE5" s="464"/>
      <c r="AF5" s="465"/>
      <c r="AG5" s="465"/>
      <c r="AH5" s="466"/>
      <c r="AI5" s="489"/>
      <c r="AJ5" s="490"/>
      <c r="AK5" s="490"/>
      <c r="AL5" s="490"/>
      <c r="AM5" s="490"/>
      <c r="AN5" s="491"/>
    </row>
    <row r="6" spans="2:40" ht="13.5" customHeight="1" x14ac:dyDescent="0.15">
      <c r="B6" s="498" t="s">
        <v>167</v>
      </c>
      <c r="C6" s="498" t="s">
        <v>168</v>
      </c>
      <c r="D6" s="436" t="s">
        <v>169</v>
      </c>
      <c r="E6" s="437"/>
      <c r="F6" s="440" t="s">
        <v>170</v>
      </c>
      <c r="G6" s="441"/>
      <c r="H6" s="441"/>
      <c r="I6" s="441"/>
      <c r="J6" s="442"/>
      <c r="K6" s="446" t="s">
        <v>171</v>
      </c>
      <c r="L6" s="447"/>
      <c r="M6" s="447"/>
      <c r="N6" s="448"/>
      <c r="O6" s="417" t="s">
        <v>172</v>
      </c>
      <c r="P6" s="418"/>
      <c r="Q6" s="418"/>
      <c r="R6" s="418"/>
      <c r="S6" s="418"/>
      <c r="T6" s="418"/>
      <c r="U6" s="418"/>
      <c r="V6" s="418"/>
      <c r="W6" s="418"/>
      <c r="X6" s="418"/>
      <c r="Y6" s="418"/>
      <c r="Z6" s="418"/>
      <c r="AA6" s="418"/>
      <c r="AB6" s="418"/>
      <c r="AC6" s="418"/>
      <c r="AD6" s="419"/>
      <c r="AE6" s="452" t="s">
        <v>173</v>
      </c>
      <c r="AF6" s="453"/>
      <c r="AG6" s="453"/>
      <c r="AH6" s="453"/>
      <c r="AI6" s="453"/>
      <c r="AJ6" s="454"/>
      <c r="AK6" s="408" t="s">
        <v>174</v>
      </c>
      <c r="AL6" s="409"/>
      <c r="AM6" s="409"/>
      <c r="AN6" s="410"/>
    </row>
    <row r="7" spans="2:40" ht="13.5" customHeight="1" x14ac:dyDescent="0.15">
      <c r="B7" s="499"/>
      <c r="C7" s="499"/>
      <c r="D7" s="438"/>
      <c r="E7" s="439"/>
      <c r="F7" s="443"/>
      <c r="G7" s="444"/>
      <c r="H7" s="444"/>
      <c r="I7" s="444"/>
      <c r="J7" s="445"/>
      <c r="K7" s="449"/>
      <c r="L7" s="450"/>
      <c r="M7" s="450"/>
      <c r="N7" s="451"/>
      <c r="O7" s="458" t="s">
        <v>175</v>
      </c>
      <c r="P7" s="459"/>
      <c r="Q7" s="460"/>
      <c r="R7" s="90" t="s">
        <v>176</v>
      </c>
      <c r="S7" s="458" t="s">
        <v>177</v>
      </c>
      <c r="T7" s="460"/>
      <c r="U7" s="458" t="s">
        <v>178</v>
      </c>
      <c r="V7" s="459"/>
      <c r="W7" s="459"/>
      <c r="X7" s="460"/>
      <c r="Y7" s="422" t="s">
        <v>179</v>
      </c>
      <c r="Z7" s="423"/>
      <c r="AA7" s="423"/>
      <c r="AB7" s="424"/>
      <c r="AC7" s="400" t="s">
        <v>180</v>
      </c>
      <c r="AD7" s="401"/>
      <c r="AE7" s="455"/>
      <c r="AF7" s="456"/>
      <c r="AG7" s="456"/>
      <c r="AH7" s="456"/>
      <c r="AI7" s="456"/>
      <c r="AJ7" s="457"/>
      <c r="AK7" s="411"/>
      <c r="AL7" s="412"/>
      <c r="AM7" s="412"/>
      <c r="AN7" s="413"/>
    </row>
    <row r="8" spans="2:40" ht="13.5" customHeight="1" x14ac:dyDescent="0.15">
      <c r="B8" s="499"/>
      <c r="C8" s="499"/>
      <c r="D8" s="15" t="s">
        <v>181</v>
      </c>
      <c r="E8" s="14" t="s">
        <v>182</v>
      </c>
      <c r="F8" s="408" t="s">
        <v>183</v>
      </c>
      <c r="G8" s="409"/>
      <c r="H8" s="410"/>
      <c r="I8" s="432" t="s">
        <v>184</v>
      </c>
      <c r="J8" s="432" t="s">
        <v>185</v>
      </c>
      <c r="K8" s="432" t="s">
        <v>186</v>
      </c>
      <c r="L8" s="434" t="s">
        <v>187</v>
      </c>
      <c r="M8" s="400" t="s">
        <v>180</v>
      </c>
      <c r="N8" s="401"/>
      <c r="O8" s="428" t="s">
        <v>188</v>
      </c>
      <c r="P8" s="428" t="s">
        <v>189</v>
      </c>
      <c r="Q8" s="428" t="s">
        <v>190</v>
      </c>
      <c r="R8" s="428" t="s">
        <v>191</v>
      </c>
      <c r="S8" s="430" t="s">
        <v>192</v>
      </c>
      <c r="T8" s="430" t="s">
        <v>193</v>
      </c>
      <c r="U8" s="430" t="s">
        <v>194</v>
      </c>
      <c r="V8" s="428" t="s">
        <v>195</v>
      </c>
      <c r="W8" s="430" t="s">
        <v>196</v>
      </c>
      <c r="X8" s="430" t="s">
        <v>197</v>
      </c>
      <c r="Y8" s="428" t="s">
        <v>198</v>
      </c>
      <c r="Z8" s="428" t="s">
        <v>199</v>
      </c>
      <c r="AA8" s="428" t="s">
        <v>200</v>
      </c>
      <c r="AB8" s="430" t="s">
        <v>201</v>
      </c>
      <c r="AC8" s="420"/>
      <c r="AD8" s="421"/>
      <c r="AE8" s="501" t="s">
        <v>202</v>
      </c>
      <c r="AF8" s="432" t="s">
        <v>203</v>
      </c>
      <c r="AG8" s="432" t="s">
        <v>204</v>
      </c>
      <c r="AH8" s="434" t="s">
        <v>205</v>
      </c>
      <c r="AI8" s="400" t="s">
        <v>180</v>
      </c>
      <c r="AJ8" s="401"/>
      <c r="AK8" s="411"/>
      <c r="AL8" s="412"/>
      <c r="AM8" s="412"/>
      <c r="AN8" s="413"/>
    </row>
    <row r="9" spans="2:40" x14ac:dyDescent="0.15">
      <c r="B9" s="500"/>
      <c r="C9" s="20" t="s">
        <v>206</v>
      </c>
      <c r="D9" s="13" t="s">
        <v>206</v>
      </c>
      <c r="E9" s="13" t="s">
        <v>206</v>
      </c>
      <c r="F9" s="414"/>
      <c r="G9" s="415"/>
      <c r="H9" s="416"/>
      <c r="I9" s="433"/>
      <c r="J9" s="433"/>
      <c r="K9" s="433"/>
      <c r="L9" s="435"/>
      <c r="M9" s="402"/>
      <c r="N9" s="403"/>
      <c r="O9" s="429"/>
      <c r="P9" s="429"/>
      <c r="Q9" s="429"/>
      <c r="R9" s="429"/>
      <c r="S9" s="431"/>
      <c r="T9" s="431"/>
      <c r="U9" s="431"/>
      <c r="V9" s="429"/>
      <c r="W9" s="431"/>
      <c r="X9" s="431"/>
      <c r="Y9" s="429"/>
      <c r="Z9" s="429"/>
      <c r="AA9" s="429"/>
      <c r="AB9" s="431"/>
      <c r="AC9" s="402"/>
      <c r="AD9" s="403"/>
      <c r="AE9" s="502"/>
      <c r="AF9" s="433"/>
      <c r="AG9" s="433"/>
      <c r="AH9" s="435"/>
      <c r="AI9" s="402"/>
      <c r="AJ9" s="403"/>
      <c r="AK9" s="414"/>
      <c r="AL9" s="415"/>
      <c r="AM9" s="415"/>
      <c r="AN9" s="416"/>
    </row>
    <row r="10" spans="2:40" ht="13.5" customHeight="1" x14ac:dyDescent="0.15">
      <c r="B10" s="71" t="s">
        <v>555</v>
      </c>
      <c r="C10" s="91">
        <v>0</v>
      </c>
      <c r="D10" s="91">
        <v>0</v>
      </c>
      <c r="E10" s="91">
        <v>0</v>
      </c>
      <c r="F10" s="425" t="s">
        <v>556</v>
      </c>
      <c r="G10" s="426"/>
      <c r="H10" s="427"/>
      <c r="I10" s="12"/>
      <c r="J10" s="73"/>
      <c r="K10" s="12"/>
      <c r="L10" s="11"/>
      <c r="M10" s="393"/>
      <c r="N10" s="394"/>
      <c r="O10" s="12"/>
      <c r="P10" s="11"/>
      <c r="Q10" s="11"/>
      <c r="R10" s="11"/>
      <c r="S10" s="11"/>
      <c r="T10" s="71"/>
      <c r="U10" s="11"/>
      <c r="V10" s="11"/>
      <c r="W10" s="71"/>
      <c r="X10" s="71"/>
      <c r="Y10" s="71"/>
      <c r="Z10" s="71"/>
      <c r="AA10" s="51"/>
      <c r="AB10" s="52"/>
      <c r="AC10" s="398"/>
      <c r="AD10" s="399"/>
      <c r="AE10" s="71"/>
      <c r="AF10" s="71"/>
      <c r="AG10" s="71"/>
      <c r="AH10" s="71"/>
      <c r="AI10" s="393"/>
      <c r="AJ10" s="394"/>
      <c r="AK10" s="404"/>
      <c r="AL10" s="405"/>
      <c r="AM10" s="405"/>
      <c r="AN10" s="406"/>
    </row>
    <row r="11" spans="2:40" ht="13.5" customHeight="1" x14ac:dyDescent="0.15">
      <c r="B11" s="258" t="s">
        <v>557</v>
      </c>
      <c r="C11" s="91">
        <v>10</v>
      </c>
      <c r="D11" s="91">
        <v>0</v>
      </c>
      <c r="E11" s="91">
        <f>C11+D11</f>
        <v>10</v>
      </c>
      <c r="F11" s="393"/>
      <c r="G11" s="407"/>
      <c r="H11" s="394"/>
      <c r="I11" s="12"/>
      <c r="J11" s="73"/>
      <c r="K11" s="12"/>
      <c r="L11" s="11"/>
      <c r="M11" s="393"/>
      <c r="N11" s="394"/>
      <c r="O11" s="12"/>
      <c r="P11" s="11"/>
      <c r="Q11" s="11"/>
      <c r="R11" s="11"/>
      <c r="S11" s="11"/>
      <c r="T11" s="71"/>
      <c r="U11" s="11"/>
      <c r="V11" s="11"/>
      <c r="W11" s="71"/>
      <c r="X11" s="71"/>
      <c r="Y11" s="71"/>
      <c r="Z11" s="71"/>
      <c r="AA11" s="51"/>
      <c r="AB11" s="52"/>
      <c r="AC11" s="398"/>
      <c r="AD11" s="399"/>
      <c r="AE11" s="71"/>
      <c r="AF11" s="71"/>
      <c r="AG11" s="71"/>
      <c r="AH11" s="12"/>
      <c r="AI11" s="393"/>
      <c r="AJ11" s="394"/>
      <c r="AK11" s="404"/>
      <c r="AL11" s="405"/>
      <c r="AM11" s="405"/>
      <c r="AN11" s="406"/>
    </row>
    <row r="12" spans="2:40" ht="13.5" customHeight="1" x14ac:dyDescent="0.15">
      <c r="B12" s="92">
        <v>2</v>
      </c>
      <c r="C12" s="91">
        <v>10</v>
      </c>
      <c r="D12" s="91">
        <f>E11</f>
        <v>10</v>
      </c>
      <c r="E12" s="91">
        <f>C12+D12</f>
        <v>20</v>
      </c>
      <c r="F12" s="393"/>
      <c r="G12" s="407"/>
      <c r="H12" s="394"/>
      <c r="I12" s="12"/>
      <c r="J12" s="73"/>
      <c r="K12" s="12" t="s">
        <v>558</v>
      </c>
      <c r="L12" s="11" t="s">
        <v>558</v>
      </c>
      <c r="M12" s="393"/>
      <c r="N12" s="394"/>
      <c r="O12" s="12"/>
      <c r="P12" s="11"/>
      <c r="Q12" s="11"/>
      <c r="R12" s="11"/>
      <c r="S12" s="11"/>
      <c r="T12" s="71"/>
      <c r="U12" s="11"/>
      <c r="V12" s="11"/>
      <c r="W12" s="71"/>
      <c r="X12" s="71"/>
      <c r="Y12" s="71"/>
      <c r="Z12" s="71"/>
      <c r="AA12" s="51"/>
      <c r="AB12" s="52"/>
      <c r="AC12" s="398"/>
      <c r="AD12" s="399"/>
      <c r="AE12" s="71"/>
      <c r="AF12" s="12"/>
      <c r="AG12" s="12"/>
      <c r="AH12" s="71"/>
      <c r="AI12" s="393"/>
      <c r="AJ12" s="394"/>
      <c r="AK12" s="404"/>
      <c r="AL12" s="405"/>
      <c r="AM12" s="405"/>
      <c r="AN12" s="406"/>
    </row>
    <row r="13" spans="2:40" ht="13.5" customHeight="1" x14ac:dyDescent="0.15">
      <c r="B13" s="92">
        <v>3</v>
      </c>
      <c r="C13" s="91">
        <v>10</v>
      </c>
      <c r="D13" s="91">
        <f>E12</f>
        <v>20</v>
      </c>
      <c r="E13" s="91">
        <f t="shared" ref="E13:E18" si="0">C13+D13</f>
        <v>30</v>
      </c>
      <c r="F13" s="393"/>
      <c r="G13" s="407"/>
      <c r="H13" s="394"/>
      <c r="I13" s="12"/>
      <c r="J13" s="73"/>
      <c r="K13" s="12" t="s">
        <v>558</v>
      </c>
      <c r="L13" s="11" t="s">
        <v>558</v>
      </c>
      <c r="M13" s="393"/>
      <c r="N13" s="394"/>
      <c r="O13" s="12"/>
      <c r="P13" s="11"/>
      <c r="Q13" s="11"/>
      <c r="R13" s="11"/>
      <c r="S13" s="11"/>
      <c r="T13" s="71"/>
      <c r="U13" s="11"/>
      <c r="V13" s="11"/>
      <c r="W13" s="71"/>
      <c r="X13" s="71"/>
      <c r="Y13" s="71"/>
      <c r="Z13" s="71"/>
      <c r="AA13" s="51"/>
      <c r="AB13" s="52"/>
      <c r="AC13" s="398"/>
      <c r="AD13" s="399"/>
      <c r="AE13" s="12"/>
      <c r="AF13" s="71"/>
      <c r="AG13" s="71"/>
      <c r="AH13" s="71"/>
      <c r="AI13" s="393"/>
      <c r="AJ13" s="394"/>
      <c r="AK13" s="395"/>
      <c r="AL13" s="396"/>
      <c r="AM13" s="396"/>
      <c r="AN13" s="397"/>
    </row>
    <row r="14" spans="2:40" ht="13.5" customHeight="1" x14ac:dyDescent="0.15">
      <c r="B14" s="92">
        <v>4</v>
      </c>
      <c r="C14" s="91">
        <v>10</v>
      </c>
      <c r="D14" s="91">
        <f t="shared" ref="D14:D18" si="1">E13</f>
        <v>30</v>
      </c>
      <c r="E14" s="91">
        <f t="shared" si="0"/>
        <v>40</v>
      </c>
      <c r="F14" s="393"/>
      <c r="G14" s="407"/>
      <c r="H14" s="394"/>
      <c r="I14" s="12"/>
      <c r="J14" s="73"/>
      <c r="K14" s="12" t="s">
        <v>558</v>
      </c>
      <c r="L14" s="11"/>
      <c r="M14" s="393"/>
      <c r="N14" s="394"/>
      <c r="O14" s="12"/>
      <c r="P14" s="11"/>
      <c r="Q14" s="11"/>
      <c r="R14" s="11"/>
      <c r="S14" s="11"/>
      <c r="T14" s="71"/>
      <c r="U14" s="11"/>
      <c r="V14" s="11"/>
      <c r="W14" s="71"/>
      <c r="X14" s="71"/>
      <c r="Y14" s="71"/>
      <c r="Z14" s="71"/>
      <c r="AA14" s="51"/>
      <c r="AB14" s="52"/>
      <c r="AC14" s="398"/>
      <c r="AD14" s="399"/>
      <c r="AE14" s="71"/>
      <c r="AF14" s="71"/>
      <c r="AG14" s="51"/>
      <c r="AH14" s="52"/>
      <c r="AI14" s="393"/>
      <c r="AJ14" s="394"/>
      <c r="AK14" s="395"/>
      <c r="AL14" s="396"/>
      <c r="AM14" s="396"/>
      <c r="AN14" s="397"/>
    </row>
    <row r="15" spans="2:40" ht="13.5" customHeight="1" x14ac:dyDescent="0.15">
      <c r="B15" s="92">
        <v>5</v>
      </c>
      <c r="C15" s="91">
        <v>10</v>
      </c>
      <c r="D15" s="91">
        <f t="shared" si="1"/>
        <v>40</v>
      </c>
      <c r="E15" s="91">
        <f t="shared" si="0"/>
        <v>50</v>
      </c>
      <c r="F15" s="393"/>
      <c r="G15" s="407"/>
      <c r="H15" s="394"/>
      <c r="I15" s="12"/>
      <c r="J15" s="73"/>
      <c r="K15" s="12"/>
      <c r="L15" s="11"/>
      <c r="M15" s="393"/>
      <c r="N15" s="394"/>
      <c r="O15" s="12"/>
      <c r="P15" s="11"/>
      <c r="Q15" s="11"/>
      <c r="R15" s="11"/>
      <c r="S15" s="11"/>
      <c r="T15" s="71"/>
      <c r="U15" s="11"/>
      <c r="V15" s="11"/>
      <c r="W15" s="71"/>
      <c r="X15" s="71"/>
      <c r="Y15" s="71"/>
      <c r="Z15" s="71"/>
      <c r="AA15" s="51"/>
      <c r="AB15" s="52"/>
      <c r="AC15" s="398"/>
      <c r="AD15" s="399"/>
      <c r="AE15" s="71"/>
      <c r="AF15" s="71"/>
      <c r="AG15" s="51"/>
      <c r="AH15" s="52"/>
      <c r="AI15" s="393"/>
      <c r="AJ15" s="394"/>
      <c r="AK15" s="395"/>
      <c r="AL15" s="396"/>
      <c r="AM15" s="396"/>
      <c r="AN15" s="397"/>
    </row>
    <row r="16" spans="2:40" ht="13.5" customHeight="1" x14ac:dyDescent="0.15">
      <c r="B16" s="92">
        <v>6</v>
      </c>
      <c r="C16" s="91">
        <v>10</v>
      </c>
      <c r="D16" s="91">
        <f t="shared" si="1"/>
        <v>50</v>
      </c>
      <c r="E16" s="91">
        <f t="shared" si="0"/>
        <v>60</v>
      </c>
      <c r="F16" s="393"/>
      <c r="G16" s="407"/>
      <c r="H16" s="394"/>
      <c r="I16" s="12"/>
      <c r="J16" s="73"/>
      <c r="K16" s="12"/>
      <c r="L16" s="11"/>
      <c r="M16" s="393"/>
      <c r="N16" s="394"/>
      <c r="O16" s="12"/>
      <c r="P16" s="11"/>
      <c r="Q16" s="11"/>
      <c r="R16" s="11"/>
      <c r="S16" s="11"/>
      <c r="T16" s="71"/>
      <c r="U16" s="11"/>
      <c r="V16" s="11"/>
      <c r="W16" s="71"/>
      <c r="X16" s="71"/>
      <c r="Y16" s="71"/>
      <c r="Z16" s="71"/>
      <c r="AA16" s="51"/>
      <c r="AB16" s="52"/>
      <c r="AC16" s="398"/>
      <c r="AD16" s="399"/>
      <c r="AE16" s="71"/>
      <c r="AF16" s="71"/>
      <c r="AG16" s="51"/>
      <c r="AH16" s="52"/>
      <c r="AI16" s="393"/>
      <c r="AJ16" s="394"/>
      <c r="AK16" s="395"/>
      <c r="AL16" s="396"/>
      <c r="AM16" s="396"/>
      <c r="AN16" s="397"/>
    </row>
    <row r="17" spans="2:40" ht="13.5" customHeight="1" x14ac:dyDescent="0.15">
      <c r="B17" s="92">
        <v>7</v>
      </c>
      <c r="C17" s="91">
        <v>9.9</v>
      </c>
      <c r="D17" s="91">
        <f t="shared" si="1"/>
        <v>60</v>
      </c>
      <c r="E17" s="91">
        <f t="shared" si="0"/>
        <v>69.900000000000006</v>
      </c>
      <c r="F17" s="393"/>
      <c r="G17" s="407"/>
      <c r="H17" s="394"/>
      <c r="I17" s="12"/>
      <c r="J17" s="73"/>
      <c r="K17" s="12"/>
      <c r="L17" s="11"/>
      <c r="M17" s="393"/>
      <c r="N17" s="394"/>
      <c r="O17" s="12"/>
      <c r="P17" s="11"/>
      <c r="Q17" s="11"/>
      <c r="R17" s="11"/>
      <c r="S17" s="11"/>
      <c r="T17" s="71"/>
      <c r="U17" s="11"/>
      <c r="V17" s="11"/>
      <c r="W17" s="71"/>
      <c r="X17" s="71"/>
      <c r="Y17" s="71"/>
      <c r="Z17" s="71"/>
      <c r="AA17" s="51"/>
      <c r="AB17" s="52"/>
      <c r="AC17" s="398"/>
      <c r="AD17" s="399"/>
      <c r="AE17" s="71"/>
      <c r="AF17" s="71"/>
      <c r="AG17" s="51"/>
      <c r="AH17" s="52"/>
      <c r="AI17" s="393"/>
      <c r="AJ17" s="394"/>
      <c r="AK17" s="395"/>
      <c r="AL17" s="396"/>
      <c r="AM17" s="396"/>
      <c r="AN17" s="397"/>
    </row>
    <row r="18" spans="2:40" ht="13.5" customHeight="1" x14ac:dyDescent="0.15">
      <c r="B18" s="92" t="s">
        <v>570</v>
      </c>
      <c r="C18" s="91">
        <v>0</v>
      </c>
      <c r="D18" s="91">
        <f t="shared" si="1"/>
        <v>69.900000000000006</v>
      </c>
      <c r="E18" s="91">
        <f t="shared" si="0"/>
        <v>69.900000000000006</v>
      </c>
      <c r="F18" s="425" t="s">
        <v>556</v>
      </c>
      <c r="G18" s="426"/>
      <c r="H18" s="427"/>
      <c r="I18" s="12"/>
      <c r="J18" s="73"/>
      <c r="K18" s="12"/>
      <c r="L18" s="11"/>
      <c r="M18" s="393"/>
      <c r="N18" s="394"/>
      <c r="O18" s="12"/>
      <c r="P18" s="11"/>
      <c r="Q18" s="11"/>
      <c r="R18" s="11"/>
      <c r="S18" s="11"/>
      <c r="T18" s="71"/>
      <c r="U18" s="11"/>
      <c r="V18" s="11"/>
      <c r="W18" s="71"/>
      <c r="X18" s="71"/>
      <c r="Y18" s="71"/>
      <c r="Z18" s="71"/>
      <c r="AA18" s="51"/>
      <c r="AB18" s="52"/>
      <c r="AC18" s="398"/>
      <c r="AD18" s="399"/>
      <c r="AE18" s="71"/>
      <c r="AF18" s="71"/>
      <c r="AG18" s="51"/>
      <c r="AH18" s="52"/>
      <c r="AI18" s="393"/>
      <c r="AJ18" s="394"/>
      <c r="AK18" s="395"/>
      <c r="AL18" s="396"/>
      <c r="AM18" s="396"/>
      <c r="AN18" s="397"/>
    </row>
    <row r="19" spans="2:40" ht="13.5" customHeight="1" x14ac:dyDescent="0.15">
      <c r="B19" s="92"/>
      <c r="C19" s="91"/>
      <c r="D19" s="91"/>
      <c r="E19" s="91"/>
      <c r="F19" s="393"/>
      <c r="G19" s="407"/>
      <c r="H19" s="394"/>
      <c r="I19" s="12"/>
      <c r="J19" s="73"/>
      <c r="K19" s="12"/>
      <c r="L19" s="11"/>
      <c r="M19" s="393"/>
      <c r="N19" s="394"/>
      <c r="O19" s="12"/>
      <c r="P19" s="11"/>
      <c r="Q19" s="11"/>
      <c r="R19" s="11"/>
      <c r="S19" s="11"/>
      <c r="T19" s="71"/>
      <c r="U19" s="11"/>
      <c r="V19" s="11"/>
      <c r="W19" s="71"/>
      <c r="X19" s="71"/>
      <c r="Y19" s="71"/>
      <c r="Z19" s="71"/>
      <c r="AA19" s="51"/>
      <c r="AB19" s="52"/>
      <c r="AC19" s="398"/>
      <c r="AD19" s="399"/>
      <c r="AE19" s="71"/>
      <c r="AF19" s="71"/>
      <c r="AG19" s="51"/>
      <c r="AH19" s="52"/>
      <c r="AI19" s="393"/>
      <c r="AJ19" s="394"/>
      <c r="AK19" s="395"/>
      <c r="AL19" s="396"/>
      <c r="AM19" s="396"/>
      <c r="AN19" s="397"/>
    </row>
    <row r="20" spans="2:40" ht="13.5" customHeight="1" x14ac:dyDescent="0.15">
      <c r="B20" s="92"/>
      <c r="C20" s="91"/>
      <c r="D20" s="91"/>
      <c r="E20" s="91"/>
      <c r="F20" s="393"/>
      <c r="G20" s="407"/>
      <c r="H20" s="394"/>
      <c r="I20" s="12"/>
      <c r="J20" s="73"/>
      <c r="K20" s="12"/>
      <c r="L20" s="11"/>
      <c r="M20" s="393"/>
      <c r="N20" s="394"/>
      <c r="O20" s="12"/>
      <c r="P20" s="11"/>
      <c r="Q20" s="11"/>
      <c r="R20" s="11"/>
      <c r="S20" s="11"/>
      <c r="T20" s="21"/>
      <c r="U20" s="259"/>
      <c r="V20" s="259"/>
      <c r="W20" s="71"/>
      <c r="X20" s="71"/>
      <c r="Y20" s="71"/>
      <c r="Z20" s="71"/>
      <c r="AA20" s="51"/>
      <c r="AB20" s="52"/>
      <c r="AC20" s="398"/>
      <c r="AD20" s="399"/>
      <c r="AE20" s="71"/>
      <c r="AF20" s="71"/>
      <c r="AG20" s="51"/>
      <c r="AH20" s="52"/>
      <c r="AI20" s="393"/>
      <c r="AJ20" s="394"/>
      <c r="AK20" s="395"/>
      <c r="AL20" s="396"/>
      <c r="AM20" s="396"/>
      <c r="AN20" s="397"/>
    </row>
    <row r="21" spans="2:40" ht="13.5" customHeight="1" x14ac:dyDescent="0.15">
      <c r="B21" s="92"/>
      <c r="C21" s="91"/>
      <c r="D21" s="91"/>
      <c r="E21" s="91"/>
      <c r="F21" s="393"/>
      <c r="G21" s="407"/>
      <c r="H21" s="394"/>
      <c r="I21" s="12"/>
      <c r="J21" s="73"/>
      <c r="K21" s="12"/>
      <c r="L21" s="11"/>
      <c r="M21" s="393"/>
      <c r="N21" s="394"/>
      <c r="O21" s="12"/>
      <c r="P21" s="11"/>
      <c r="Q21" s="11"/>
      <c r="R21" s="11"/>
      <c r="S21" s="11"/>
      <c r="T21" s="71"/>
      <c r="U21" s="11"/>
      <c r="V21" s="11"/>
      <c r="W21" s="71"/>
      <c r="X21" s="71"/>
      <c r="Y21" s="71"/>
      <c r="Z21" s="71"/>
      <c r="AA21" s="51"/>
      <c r="AB21" s="52"/>
      <c r="AC21" s="398"/>
      <c r="AD21" s="399"/>
      <c r="AE21" s="71"/>
      <c r="AF21" s="71"/>
      <c r="AG21" s="51"/>
      <c r="AH21" s="52"/>
      <c r="AI21" s="393"/>
      <c r="AJ21" s="394"/>
      <c r="AK21" s="395"/>
      <c r="AL21" s="396"/>
      <c r="AM21" s="396"/>
      <c r="AN21" s="397"/>
    </row>
    <row r="22" spans="2:40" ht="13.5" customHeight="1" x14ac:dyDescent="0.15">
      <c r="B22" s="92"/>
      <c r="C22" s="91"/>
      <c r="D22" s="91"/>
      <c r="E22" s="91"/>
      <c r="F22" s="393"/>
      <c r="G22" s="407"/>
      <c r="H22" s="394"/>
      <c r="I22" s="12"/>
      <c r="J22" s="73"/>
      <c r="K22" s="12"/>
      <c r="L22" s="11"/>
      <c r="M22" s="393"/>
      <c r="N22" s="394"/>
      <c r="O22" s="12"/>
      <c r="P22" s="11"/>
      <c r="Q22" s="11"/>
      <c r="R22" s="11"/>
      <c r="S22" s="11"/>
      <c r="T22" s="71"/>
      <c r="U22" s="11"/>
      <c r="V22" s="11"/>
      <c r="W22" s="71"/>
      <c r="X22" s="71"/>
      <c r="Y22" s="71"/>
      <c r="Z22" s="71"/>
      <c r="AA22" s="51"/>
      <c r="AB22" s="52"/>
      <c r="AC22" s="398"/>
      <c r="AD22" s="399"/>
      <c r="AE22" s="71"/>
      <c r="AF22" s="71"/>
      <c r="AG22" s="51"/>
      <c r="AH22" s="52"/>
      <c r="AI22" s="393"/>
      <c r="AJ22" s="394"/>
      <c r="AK22" s="395"/>
      <c r="AL22" s="396"/>
      <c r="AM22" s="396"/>
      <c r="AN22" s="397"/>
    </row>
    <row r="23" spans="2:40" ht="13.5" customHeight="1" x14ac:dyDescent="0.15">
      <c r="B23" s="92"/>
      <c r="C23" s="91"/>
      <c r="D23" s="91"/>
      <c r="E23" s="91"/>
      <c r="F23" s="393"/>
      <c r="G23" s="407"/>
      <c r="H23" s="394"/>
      <c r="I23" s="12"/>
      <c r="J23" s="73"/>
      <c r="K23" s="12"/>
      <c r="L23" s="11"/>
      <c r="M23" s="393"/>
      <c r="N23" s="394"/>
      <c r="O23" s="12"/>
      <c r="P23" s="11"/>
      <c r="Q23" s="11"/>
      <c r="R23" s="11"/>
      <c r="S23" s="11"/>
      <c r="T23" s="21"/>
      <c r="U23" s="12"/>
      <c r="V23" s="259"/>
      <c r="W23" s="21"/>
      <c r="X23" s="21"/>
      <c r="Y23" s="21"/>
      <c r="Z23" s="21"/>
      <c r="AA23" s="51"/>
      <c r="AB23" s="12"/>
      <c r="AC23" s="398"/>
      <c r="AD23" s="399"/>
      <c r="AE23" s="71"/>
      <c r="AF23" s="71"/>
      <c r="AG23" s="51"/>
      <c r="AH23" s="52"/>
      <c r="AI23" s="393"/>
      <c r="AJ23" s="394"/>
      <c r="AK23" s="395"/>
      <c r="AL23" s="396"/>
      <c r="AM23" s="396"/>
      <c r="AN23" s="397"/>
    </row>
    <row r="24" spans="2:40" ht="13.5" customHeight="1" x14ac:dyDescent="0.15">
      <c r="B24" s="92"/>
      <c r="C24" s="91"/>
      <c r="D24" s="91"/>
      <c r="E24" s="91"/>
      <c r="F24" s="425"/>
      <c r="G24" s="426"/>
      <c r="H24" s="427"/>
      <c r="I24" s="12"/>
      <c r="J24" s="73"/>
      <c r="K24" s="12"/>
      <c r="L24" s="11"/>
      <c r="M24" s="393"/>
      <c r="N24" s="394"/>
      <c r="O24" s="12"/>
      <c r="P24" s="11"/>
      <c r="Q24" s="11"/>
      <c r="R24" s="11"/>
      <c r="S24" s="11"/>
      <c r="T24" s="71"/>
      <c r="U24" s="11"/>
      <c r="V24" s="11"/>
      <c r="W24" s="71"/>
      <c r="X24" s="71"/>
      <c r="Y24" s="71"/>
      <c r="Z24" s="71"/>
      <c r="AA24" s="51"/>
      <c r="AB24" s="52"/>
      <c r="AC24" s="398"/>
      <c r="AD24" s="399"/>
      <c r="AE24" s="71"/>
      <c r="AF24" s="71"/>
      <c r="AG24" s="51"/>
      <c r="AH24" s="52"/>
      <c r="AI24" s="393"/>
      <c r="AJ24" s="394"/>
      <c r="AK24" s="395"/>
      <c r="AL24" s="396"/>
      <c r="AM24" s="396"/>
      <c r="AN24" s="397"/>
    </row>
    <row r="25" spans="2:40" ht="13.5" customHeight="1" x14ac:dyDescent="0.15">
      <c r="B25" s="92"/>
      <c r="C25" s="91"/>
      <c r="D25" s="91"/>
      <c r="E25" s="91"/>
      <c r="F25" s="425"/>
      <c r="G25" s="426"/>
      <c r="H25" s="427"/>
      <c r="I25" s="12"/>
      <c r="J25" s="73"/>
      <c r="K25" s="12"/>
      <c r="L25" s="11"/>
      <c r="M25" s="393"/>
      <c r="N25" s="394"/>
      <c r="O25" s="12"/>
      <c r="P25" s="11"/>
      <c r="Q25" s="11"/>
      <c r="R25" s="11"/>
      <c r="S25" s="11"/>
      <c r="T25" s="71"/>
      <c r="U25" s="11"/>
      <c r="V25" s="11"/>
      <c r="W25" s="71"/>
      <c r="X25" s="71"/>
      <c r="Y25" s="71"/>
      <c r="Z25" s="71"/>
      <c r="AA25" s="51"/>
      <c r="AB25" s="52"/>
      <c r="AC25" s="398"/>
      <c r="AD25" s="399"/>
      <c r="AE25" s="71"/>
      <c r="AF25" s="71"/>
      <c r="AG25" s="51"/>
      <c r="AH25" s="52"/>
      <c r="AI25" s="393"/>
      <c r="AJ25" s="394"/>
      <c r="AK25" s="395"/>
      <c r="AL25" s="396"/>
      <c r="AM25" s="396"/>
      <c r="AN25" s="397"/>
    </row>
    <row r="26" spans="2:40" ht="13.5" customHeight="1" x14ac:dyDescent="0.15">
      <c r="B26" s="92"/>
      <c r="C26" s="91"/>
      <c r="D26" s="91"/>
      <c r="E26" s="91"/>
      <c r="F26" s="425"/>
      <c r="G26" s="426"/>
      <c r="H26" s="427"/>
      <c r="I26" s="12"/>
      <c r="J26" s="73"/>
      <c r="K26" s="12"/>
      <c r="L26" s="11"/>
      <c r="M26" s="393"/>
      <c r="N26" s="394"/>
      <c r="O26" s="12"/>
      <c r="P26" s="12"/>
      <c r="Q26" s="11"/>
      <c r="R26" s="11"/>
      <c r="S26" s="12"/>
      <c r="T26" s="71"/>
      <c r="U26" s="11"/>
      <c r="V26" s="11"/>
      <c r="W26" s="71"/>
      <c r="X26" s="71"/>
      <c r="Y26" s="71"/>
      <c r="Z26" s="71"/>
      <c r="AA26" s="51"/>
      <c r="AB26" s="52"/>
      <c r="AC26" s="398"/>
      <c r="AD26" s="399"/>
      <c r="AE26" s="71"/>
      <c r="AF26" s="71"/>
      <c r="AG26" s="51"/>
      <c r="AH26" s="52"/>
      <c r="AI26" s="393"/>
      <c r="AJ26" s="394"/>
      <c r="AK26" s="395"/>
      <c r="AL26" s="396"/>
      <c r="AM26" s="396"/>
      <c r="AN26" s="397"/>
    </row>
    <row r="27" spans="2:40" ht="13.5" customHeight="1" x14ac:dyDescent="0.15">
      <c r="B27" s="92"/>
      <c r="C27" s="91"/>
      <c r="D27" s="91"/>
      <c r="E27" s="91"/>
      <c r="F27" s="425"/>
      <c r="G27" s="426"/>
      <c r="H27" s="427"/>
      <c r="I27" s="12"/>
      <c r="J27" s="73"/>
      <c r="K27" s="12"/>
      <c r="L27" s="11"/>
      <c r="M27" s="393"/>
      <c r="N27" s="394"/>
      <c r="O27" s="12"/>
      <c r="P27" s="11"/>
      <c r="Q27" s="11"/>
      <c r="R27" s="11"/>
      <c r="S27" s="11"/>
      <c r="T27" s="71"/>
      <c r="U27" s="11"/>
      <c r="V27" s="11"/>
      <c r="W27" s="71"/>
      <c r="X27" s="71"/>
      <c r="Y27" s="71"/>
      <c r="Z27" s="71"/>
      <c r="AA27" s="51"/>
      <c r="AB27" s="52"/>
      <c r="AC27" s="398"/>
      <c r="AD27" s="399"/>
      <c r="AE27" s="71"/>
      <c r="AF27" s="71"/>
      <c r="AG27" s="51"/>
      <c r="AH27" s="52"/>
      <c r="AI27" s="393"/>
      <c r="AJ27" s="394"/>
      <c r="AK27" s="395"/>
      <c r="AL27" s="396"/>
      <c r="AM27" s="396"/>
      <c r="AN27" s="397"/>
    </row>
    <row r="28" spans="2:40" ht="13.5" customHeight="1" x14ac:dyDescent="0.15">
      <c r="B28" s="92"/>
      <c r="C28" s="91"/>
      <c r="D28" s="91"/>
      <c r="E28" s="91"/>
      <c r="F28" s="425"/>
      <c r="G28" s="426"/>
      <c r="H28" s="427"/>
      <c r="I28" s="12"/>
      <c r="J28" s="73"/>
      <c r="K28" s="12"/>
      <c r="L28" s="11"/>
      <c r="M28" s="393"/>
      <c r="N28" s="394"/>
      <c r="O28" s="12"/>
      <c r="P28" s="11"/>
      <c r="Q28" s="11"/>
      <c r="R28" s="11"/>
      <c r="S28" s="11"/>
      <c r="T28" s="71"/>
      <c r="U28" s="11"/>
      <c r="V28" s="11"/>
      <c r="W28" s="71"/>
      <c r="X28" s="71"/>
      <c r="Y28" s="71"/>
      <c r="Z28" s="71"/>
      <c r="AA28" s="51"/>
      <c r="AB28" s="52"/>
      <c r="AC28" s="398"/>
      <c r="AD28" s="399"/>
      <c r="AE28" s="71"/>
      <c r="AF28" s="71"/>
      <c r="AG28" s="51"/>
      <c r="AH28" s="52"/>
      <c r="AI28" s="393"/>
      <c r="AJ28" s="394"/>
      <c r="AK28" s="395"/>
      <c r="AL28" s="396"/>
      <c r="AM28" s="396"/>
      <c r="AN28" s="397"/>
    </row>
    <row r="29" spans="2:40" ht="13.5" customHeight="1" x14ac:dyDescent="0.15">
      <c r="B29" s="92"/>
      <c r="C29" s="91"/>
      <c r="D29" s="91"/>
      <c r="E29" s="91"/>
      <c r="F29" s="393"/>
      <c r="G29" s="407"/>
      <c r="H29" s="394"/>
      <c r="I29" s="12"/>
      <c r="J29" s="73"/>
      <c r="K29" s="12"/>
      <c r="L29" s="11"/>
      <c r="M29" s="393"/>
      <c r="N29" s="394"/>
      <c r="O29" s="12"/>
      <c r="P29" s="11"/>
      <c r="Q29" s="11"/>
      <c r="R29" s="11"/>
      <c r="S29" s="11"/>
      <c r="T29" s="71"/>
      <c r="U29" s="11"/>
      <c r="V29" s="11"/>
      <c r="W29" s="71"/>
      <c r="X29" s="71"/>
      <c r="Y29" s="71"/>
      <c r="Z29" s="71"/>
      <c r="AA29" s="51"/>
      <c r="AB29" s="52"/>
      <c r="AC29" s="398"/>
      <c r="AD29" s="399"/>
      <c r="AE29" s="71"/>
      <c r="AF29" s="71"/>
      <c r="AG29" s="51"/>
      <c r="AH29" s="52"/>
      <c r="AI29" s="393"/>
      <c r="AJ29" s="394"/>
      <c r="AK29" s="395"/>
      <c r="AL29" s="396"/>
      <c r="AM29" s="396"/>
      <c r="AN29" s="397"/>
    </row>
    <row r="30" spans="2:40" ht="13.5" customHeight="1" x14ac:dyDescent="0.15">
      <c r="B30" s="92"/>
      <c r="C30" s="91"/>
      <c r="D30" s="91"/>
      <c r="E30" s="91"/>
      <c r="F30" s="393"/>
      <c r="G30" s="407"/>
      <c r="H30" s="394"/>
      <c r="I30" s="12"/>
      <c r="J30" s="73"/>
      <c r="K30" s="12"/>
      <c r="L30" s="11"/>
      <c r="M30" s="393"/>
      <c r="N30" s="394"/>
      <c r="O30" s="12"/>
      <c r="P30" s="11"/>
      <c r="Q30" s="11"/>
      <c r="R30" s="11"/>
      <c r="S30" s="11"/>
      <c r="T30" s="71"/>
      <c r="U30" s="11"/>
      <c r="V30" s="11"/>
      <c r="W30" s="71"/>
      <c r="X30" s="71"/>
      <c r="Y30" s="71"/>
      <c r="Z30" s="71"/>
      <c r="AA30" s="51"/>
      <c r="AB30" s="52"/>
      <c r="AC30" s="398"/>
      <c r="AD30" s="399"/>
      <c r="AE30" s="71"/>
      <c r="AF30" s="71"/>
      <c r="AG30" s="51"/>
      <c r="AH30" s="52"/>
      <c r="AI30" s="393"/>
      <c r="AJ30" s="394"/>
      <c r="AK30" s="395"/>
      <c r="AL30" s="396"/>
      <c r="AM30" s="396"/>
      <c r="AN30" s="397"/>
    </row>
    <row r="31" spans="2:40" ht="13.5" customHeight="1" x14ac:dyDescent="0.15">
      <c r="B31" s="92"/>
      <c r="C31" s="91"/>
      <c r="D31" s="91"/>
      <c r="E31" s="91"/>
      <c r="F31" s="393"/>
      <c r="G31" s="407"/>
      <c r="H31" s="394"/>
      <c r="I31" s="12"/>
      <c r="J31" s="73"/>
      <c r="K31" s="12"/>
      <c r="L31" s="11"/>
      <c r="M31" s="393"/>
      <c r="N31" s="394"/>
      <c r="O31" s="12"/>
      <c r="P31" s="11"/>
      <c r="Q31" s="11"/>
      <c r="R31" s="11"/>
      <c r="S31" s="11"/>
      <c r="T31" s="71"/>
      <c r="U31" s="11"/>
      <c r="V31" s="11"/>
      <c r="W31" s="71"/>
      <c r="X31" s="71"/>
      <c r="Y31" s="71"/>
      <c r="Z31" s="71"/>
      <c r="AA31" s="51"/>
      <c r="AB31" s="52"/>
      <c r="AC31" s="398"/>
      <c r="AD31" s="399"/>
      <c r="AE31" s="71"/>
      <c r="AF31" s="71"/>
      <c r="AG31" s="51"/>
      <c r="AH31" s="52"/>
      <c r="AI31" s="393"/>
      <c r="AJ31" s="394"/>
      <c r="AK31" s="395"/>
      <c r="AL31" s="396"/>
      <c r="AM31" s="396"/>
      <c r="AN31" s="397"/>
    </row>
    <row r="32" spans="2:40" ht="13.5" customHeight="1" x14ac:dyDescent="0.15">
      <c r="B32" s="92"/>
      <c r="C32" s="91"/>
      <c r="D32" s="91"/>
      <c r="E32" s="91"/>
      <c r="F32" s="393"/>
      <c r="G32" s="407"/>
      <c r="H32" s="394"/>
      <c r="I32" s="12"/>
      <c r="J32" s="73"/>
      <c r="K32" s="12"/>
      <c r="L32" s="11"/>
      <c r="M32" s="393"/>
      <c r="N32" s="394"/>
      <c r="O32" s="12"/>
      <c r="P32" s="11"/>
      <c r="Q32" s="11"/>
      <c r="R32" s="11"/>
      <c r="S32" s="11"/>
      <c r="T32" s="71"/>
      <c r="U32" s="11"/>
      <c r="V32" s="11"/>
      <c r="W32" s="71"/>
      <c r="X32" s="71"/>
      <c r="Y32" s="71"/>
      <c r="Z32" s="71"/>
      <c r="AA32" s="51"/>
      <c r="AB32" s="52"/>
      <c r="AC32" s="398"/>
      <c r="AD32" s="399"/>
      <c r="AE32" s="71"/>
      <c r="AF32" s="71"/>
      <c r="AG32" s="51"/>
      <c r="AH32" s="52"/>
      <c r="AI32" s="393"/>
      <c r="AJ32" s="394"/>
      <c r="AK32" s="395"/>
      <c r="AL32" s="396"/>
      <c r="AM32" s="396"/>
      <c r="AN32" s="397"/>
    </row>
    <row r="33" spans="2:40" ht="13.5" customHeight="1" x14ac:dyDescent="0.15">
      <c r="B33" s="92"/>
      <c r="C33" s="91"/>
      <c r="D33" s="91"/>
      <c r="E33" s="91"/>
      <c r="F33" s="393"/>
      <c r="G33" s="407"/>
      <c r="H33" s="394"/>
      <c r="I33" s="12"/>
      <c r="J33" s="73"/>
      <c r="K33" s="12"/>
      <c r="L33" s="11"/>
      <c r="M33" s="393"/>
      <c r="N33" s="394"/>
      <c r="O33" s="12"/>
      <c r="P33" s="11"/>
      <c r="Q33" s="11"/>
      <c r="R33" s="11"/>
      <c r="S33" s="11"/>
      <c r="T33" s="71"/>
      <c r="U33" s="11"/>
      <c r="V33" s="11"/>
      <c r="W33" s="71"/>
      <c r="X33" s="71"/>
      <c r="Y33" s="71"/>
      <c r="Z33" s="71"/>
      <c r="AA33" s="51"/>
      <c r="AB33" s="52"/>
      <c r="AC33" s="398"/>
      <c r="AD33" s="399"/>
      <c r="AE33" s="71"/>
      <c r="AF33" s="71"/>
      <c r="AG33" s="51"/>
      <c r="AH33" s="52"/>
      <c r="AI33" s="393"/>
      <c r="AJ33" s="394"/>
      <c r="AK33" s="395"/>
      <c r="AL33" s="396"/>
      <c r="AM33" s="396"/>
      <c r="AN33" s="397"/>
    </row>
    <row r="34" spans="2:40" ht="13.5" customHeight="1" x14ac:dyDescent="0.15">
      <c r="B34" s="92"/>
      <c r="C34" s="91"/>
      <c r="D34" s="91"/>
      <c r="E34" s="91"/>
      <c r="F34" s="393"/>
      <c r="G34" s="407"/>
      <c r="H34" s="394"/>
      <c r="I34" s="12"/>
      <c r="J34" s="73"/>
      <c r="K34" s="12"/>
      <c r="L34" s="11"/>
      <c r="M34" s="393"/>
      <c r="N34" s="394"/>
      <c r="O34" s="12"/>
      <c r="P34" s="11"/>
      <c r="Q34" s="11"/>
      <c r="R34" s="11"/>
      <c r="S34" s="11"/>
      <c r="T34" s="71"/>
      <c r="U34" s="11"/>
      <c r="V34" s="11"/>
      <c r="W34" s="71"/>
      <c r="X34" s="71"/>
      <c r="Y34" s="71"/>
      <c r="Z34" s="71"/>
      <c r="AA34" s="51"/>
      <c r="AB34" s="52"/>
      <c r="AC34" s="398"/>
      <c r="AD34" s="399"/>
      <c r="AE34" s="71"/>
      <c r="AF34" s="71"/>
      <c r="AG34" s="51"/>
      <c r="AH34" s="52"/>
      <c r="AI34" s="393"/>
      <c r="AJ34" s="394"/>
      <c r="AK34" s="395"/>
      <c r="AL34" s="396"/>
      <c r="AM34" s="396"/>
      <c r="AN34" s="397"/>
    </row>
    <row r="35" spans="2:40" ht="13.5" customHeight="1" x14ac:dyDescent="0.15">
      <c r="B35" s="92"/>
      <c r="C35" s="91"/>
      <c r="D35" s="91"/>
      <c r="E35" s="91"/>
      <c r="F35" s="425"/>
      <c r="G35" s="426"/>
      <c r="H35" s="427"/>
      <c r="I35" s="12"/>
      <c r="J35" s="73"/>
      <c r="K35" s="12"/>
      <c r="L35" s="11"/>
      <c r="M35" s="393"/>
      <c r="N35" s="394"/>
      <c r="O35" s="12"/>
      <c r="P35" s="11"/>
      <c r="Q35" s="11"/>
      <c r="R35" s="11"/>
      <c r="S35" s="11"/>
      <c r="T35" s="71"/>
      <c r="U35" s="11"/>
      <c r="V35" s="11"/>
      <c r="W35" s="71"/>
      <c r="X35" s="71"/>
      <c r="Y35" s="71"/>
      <c r="Z35" s="71"/>
      <c r="AA35" s="51"/>
      <c r="AB35" s="52"/>
      <c r="AC35" s="398"/>
      <c r="AD35" s="399"/>
      <c r="AE35" s="71"/>
      <c r="AF35" s="71"/>
      <c r="AG35" s="51"/>
      <c r="AH35" s="52"/>
      <c r="AI35" s="393"/>
      <c r="AJ35" s="394"/>
      <c r="AK35" s="395"/>
      <c r="AL35" s="396"/>
      <c r="AM35" s="396"/>
      <c r="AN35" s="397"/>
    </row>
    <row r="36" spans="2:40" ht="13.5" customHeight="1" x14ac:dyDescent="0.15">
      <c r="B36" s="92"/>
      <c r="C36" s="91"/>
      <c r="D36" s="91"/>
      <c r="E36" s="91"/>
      <c r="F36" s="425"/>
      <c r="G36" s="426"/>
      <c r="H36" s="427"/>
      <c r="I36" s="12"/>
      <c r="J36" s="73"/>
      <c r="K36" s="12"/>
      <c r="L36" s="11"/>
      <c r="M36" s="393"/>
      <c r="N36" s="394"/>
      <c r="O36" s="12"/>
      <c r="P36" s="11"/>
      <c r="Q36" s="11"/>
      <c r="R36" s="11"/>
      <c r="S36" s="11"/>
      <c r="T36" s="71"/>
      <c r="U36" s="11"/>
      <c r="V36" s="11"/>
      <c r="W36" s="71"/>
      <c r="X36" s="71"/>
      <c r="Y36" s="71"/>
      <c r="Z36" s="71"/>
      <c r="AA36" s="51"/>
      <c r="AB36" s="52"/>
      <c r="AC36" s="398"/>
      <c r="AD36" s="399"/>
      <c r="AE36" s="71"/>
      <c r="AF36" s="71"/>
      <c r="AG36" s="51"/>
      <c r="AH36" s="52"/>
      <c r="AI36" s="393"/>
      <c r="AJ36" s="394"/>
      <c r="AK36" s="395"/>
      <c r="AL36" s="396"/>
      <c r="AM36" s="396"/>
      <c r="AN36" s="397"/>
    </row>
    <row r="37" spans="2:40" ht="13.5" customHeight="1" x14ac:dyDescent="0.15">
      <c r="B37" s="92"/>
      <c r="C37" s="91"/>
      <c r="D37" s="91"/>
      <c r="E37" s="91"/>
      <c r="F37" s="425"/>
      <c r="G37" s="426"/>
      <c r="H37" s="427"/>
      <c r="I37" s="12"/>
      <c r="J37" s="73"/>
      <c r="K37" s="12"/>
      <c r="L37" s="11"/>
      <c r="M37" s="393"/>
      <c r="N37" s="394"/>
      <c r="O37" s="12"/>
      <c r="P37" s="12"/>
      <c r="Q37" s="11"/>
      <c r="R37" s="11"/>
      <c r="S37" s="12"/>
      <c r="T37" s="21"/>
      <c r="U37" s="12"/>
      <c r="V37" s="259"/>
      <c r="W37" s="71"/>
      <c r="X37" s="71"/>
      <c r="Y37" s="71"/>
      <c r="Z37" s="71"/>
      <c r="AA37" s="51"/>
      <c r="AB37" s="52"/>
      <c r="AC37" s="398"/>
      <c r="AD37" s="399"/>
      <c r="AE37" s="71"/>
      <c r="AF37" s="71"/>
      <c r="AG37" s="51"/>
      <c r="AH37" s="52"/>
      <c r="AI37" s="393"/>
      <c r="AJ37" s="394"/>
      <c r="AK37" s="395"/>
      <c r="AL37" s="396"/>
      <c r="AM37" s="396"/>
      <c r="AN37" s="397"/>
    </row>
    <row r="38" spans="2:40" ht="13.5" customHeight="1" x14ac:dyDescent="0.15">
      <c r="B38" s="92"/>
      <c r="C38" s="91"/>
      <c r="D38" s="91"/>
      <c r="E38" s="91"/>
      <c r="F38" s="393"/>
      <c r="G38" s="407"/>
      <c r="H38" s="394"/>
      <c r="I38" s="12"/>
      <c r="J38" s="73"/>
      <c r="K38" s="12"/>
      <c r="L38" s="11"/>
      <c r="M38" s="393"/>
      <c r="N38" s="394"/>
      <c r="O38" s="12"/>
      <c r="P38" s="11"/>
      <c r="Q38" s="11"/>
      <c r="R38" s="11"/>
      <c r="S38" s="11"/>
      <c r="T38" s="71"/>
      <c r="U38" s="11"/>
      <c r="V38" s="11"/>
      <c r="W38" s="71"/>
      <c r="X38" s="71"/>
      <c r="Y38" s="71"/>
      <c r="Z38" s="71"/>
      <c r="AA38" s="51"/>
      <c r="AB38" s="52"/>
      <c r="AC38" s="398"/>
      <c r="AD38" s="399"/>
      <c r="AE38" s="71"/>
      <c r="AF38" s="71"/>
      <c r="AG38" s="51"/>
      <c r="AH38" s="52"/>
      <c r="AI38" s="393"/>
      <c r="AJ38" s="394"/>
      <c r="AK38" s="395"/>
      <c r="AL38" s="396"/>
      <c r="AM38" s="396"/>
      <c r="AN38" s="397"/>
    </row>
    <row r="39" spans="2:40" ht="13.5" customHeight="1" x14ac:dyDescent="0.15">
      <c r="B39" s="92"/>
      <c r="C39" s="91"/>
      <c r="D39" s="91"/>
      <c r="E39" s="91"/>
      <c r="F39" s="393"/>
      <c r="G39" s="407"/>
      <c r="H39" s="394"/>
      <c r="I39" s="12"/>
      <c r="J39" s="73"/>
      <c r="K39" s="12"/>
      <c r="L39" s="11"/>
      <c r="M39" s="393"/>
      <c r="N39" s="394"/>
      <c r="O39" s="12"/>
      <c r="P39" s="11"/>
      <c r="Q39" s="11"/>
      <c r="R39" s="11"/>
      <c r="S39" s="11"/>
      <c r="T39" s="71"/>
      <c r="U39" s="11"/>
      <c r="V39" s="11"/>
      <c r="W39" s="71"/>
      <c r="X39" s="71"/>
      <c r="Y39" s="71"/>
      <c r="Z39" s="71"/>
      <c r="AA39" s="51"/>
      <c r="AB39" s="52"/>
      <c r="AC39" s="398"/>
      <c r="AD39" s="399"/>
      <c r="AE39" s="71"/>
      <c r="AF39" s="71"/>
      <c r="AG39" s="51"/>
      <c r="AH39" s="52"/>
      <c r="AI39" s="393"/>
      <c r="AJ39" s="394"/>
      <c r="AK39" s="395"/>
      <c r="AL39" s="396"/>
      <c r="AM39" s="396"/>
      <c r="AN39" s="397"/>
    </row>
    <row r="40" spans="2:40" ht="13.5" customHeight="1" x14ac:dyDescent="0.15">
      <c r="B40" s="92"/>
      <c r="C40" s="91"/>
      <c r="D40" s="91"/>
      <c r="E40" s="91"/>
      <c r="F40" s="393"/>
      <c r="G40" s="407"/>
      <c r="H40" s="394"/>
      <c r="I40" s="12"/>
      <c r="J40" s="73"/>
      <c r="K40" s="12"/>
      <c r="L40" s="11"/>
      <c r="M40" s="393"/>
      <c r="N40" s="394"/>
      <c r="O40" s="12"/>
      <c r="P40" s="11"/>
      <c r="Q40" s="11"/>
      <c r="R40" s="11"/>
      <c r="S40" s="11"/>
      <c r="T40" s="71"/>
      <c r="U40" s="11"/>
      <c r="V40" s="11"/>
      <c r="W40" s="71"/>
      <c r="X40" s="71"/>
      <c r="Y40" s="71"/>
      <c r="Z40" s="71"/>
      <c r="AA40" s="51"/>
      <c r="AB40" s="52"/>
      <c r="AC40" s="398"/>
      <c r="AD40" s="399"/>
      <c r="AE40" s="71"/>
      <c r="AF40" s="71"/>
      <c r="AG40" s="51"/>
      <c r="AH40" s="52"/>
      <c r="AI40" s="393"/>
      <c r="AJ40" s="394"/>
      <c r="AK40" s="395"/>
      <c r="AL40" s="396"/>
      <c r="AM40" s="396"/>
      <c r="AN40" s="397"/>
    </row>
    <row r="41" spans="2:40" ht="13.5" customHeight="1" x14ac:dyDescent="0.15">
      <c r="B41" s="92"/>
      <c r="C41" s="91"/>
      <c r="D41" s="91"/>
      <c r="E41" s="91"/>
      <c r="F41" s="393"/>
      <c r="G41" s="407"/>
      <c r="H41" s="394"/>
      <c r="I41" s="12"/>
      <c r="J41" s="73"/>
      <c r="K41" s="12"/>
      <c r="L41" s="11"/>
      <c r="M41" s="393"/>
      <c r="N41" s="394"/>
      <c r="O41" s="12"/>
      <c r="P41" s="11"/>
      <c r="Q41" s="11"/>
      <c r="R41" s="11"/>
      <c r="S41" s="11"/>
      <c r="T41" s="71"/>
      <c r="U41" s="11"/>
      <c r="V41" s="11"/>
      <c r="W41" s="71"/>
      <c r="X41" s="71"/>
      <c r="Y41" s="71"/>
      <c r="Z41" s="71"/>
      <c r="AA41" s="51"/>
      <c r="AB41" s="52"/>
      <c r="AC41" s="398"/>
      <c r="AD41" s="399"/>
      <c r="AE41" s="71"/>
      <c r="AF41" s="71"/>
      <c r="AG41" s="51"/>
      <c r="AH41" s="52"/>
      <c r="AI41" s="393"/>
      <c r="AJ41" s="394"/>
      <c r="AK41" s="395"/>
      <c r="AL41" s="396"/>
      <c r="AM41" s="396"/>
      <c r="AN41" s="397"/>
    </row>
    <row r="42" spans="2:40" ht="13.5" customHeight="1" x14ac:dyDescent="0.15">
      <c r="B42" s="258"/>
      <c r="C42" s="91"/>
      <c r="D42" s="91"/>
      <c r="E42" s="91"/>
      <c r="F42" s="425"/>
      <c r="G42" s="426"/>
      <c r="H42" s="427"/>
      <c r="I42" s="12"/>
      <c r="J42" s="73"/>
      <c r="K42" s="12"/>
      <c r="L42" s="11"/>
      <c r="M42" s="393"/>
      <c r="N42" s="394"/>
      <c r="O42" s="12"/>
      <c r="P42" s="11"/>
      <c r="Q42" s="11"/>
      <c r="R42" s="11"/>
      <c r="S42" s="11"/>
      <c r="T42" s="71"/>
      <c r="U42" s="11"/>
      <c r="V42" s="11"/>
      <c r="W42" s="71"/>
      <c r="X42" s="71"/>
      <c r="Y42" s="71"/>
      <c r="Z42" s="71"/>
      <c r="AA42" s="51"/>
      <c r="AB42" s="52"/>
      <c r="AC42" s="398"/>
      <c r="AD42" s="399"/>
      <c r="AE42" s="71"/>
      <c r="AF42" s="71"/>
      <c r="AG42" s="71"/>
      <c r="AH42" s="71"/>
      <c r="AI42" s="393"/>
      <c r="AJ42" s="394"/>
      <c r="AK42" s="404"/>
      <c r="AL42" s="405"/>
      <c r="AM42" s="405"/>
      <c r="AN42" s="406"/>
    </row>
    <row r="43" spans="2:40" ht="13.5" customHeight="1" x14ac:dyDescent="0.15">
      <c r="B43" s="92"/>
      <c r="C43" s="91"/>
      <c r="D43" s="91"/>
      <c r="E43" s="91"/>
      <c r="F43" s="393"/>
      <c r="G43" s="407"/>
      <c r="H43" s="394"/>
      <c r="I43" s="12"/>
      <c r="J43" s="73"/>
      <c r="K43" s="12"/>
      <c r="L43" s="11"/>
      <c r="M43" s="393"/>
      <c r="N43" s="394"/>
      <c r="O43" s="12"/>
      <c r="P43" s="11"/>
      <c r="Q43" s="11"/>
      <c r="R43" s="11"/>
      <c r="S43" s="11"/>
      <c r="T43" s="71"/>
      <c r="U43" s="11"/>
      <c r="V43" s="11"/>
      <c r="W43" s="71"/>
      <c r="X43" s="71"/>
      <c r="Y43" s="71"/>
      <c r="Z43" s="71"/>
      <c r="AA43" s="51"/>
      <c r="AB43" s="52"/>
      <c r="AC43" s="398"/>
      <c r="AD43" s="399"/>
      <c r="AE43" s="71"/>
      <c r="AF43" s="71"/>
      <c r="AG43" s="71"/>
      <c r="AH43" s="12"/>
      <c r="AI43" s="393"/>
      <c r="AJ43" s="394"/>
      <c r="AK43" s="404"/>
      <c r="AL43" s="405"/>
      <c r="AM43" s="405"/>
      <c r="AN43" s="406"/>
    </row>
    <row r="44" spans="2:40" ht="13.5" customHeight="1" x14ac:dyDescent="0.15">
      <c r="B44" s="92"/>
      <c r="C44" s="91"/>
      <c r="D44" s="91"/>
      <c r="E44" s="91"/>
      <c r="F44" s="393"/>
      <c r="G44" s="407"/>
      <c r="H44" s="394"/>
      <c r="I44" s="12"/>
      <c r="J44" s="73"/>
      <c r="K44" s="12" t="s">
        <v>558</v>
      </c>
      <c r="L44" s="11"/>
      <c r="M44" s="393"/>
      <c r="N44" s="394"/>
      <c r="O44" s="12"/>
      <c r="P44" s="11"/>
      <c r="Q44" s="11"/>
      <c r="R44" s="11"/>
      <c r="S44" s="11"/>
      <c r="T44" s="71"/>
      <c r="U44" s="11"/>
      <c r="V44" s="11"/>
      <c r="W44" s="71"/>
      <c r="X44" s="71"/>
      <c r="Y44" s="71"/>
      <c r="Z44" s="71"/>
      <c r="AA44" s="51"/>
      <c r="AB44" s="52"/>
      <c r="AC44" s="398"/>
      <c r="AD44" s="399"/>
      <c r="AE44" s="71"/>
      <c r="AF44" s="12"/>
      <c r="AG44" s="12"/>
      <c r="AH44" s="71"/>
      <c r="AI44" s="393"/>
      <c r="AJ44" s="394"/>
      <c r="AK44" s="404"/>
      <c r="AL44" s="405"/>
      <c r="AM44" s="405"/>
      <c r="AN44" s="406"/>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1"/>
  <dataValidations count="1">
    <dataValidation type="list" allowBlank="1" showInputMessage="1" showErrorMessage="1" sqref="AH11 U23 U37 AB23 AE13 AF12:AG12 AF44:AG44 AH43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6"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19"/>
  <sheetViews>
    <sheetView showGridLines="0" showZeros="0" view="pageBreakPreview" zoomScaleNormal="70" zoomScaleSheetLayoutView="100" workbookViewId="0">
      <selection activeCell="AJ17" sqref="AJ17"/>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32" t="s">
        <v>208</v>
      </c>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row>
    <row r="4" spans="2:35" ht="20.100000000000001" customHeight="1" x14ac:dyDescent="0.15">
      <c r="B4" s="533" t="s">
        <v>60</v>
      </c>
      <c r="C4" s="534"/>
      <c r="D4" s="535"/>
      <c r="E4" s="536" t="s">
        <v>577</v>
      </c>
      <c r="F4" s="537"/>
      <c r="G4" s="537"/>
      <c r="H4" s="537"/>
      <c r="I4" s="538"/>
      <c r="J4" s="539" t="s">
        <v>61</v>
      </c>
      <c r="K4" s="539"/>
      <c r="L4" s="539"/>
      <c r="M4" s="540" t="s">
        <v>579</v>
      </c>
      <c r="N4" s="540"/>
      <c r="O4" s="540"/>
      <c r="P4" s="540"/>
      <c r="Q4" s="540"/>
      <c r="R4" s="540"/>
      <c r="S4" s="514" t="s">
        <v>68</v>
      </c>
      <c r="T4" s="515"/>
      <c r="U4" s="515"/>
      <c r="V4" s="516"/>
      <c r="W4" s="520" t="s">
        <v>581</v>
      </c>
      <c r="X4" s="521"/>
      <c r="Y4" s="521"/>
      <c r="Z4" s="521"/>
      <c r="AA4" s="521"/>
      <c r="AB4" s="522"/>
      <c r="AC4" s="526" t="s">
        <v>209</v>
      </c>
      <c r="AD4" s="527"/>
      <c r="AE4" s="528"/>
      <c r="AF4" s="541">
        <v>46080</v>
      </c>
      <c r="AG4" s="542"/>
      <c r="AH4" s="542"/>
      <c r="AI4" s="543"/>
    </row>
    <row r="5" spans="2:35" ht="20.100000000000001" customHeight="1" x14ac:dyDescent="0.15">
      <c r="B5" s="547" t="s">
        <v>165</v>
      </c>
      <c r="C5" s="548"/>
      <c r="D5" s="549"/>
      <c r="E5" s="550" t="s">
        <v>578</v>
      </c>
      <c r="F5" s="551"/>
      <c r="G5" s="551"/>
      <c r="H5" s="551"/>
      <c r="I5" s="552"/>
      <c r="J5" s="553" t="s">
        <v>166</v>
      </c>
      <c r="K5" s="553"/>
      <c r="L5" s="553"/>
      <c r="M5" s="540" t="s">
        <v>580</v>
      </c>
      <c r="N5" s="540"/>
      <c r="O5" s="540"/>
      <c r="P5" s="540"/>
      <c r="Q5" s="540"/>
      <c r="R5" s="540"/>
      <c r="S5" s="517"/>
      <c r="T5" s="518"/>
      <c r="U5" s="518"/>
      <c r="V5" s="519"/>
      <c r="W5" s="523"/>
      <c r="X5" s="524"/>
      <c r="Y5" s="524"/>
      <c r="Z5" s="524"/>
      <c r="AA5" s="524"/>
      <c r="AB5" s="525"/>
      <c r="AC5" s="529"/>
      <c r="AD5" s="530"/>
      <c r="AE5" s="531"/>
      <c r="AF5" s="544"/>
      <c r="AG5" s="545"/>
      <c r="AH5" s="545"/>
      <c r="AI5" s="546"/>
    </row>
    <row r="6" spans="2:35" ht="26.25" customHeight="1" x14ac:dyDescent="0.15">
      <c r="B6" s="503" t="s">
        <v>210</v>
      </c>
      <c r="C6" s="505"/>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7"/>
    </row>
    <row r="7" spans="2:35" ht="35.450000000000003" customHeight="1" x14ac:dyDescent="0.15">
      <c r="B7" s="504"/>
      <c r="C7" s="508"/>
      <c r="D7" s="509"/>
      <c r="E7" s="509"/>
      <c r="F7" s="509"/>
      <c r="G7" s="509"/>
      <c r="H7" s="509"/>
      <c r="I7" s="509"/>
      <c r="J7" s="509"/>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10"/>
    </row>
    <row r="8" spans="2:35" ht="35.450000000000003" customHeight="1" x14ac:dyDescent="0.15">
      <c r="B8" s="504"/>
      <c r="C8" s="508"/>
      <c r="D8" s="509"/>
      <c r="E8" s="509"/>
      <c r="F8" s="509"/>
      <c r="G8" s="509"/>
      <c r="H8" s="509"/>
      <c r="I8" s="509"/>
      <c r="J8" s="509"/>
      <c r="K8" s="509"/>
      <c r="L8" s="509"/>
      <c r="M8" s="509"/>
      <c r="N8" s="509"/>
      <c r="O8" s="509"/>
      <c r="P8" s="509"/>
      <c r="Q8" s="509"/>
      <c r="R8" s="509"/>
      <c r="S8" s="509"/>
      <c r="T8" s="509"/>
      <c r="U8" s="509"/>
      <c r="V8" s="509"/>
      <c r="W8" s="509"/>
      <c r="X8" s="509"/>
      <c r="Y8" s="509"/>
      <c r="Z8" s="509"/>
      <c r="AA8" s="509"/>
      <c r="AB8" s="509"/>
      <c r="AC8" s="509"/>
      <c r="AD8" s="509"/>
      <c r="AE8" s="509"/>
      <c r="AF8" s="509"/>
      <c r="AG8" s="509"/>
      <c r="AH8" s="509"/>
      <c r="AI8" s="510"/>
    </row>
    <row r="9" spans="2:35" ht="35.450000000000003" customHeight="1" x14ac:dyDescent="0.15">
      <c r="B9" s="504"/>
      <c r="C9" s="508"/>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10"/>
    </row>
    <row r="10" spans="2:35" ht="35.450000000000003" customHeight="1" x14ac:dyDescent="0.15">
      <c r="B10" s="504"/>
      <c r="C10" s="508"/>
      <c r="D10" s="509"/>
      <c r="E10" s="509"/>
      <c r="F10" s="509"/>
      <c r="G10" s="509"/>
      <c r="H10" s="509"/>
      <c r="I10" s="509"/>
      <c r="J10" s="509"/>
      <c r="K10" s="509"/>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09"/>
      <c r="AI10" s="510"/>
    </row>
    <row r="11" spans="2:35" ht="35.450000000000003" customHeight="1" x14ac:dyDescent="0.15">
      <c r="B11" s="504"/>
      <c r="C11" s="508"/>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10"/>
    </row>
    <row r="12" spans="2:35" ht="35.450000000000003" customHeight="1" x14ac:dyDescent="0.15">
      <c r="B12" s="504"/>
      <c r="C12" s="508"/>
      <c r="D12" s="509"/>
      <c r="E12" s="509"/>
      <c r="F12" s="509"/>
      <c r="G12" s="509"/>
      <c r="H12" s="509"/>
      <c r="I12" s="509"/>
      <c r="J12" s="509"/>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09"/>
      <c r="AI12" s="510"/>
    </row>
    <row r="13" spans="2:35" ht="35.450000000000003" customHeight="1" x14ac:dyDescent="0.15">
      <c r="B13" s="504"/>
      <c r="C13" s="508"/>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509"/>
      <c r="AI13" s="510"/>
    </row>
    <row r="14" spans="2:35" ht="35.450000000000003" customHeight="1" x14ac:dyDescent="0.15">
      <c r="B14" s="504"/>
      <c r="C14" s="508"/>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10"/>
    </row>
    <row r="15" spans="2:35" ht="35.450000000000003" customHeight="1" x14ac:dyDescent="0.15">
      <c r="B15" s="504"/>
      <c r="C15" s="508"/>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509"/>
      <c r="AH15" s="509"/>
      <c r="AI15" s="510"/>
    </row>
    <row r="16" spans="2:35" ht="35.450000000000003" customHeight="1" x14ac:dyDescent="0.15">
      <c r="B16" s="504"/>
      <c r="C16" s="508"/>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10"/>
    </row>
    <row r="17" spans="2:35" ht="35.450000000000003" customHeight="1" x14ac:dyDescent="0.15">
      <c r="B17" s="504"/>
      <c r="C17" s="508"/>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10"/>
    </row>
    <row r="18" spans="2:35" ht="53.25" customHeight="1" x14ac:dyDescent="0.15">
      <c r="B18" s="504"/>
      <c r="C18" s="511"/>
      <c r="D18" s="512"/>
      <c r="E18" s="512"/>
      <c r="F18" s="512"/>
      <c r="G18" s="512"/>
      <c r="H18" s="512"/>
      <c r="I18" s="512"/>
      <c r="J18" s="512"/>
      <c r="K18" s="512"/>
      <c r="L18" s="512"/>
      <c r="M18" s="512"/>
      <c r="N18" s="512"/>
      <c r="O18" s="512"/>
      <c r="P18" s="512"/>
      <c r="Q18" s="512"/>
      <c r="R18" s="512"/>
      <c r="S18" s="512"/>
      <c r="T18" s="512"/>
      <c r="U18" s="512"/>
      <c r="V18" s="512"/>
      <c r="W18" s="512"/>
      <c r="X18" s="512"/>
      <c r="Y18" s="512"/>
      <c r="Z18" s="512"/>
      <c r="AA18" s="512"/>
      <c r="AB18" s="512"/>
      <c r="AC18" s="512"/>
      <c r="AD18" s="512"/>
      <c r="AE18" s="512"/>
      <c r="AF18" s="512"/>
      <c r="AG18" s="512"/>
      <c r="AH18" s="512"/>
      <c r="AI18" s="513"/>
    </row>
    <row r="19" spans="2:35" ht="15" customHeight="1" x14ac:dyDescent="0.15">
      <c r="B19" s="16"/>
      <c r="C19" s="16"/>
      <c r="D19" s="255"/>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B79D-2423-482D-93FB-C00F003A715A}">
  <sheetPr codeName="Sheet20">
    <pageSetUpPr fitToPage="1"/>
  </sheetPr>
  <dimension ref="B2:AI19"/>
  <sheetViews>
    <sheetView showGridLines="0" showZeros="0" view="pageBreakPreview" zoomScaleNormal="70" zoomScaleSheetLayoutView="100" workbookViewId="0">
      <selection activeCell="AJ17" sqref="AJ17"/>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32" t="s">
        <v>208</v>
      </c>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row>
    <row r="4" spans="2:35" ht="20.100000000000001" customHeight="1" x14ac:dyDescent="0.15">
      <c r="B4" s="533" t="s">
        <v>60</v>
      </c>
      <c r="C4" s="534"/>
      <c r="D4" s="535"/>
      <c r="E4" s="536" t="str">
        <f>'様式A-1'!D3</f>
        <v>クズオズイドウ</v>
      </c>
      <c r="F4" s="537"/>
      <c r="G4" s="537"/>
      <c r="H4" s="537"/>
      <c r="I4" s="538"/>
      <c r="J4" s="539" t="s">
        <v>61</v>
      </c>
      <c r="K4" s="539"/>
      <c r="L4" s="539"/>
      <c r="M4" s="540" t="str">
        <f>'様式A-1'!J3</f>
        <v>下関長門線</v>
      </c>
      <c r="N4" s="540"/>
      <c r="O4" s="540"/>
      <c r="P4" s="540"/>
      <c r="Q4" s="540"/>
      <c r="R4" s="540"/>
      <c r="S4" s="514" t="s">
        <v>68</v>
      </c>
      <c r="T4" s="515"/>
      <c r="U4" s="515"/>
      <c r="V4" s="516"/>
      <c r="W4" s="520" t="str">
        <f>'様式A-1'!K5</f>
        <v>アジア航測株式会社
飯田 琢巳</v>
      </c>
      <c r="X4" s="521"/>
      <c r="Y4" s="521"/>
      <c r="Z4" s="521"/>
      <c r="AA4" s="521"/>
      <c r="AB4" s="522"/>
      <c r="AC4" s="526" t="s">
        <v>209</v>
      </c>
      <c r="AD4" s="527"/>
      <c r="AE4" s="528"/>
      <c r="AF4" s="541">
        <f>'様式A-1'!R5</f>
        <v>46080</v>
      </c>
      <c r="AG4" s="542"/>
      <c r="AH4" s="542"/>
      <c r="AI4" s="543"/>
    </row>
    <row r="5" spans="2:35" ht="20.100000000000001" customHeight="1" x14ac:dyDescent="0.15">
      <c r="B5" s="547" t="s">
        <v>165</v>
      </c>
      <c r="C5" s="548"/>
      <c r="D5" s="549"/>
      <c r="E5" s="550" t="str">
        <f>'様式A-1'!D4</f>
        <v>葛尾隧道</v>
      </c>
      <c r="F5" s="551"/>
      <c r="G5" s="551"/>
      <c r="H5" s="551"/>
      <c r="I5" s="552"/>
      <c r="J5" s="553" t="s">
        <v>166</v>
      </c>
      <c r="K5" s="553"/>
      <c r="L5" s="553"/>
      <c r="M5" s="540" t="str">
        <f>'様式A-1'!R3</f>
        <v>山口県下関土木建築事務所</v>
      </c>
      <c r="N5" s="540"/>
      <c r="O5" s="540"/>
      <c r="P5" s="540"/>
      <c r="Q5" s="540"/>
      <c r="R5" s="540"/>
      <c r="S5" s="517"/>
      <c r="T5" s="518"/>
      <c r="U5" s="518"/>
      <c r="V5" s="519"/>
      <c r="W5" s="523"/>
      <c r="X5" s="524"/>
      <c r="Y5" s="524"/>
      <c r="Z5" s="524"/>
      <c r="AA5" s="524"/>
      <c r="AB5" s="525"/>
      <c r="AC5" s="529"/>
      <c r="AD5" s="530"/>
      <c r="AE5" s="531"/>
      <c r="AF5" s="544"/>
      <c r="AG5" s="545"/>
      <c r="AH5" s="545"/>
      <c r="AI5" s="546"/>
    </row>
    <row r="6" spans="2:35" ht="26.25" customHeight="1" x14ac:dyDescent="0.15">
      <c r="B6" s="503" t="s">
        <v>210</v>
      </c>
      <c r="C6" s="505"/>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7"/>
    </row>
    <row r="7" spans="2:35" ht="35.450000000000003" customHeight="1" x14ac:dyDescent="0.15">
      <c r="B7" s="504"/>
      <c r="C7" s="508"/>
      <c r="D7" s="509"/>
      <c r="E7" s="509"/>
      <c r="F7" s="509"/>
      <c r="G7" s="509"/>
      <c r="H7" s="509"/>
      <c r="I7" s="509"/>
      <c r="J7" s="509"/>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10"/>
    </row>
    <row r="8" spans="2:35" ht="35.450000000000003" customHeight="1" x14ac:dyDescent="0.15">
      <c r="B8" s="504"/>
      <c r="C8" s="508"/>
      <c r="D8" s="509"/>
      <c r="E8" s="509"/>
      <c r="F8" s="509"/>
      <c r="G8" s="509"/>
      <c r="H8" s="509"/>
      <c r="I8" s="509"/>
      <c r="J8" s="509"/>
      <c r="K8" s="509"/>
      <c r="L8" s="509"/>
      <c r="M8" s="509"/>
      <c r="N8" s="509"/>
      <c r="O8" s="509"/>
      <c r="P8" s="509"/>
      <c r="Q8" s="509"/>
      <c r="R8" s="509"/>
      <c r="S8" s="509"/>
      <c r="T8" s="509"/>
      <c r="U8" s="509"/>
      <c r="V8" s="509"/>
      <c r="W8" s="509"/>
      <c r="X8" s="509"/>
      <c r="Y8" s="509"/>
      <c r="Z8" s="509"/>
      <c r="AA8" s="509"/>
      <c r="AB8" s="509"/>
      <c r="AC8" s="509"/>
      <c r="AD8" s="509"/>
      <c r="AE8" s="509"/>
      <c r="AF8" s="509"/>
      <c r="AG8" s="509"/>
      <c r="AH8" s="509"/>
      <c r="AI8" s="510"/>
    </row>
    <row r="9" spans="2:35" ht="35.450000000000003" customHeight="1" x14ac:dyDescent="0.15">
      <c r="B9" s="504"/>
      <c r="C9" s="508"/>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10"/>
    </row>
    <row r="10" spans="2:35" ht="35.450000000000003" customHeight="1" x14ac:dyDescent="0.15">
      <c r="B10" s="504"/>
      <c r="C10" s="508"/>
      <c r="D10" s="509"/>
      <c r="E10" s="509"/>
      <c r="F10" s="509"/>
      <c r="G10" s="509"/>
      <c r="H10" s="509"/>
      <c r="I10" s="509"/>
      <c r="J10" s="509"/>
      <c r="K10" s="509"/>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09"/>
      <c r="AI10" s="510"/>
    </row>
    <row r="11" spans="2:35" ht="35.450000000000003" customHeight="1" x14ac:dyDescent="0.15">
      <c r="B11" s="504"/>
      <c r="C11" s="508"/>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10"/>
    </row>
    <row r="12" spans="2:35" ht="35.450000000000003" customHeight="1" x14ac:dyDescent="0.15">
      <c r="B12" s="504"/>
      <c r="C12" s="508"/>
      <c r="D12" s="509"/>
      <c r="E12" s="509"/>
      <c r="F12" s="509"/>
      <c r="G12" s="509"/>
      <c r="H12" s="509"/>
      <c r="I12" s="509"/>
      <c r="J12" s="509"/>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09"/>
      <c r="AI12" s="510"/>
    </row>
    <row r="13" spans="2:35" ht="35.450000000000003" customHeight="1" x14ac:dyDescent="0.15">
      <c r="B13" s="504"/>
      <c r="C13" s="508"/>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509"/>
      <c r="AI13" s="510"/>
    </row>
    <row r="14" spans="2:35" ht="35.450000000000003" customHeight="1" x14ac:dyDescent="0.15">
      <c r="B14" s="504"/>
      <c r="C14" s="508"/>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10"/>
    </row>
    <row r="15" spans="2:35" ht="35.450000000000003" customHeight="1" x14ac:dyDescent="0.15">
      <c r="B15" s="504"/>
      <c r="C15" s="508"/>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509"/>
      <c r="AH15" s="509"/>
      <c r="AI15" s="510"/>
    </row>
    <row r="16" spans="2:35" ht="35.450000000000003" customHeight="1" x14ac:dyDescent="0.15">
      <c r="B16" s="504"/>
      <c r="C16" s="508"/>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10"/>
    </row>
    <row r="17" spans="2:35" ht="35.450000000000003" customHeight="1" x14ac:dyDescent="0.15">
      <c r="B17" s="504"/>
      <c r="C17" s="508"/>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10"/>
    </row>
    <row r="18" spans="2:35" ht="53.25" customHeight="1" x14ac:dyDescent="0.15">
      <c r="B18" s="504"/>
      <c r="C18" s="511"/>
      <c r="D18" s="512"/>
      <c r="E18" s="512"/>
      <c r="F18" s="512"/>
      <c r="G18" s="512"/>
      <c r="H18" s="512"/>
      <c r="I18" s="512"/>
      <c r="J18" s="512"/>
      <c r="K18" s="512"/>
      <c r="L18" s="512"/>
      <c r="M18" s="512"/>
      <c r="N18" s="512"/>
      <c r="O18" s="512"/>
      <c r="P18" s="512"/>
      <c r="Q18" s="512"/>
      <c r="R18" s="512"/>
      <c r="S18" s="512"/>
      <c r="T18" s="512"/>
      <c r="U18" s="512"/>
      <c r="V18" s="512"/>
      <c r="W18" s="512"/>
      <c r="X18" s="512"/>
      <c r="Y18" s="512"/>
      <c r="Z18" s="512"/>
      <c r="AA18" s="512"/>
      <c r="AB18" s="512"/>
      <c r="AC18" s="512"/>
      <c r="AD18" s="512"/>
      <c r="AE18" s="512"/>
      <c r="AF18" s="512"/>
      <c r="AG18" s="512"/>
      <c r="AH18" s="512"/>
      <c r="AI18" s="513"/>
    </row>
    <row r="19" spans="2:35" ht="15" customHeight="1" x14ac:dyDescent="0.15">
      <c r="B19" s="16"/>
      <c r="C19" s="16"/>
      <c r="D19" s="25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A392-3D38-40A6-A712-8C5CB6EA8E72}">
  <sheetPr codeName="Sheet21">
    <pageSetUpPr fitToPage="1"/>
  </sheetPr>
  <dimension ref="B2:AI19"/>
  <sheetViews>
    <sheetView showGridLines="0" showZeros="0" view="pageBreakPreview" zoomScaleNormal="70" zoomScaleSheetLayoutView="100" workbookViewId="0">
      <selection activeCell="AJ17" sqref="AJ17"/>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32" t="s">
        <v>208</v>
      </c>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row>
    <row r="4" spans="2:35" ht="20.100000000000001" customHeight="1" x14ac:dyDescent="0.15">
      <c r="B4" s="533" t="s">
        <v>60</v>
      </c>
      <c r="C4" s="534"/>
      <c r="D4" s="535"/>
      <c r="E4" s="536" t="str">
        <f>'様式A-1'!D3</f>
        <v>クズオズイドウ</v>
      </c>
      <c r="F4" s="537"/>
      <c r="G4" s="537"/>
      <c r="H4" s="537"/>
      <c r="I4" s="538"/>
      <c r="J4" s="539" t="s">
        <v>61</v>
      </c>
      <c r="K4" s="539"/>
      <c r="L4" s="539"/>
      <c r="M4" s="540" t="str">
        <f>'様式A-1'!J3</f>
        <v>下関長門線</v>
      </c>
      <c r="N4" s="540"/>
      <c r="O4" s="540"/>
      <c r="P4" s="540"/>
      <c r="Q4" s="540"/>
      <c r="R4" s="540"/>
      <c r="S4" s="514" t="s">
        <v>68</v>
      </c>
      <c r="T4" s="515"/>
      <c r="U4" s="515"/>
      <c r="V4" s="516"/>
      <c r="W4" s="520" t="str">
        <f>'様式A-1'!K5</f>
        <v>アジア航測株式会社
飯田 琢巳</v>
      </c>
      <c r="X4" s="521"/>
      <c r="Y4" s="521"/>
      <c r="Z4" s="521"/>
      <c r="AA4" s="521"/>
      <c r="AB4" s="522"/>
      <c r="AC4" s="526" t="s">
        <v>209</v>
      </c>
      <c r="AD4" s="527"/>
      <c r="AE4" s="528"/>
      <c r="AF4" s="541">
        <f>'様式A-1'!R5</f>
        <v>46080</v>
      </c>
      <c r="AG4" s="542"/>
      <c r="AH4" s="542"/>
      <c r="AI4" s="543"/>
    </row>
    <row r="5" spans="2:35" ht="20.100000000000001" customHeight="1" x14ac:dyDescent="0.15">
      <c r="B5" s="547" t="s">
        <v>165</v>
      </c>
      <c r="C5" s="548"/>
      <c r="D5" s="549"/>
      <c r="E5" s="550" t="str">
        <f>'様式A-1'!D4</f>
        <v>葛尾隧道</v>
      </c>
      <c r="F5" s="551"/>
      <c r="G5" s="551"/>
      <c r="H5" s="551"/>
      <c r="I5" s="552"/>
      <c r="J5" s="553" t="s">
        <v>166</v>
      </c>
      <c r="K5" s="553"/>
      <c r="L5" s="553"/>
      <c r="M5" s="540" t="str">
        <f>'様式A-1'!R3</f>
        <v>山口県下関土木建築事務所</v>
      </c>
      <c r="N5" s="540"/>
      <c r="O5" s="540"/>
      <c r="P5" s="540"/>
      <c r="Q5" s="540"/>
      <c r="R5" s="540"/>
      <c r="S5" s="517"/>
      <c r="T5" s="518"/>
      <c r="U5" s="518"/>
      <c r="V5" s="519"/>
      <c r="W5" s="523"/>
      <c r="X5" s="524"/>
      <c r="Y5" s="524"/>
      <c r="Z5" s="524"/>
      <c r="AA5" s="524"/>
      <c r="AB5" s="525"/>
      <c r="AC5" s="529"/>
      <c r="AD5" s="530"/>
      <c r="AE5" s="531"/>
      <c r="AF5" s="544"/>
      <c r="AG5" s="545"/>
      <c r="AH5" s="545"/>
      <c r="AI5" s="546"/>
    </row>
    <row r="6" spans="2:35" ht="26.25" customHeight="1" x14ac:dyDescent="0.15">
      <c r="B6" s="503" t="s">
        <v>210</v>
      </c>
      <c r="C6" s="505"/>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7"/>
    </row>
    <row r="7" spans="2:35" ht="35.450000000000003" customHeight="1" x14ac:dyDescent="0.15">
      <c r="B7" s="504"/>
      <c r="C7" s="508"/>
      <c r="D7" s="509"/>
      <c r="E7" s="509"/>
      <c r="F7" s="509"/>
      <c r="G7" s="509"/>
      <c r="H7" s="509"/>
      <c r="I7" s="509"/>
      <c r="J7" s="509"/>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10"/>
    </row>
    <row r="8" spans="2:35" ht="35.450000000000003" customHeight="1" x14ac:dyDescent="0.15">
      <c r="B8" s="504"/>
      <c r="C8" s="508"/>
      <c r="D8" s="509"/>
      <c r="E8" s="509"/>
      <c r="F8" s="509"/>
      <c r="G8" s="509"/>
      <c r="H8" s="509"/>
      <c r="I8" s="509"/>
      <c r="J8" s="509"/>
      <c r="K8" s="509"/>
      <c r="L8" s="509"/>
      <c r="M8" s="509"/>
      <c r="N8" s="509"/>
      <c r="O8" s="509"/>
      <c r="P8" s="509"/>
      <c r="Q8" s="509"/>
      <c r="R8" s="509"/>
      <c r="S8" s="509"/>
      <c r="T8" s="509"/>
      <c r="U8" s="509"/>
      <c r="V8" s="509"/>
      <c r="W8" s="509"/>
      <c r="X8" s="509"/>
      <c r="Y8" s="509"/>
      <c r="Z8" s="509"/>
      <c r="AA8" s="509"/>
      <c r="AB8" s="509"/>
      <c r="AC8" s="509"/>
      <c r="AD8" s="509"/>
      <c r="AE8" s="509"/>
      <c r="AF8" s="509"/>
      <c r="AG8" s="509"/>
      <c r="AH8" s="509"/>
      <c r="AI8" s="510"/>
    </row>
    <row r="9" spans="2:35" ht="35.450000000000003" customHeight="1" x14ac:dyDescent="0.15">
      <c r="B9" s="504"/>
      <c r="C9" s="508"/>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10"/>
    </row>
    <row r="10" spans="2:35" ht="35.450000000000003" customHeight="1" x14ac:dyDescent="0.15">
      <c r="B10" s="504"/>
      <c r="C10" s="508"/>
      <c r="D10" s="509"/>
      <c r="E10" s="509"/>
      <c r="F10" s="509"/>
      <c r="G10" s="509"/>
      <c r="H10" s="509"/>
      <c r="I10" s="509"/>
      <c r="J10" s="509"/>
      <c r="K10" s="509"/>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09"/>
      <c r="AI10" s="510"/>
    </row>
    <row r="11" spans="2:35" ht="35.450000000000003" customHeight="1" x14ac:dyDescent="0.15">
      <c r="B11" s="504"/>
      <c r="C11" s="508"/>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10"/>
    </row>
    <row r="12" spans="2:35" ht="35.450000000000003" customHeight="1" x14ac:dyDescent="0.15">
      <c r="B12" s="504"/>
      <c r="C12" s="508"/>
      <c r="D12" s="509"/>
      <c r="E12" s="509"/>
      <c r="F12" s="509"/>
      <c r="G12" s="509"/>
      <c r="H12" s="509"/>
      <c r="I12" s="509"/>
      <c r="J12" s="509"/>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09"/>
      <c r="AI12" s="510"/>
    </row>
    <row r="13" spans="2:35" ht="35.450000000000003" customHeight="1" x14ac:dyDescent="0.15">
      <c r="B13" s="504"/>
      <c r="C13" s="508"/>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509"/>
      <c r="AI13" s="510"/>
    </row>
    <row r="14" spans="2:35" ht="35.450000000000003" customHeight="1" x14ac:dyDescent="0.15">
      <c r="B14" s="504"/>
      <c r="C14" s="508"/>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10"/>
    </row>
    <row r="15" spans="2:35" ht="35.450000000000003" customHeight="1" x14ac:dyDescent="0.15">
      <c r="B15" s="504"/>
      <c r="C15" s="508"/>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509"/>
      <c r="AH15" s="509"/>
      <c r="AI15" s="510"/>
    </row>
    <row r="16" spans="2:35" ht="35.450000000000003" customHeight="1" x14ac:dyDescent="0.15">
      <c r="B16" s="504"/>
      <c r="C16" s="508"/>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10"/>
    </row>
    <row r="17" spans="2:35" ht="35.450000000000003" customHeight="1" x14ac:dyDescent="0.15">
      <c r="B17" s="504"/>
      <c r="C17" s="508"/>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10"/>
    </row>
    <row r="18" spans="2:35" ht="53.25" customHeight="1" x14ac:dyDescent="0.15">
      <c r="B18" s="504"/>
      <c r="C18" s="511"/>
      <c r="D18" s="512"/>
      <c r="E18" s="512"/>
      <c r="F18" s="512"/>
      <c r="G18" s="512"/>
      <c r="H18" s="512"/>
      <c r="I18" s="512"/>
      <c r="J18" s="512"/>
      <c r="K18" s="512"/>
      <c r="L18" s="512"/>
      <c r="M18" s="512"/>
      <c r="N18" s="512"/>
      <c r="O18" s="512"/>
      <c r="P18" s="512"/>
      <c r="Q18" s="512"/>
      <c r="R18" s="512"/>
      <c r="S18" s="512"/>
      <c r="T18" s="512"/>
      <c r="U18" s="512"/>
      <c r="V18" s="512"/>
      <c r="W18" s="512"/>
      <c r="X18" s="512"/>
      <c r="Y18" s="512"/>
      <c r="Z18" s="512"/>
      <c r="AA18" s="512"/>
      <c r="AB18" s="512"/>
      <c r="AC18" s="512"/>
      <c r="AD18" s="512"/>
      <c r="AE18" s="512"/>
      <c r="AF18" s="512"/>
      <c r="AG18" s="512"/>
      <c r="AH18" s="512"/>
      <c r="AI18" s="513"/>
    </row>
    <row r="19" spans="2:35" ht="15" customHeight="1" x14ac:dyDescent="0.15">
      <c r="B19" s="16"/>
      <c r="C19" s="16"/>
      <c r="D19" s="25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A9C9-A902-47D3-B12E-7D54EC28DD34}">
  <sheetPr>
    <pageSetUpPr fitToPage="1"/>
  </sheetPr>
  <dimension ref="B1:AA37"/>
  <sheetViews>
    <sheetView showGridLines="0" view="pageBreakPreview" topLeftCell="E1" zoomScaleNormal="70" zoomScaleSheetLayoutView="100" workbookViewId="0">
      <selection activeCell="AB12" sqref="AB1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8" t="s">
        <v>211</v>
      </c>
      <c r="C2" s="174"/>
      <c r="D2" s="174"/>
      <c r="E2" s="174"/>
      <c r="F2" s="174"/>
      <c r="G2" s="174"/>
      <c r="H2" s="174"/>
      <c r="I2" s="174"/>
      <c r="J2" s="174"/>
      <c r="K2" s="174"/>
      <c r="L2" s="174"/>
      <c r="M2" s="176"/>
      <c r="N2" s="327" t="s">
        <v>212</v>
      </c>
      <c r="O2" s="327"/>
      <c r="P2" s="596">
        <v>45925</v>
      </c>
      <c r="Q2" s="597"/>
      <c r="R2" s="598"/>
      <c r="S2" s="327" t="s">
        <v>213</v>
      </c>
      <c r="T2" s="327"/>
      <c r="U2" s="327"/>
      <c r="V2" s="599" t="s">
        <v>803</v>
      </c>
      <c r="W2" s="599"/>
      <c r="X2" s="599"/>
      <c r="Y2" s="599"/>
      <c r="Z2" s="599"/>
    </row>
    <row r="3" spans="2:27" ht="20.100000000000001" customHeight="1" x14ac:dyDescent="0.15">
      <c r="B3" s="225" t="s">
        <v>60</v>
      </c>
      <c r="C3" s="328" t="s">
        <v>577</v>
      </c>
      <c r="D3" s="329"/>
      <c r="E3" s="329"/>
      <c r="F3" s="330"/>
      <c r="G3" s="325" t="s">
        <v>214</v>
      </c>
      <c r="H3" s="328" t="s">
        <v>579</v>
      </c>
      <c r="I3" s="329"/>
      <c r="J3" s="330"/>
      <c r="K3" s="325" t="s">
        <v>215</v>
      </c>
      <c r="L3" s="600" t="s">
        <v>580</v>
      </c>
      <c r="M3" s="600"/>
      <c r="N3" s="600"/>
      <c r="O3" s="600"/>
      <c r="P3" s="600"/>
      <c r="Q3" s="303" t="s">
        <v>216</v>
      </c>
      <c r="R3" s="305"/>
      <c r="S3" s="328" t="s">
        <v>586</v>
      </c>
      <c r="T3" s="329"/>
      <c r="U3" s="330"/>
      <c r="V3" s="602" t="s">
        <v>217</v>
      </c>
      <c r="W3" s="279" t="s">
        <v>218</v>
      </c>
      <c r="X3" s="591" t="s">
        <v>594</v>
      </c>
      <c r="Y3" s="592"/>
      <c r="Z3" s="593"/>
    </row>
    <row r="4" spans="2:27" ht="20.100000000000001" customHeight="1" x14ac:dyDescent="0.15">
      <c r="B4" s="222" t="s">
        <v>64</v>
      </c>
      <c r="C4" s="331" t="s">
        <v>578</v>
      </c>
      <c r="D4" s="332"/>
      <c r="E4" s="332"/>
      <c r="F4" s="333"/>
      <c r="G4" s="320"/>
      <c r="H4" s="331"/>
      <c r="I4" s="332"/>
      <c r="J4" s="333"/>
      <c r="K4" s="320"/>
      <c r="L4" s="601"/>
      <c r="M4" s="601"/>
      <c r="N4" s="601"/>
      <c r="O4" s="601"/>
      <c r="P4" s="601"/>
      <c r="Q4" s="306"/>
      <c r="R4" s="308"/>
      <c r="S4" s="331" t="s">
        <v>588</v>
      </c>
      <c r="T4" s="332"/>
      <c r="U4" s="333"/>
      <c r="V4" s="603"/>
      <c r="W4" s="280" t="s">
        <v>219</v>
      </c>
      <c r="X4" s="591">
        <v>131.13425000000001</v>
      </c>
      <c r="Y4" s="592"/>
      <c r="Z4" s="593"/>
    </row>
    <row r="5" spans="2:27" ht="20.100000000000001" customHeight="1" x14ac:dyDescent="0.15">
      <c r="B5" s="594" t="s">
        <v>66</v>
      </c>
      <c r="C5" s="229" t="s">
        <v>67</v>
      </c>
      <c r="D5" s="321" t="s">
        <v>582</v>
      </c>
      <c r="E5" s="316"/>
      <c r="F5" s="316"/>
      <c r="G5" s="291" t="s">
        <v>220</v>
      </c>
      <c r="H5" s="292"/>
      <c r="I5" s="321" t="s">
        <v>583</v>
      </c>
      <c r="J5" s="316"/>
      <c r="K5" s="322"/>
      <c r="L5" s="327" t="s">
        <v>70</v>
      </c>
      <c r="M5" s="327"/>
      <c r="N5" s="223" t="s">
        <v>71</v>
      </c>
      <c r="O5" s="177">
        <v>70.099999999999994</v>
      </c>
      <c r="P5" s="224" t="s">
        <v>72</v>
      </c>
      <c r="Q5" s="570" t="s">
        <v>221</v>
      </c>
      <c r="R5" s="587" t="s">
        <v>559</v>
      </c>
      <c r="S5" s="325" t="s">
        <v>222</v>
      </c>
      <c r="T5" s="325"/>
      <c r="U5" s="178" t="s">
        <v>589</v>
      </c>
      <c r="V5" s="589" t="s">
        <v>223</v>
      </c>
      <c r="W5" s="279" t="s">
        <v>218</v>
      </c>
      <c r="X5" s="591" t="s">
        <v>595</v>
      </c>
      <c r="Y5" s="592"/>
      <c r="Z5" s="593"/>
    </row>
    <row r="6" spans="2:27" ht="20.100000000000001" customHeight="1" x14ac:dyDescent="0.15">
      <c r="B6" s="595"/>
      <c r="C6" s="229" t="s">
        <v>73</v>
      </c>
      <c r="D6" s="321" t="s">
        <v>582</v>
      </c>
      <c r="E6" s="316"/>
      <c r="F6" s="316"/>
      <c r="G6" s="327" t="s">
        <v>224</v>
      </c>
      <c r="H6" s="327"/>
      <c r="I6" s="321" t="s">
        <v>584</v>
      </c>
      <c r="J6" s="316"/>
      <c r="K6" s="322"/>
      <c r="L6" s="327" t="s">
        <v>225</v>
      </c>
      <c r="M6" s="327"/>
      <c r="N6" s="223" t="s">
        <v>71</v>
      </c>
      <c r="O6" s="220">
        <v>4.5999999999999996</v>
      </c>
      <c r="P6" s="224" t="s">
        <v>72</v>
      </c>
      <c r="Q6" s="308"/>
      <c r="R6" s="588"/>
      <c r="S6" s="327" t="s">
        <v>226</v>
      </c>
      <c r="T6" s="327"/>
      <c r="U6" s="179" t="s">
        <v>590</v>
      </c>
      <c r="V6" s="590"/>
      <c r="W6" s="279" t="s">
        <v>219</v>
      </c>
      <c r="X6" s="591" t="s">
        <v>596</v>
      </c>
      <c r="Y6" s="592"/>
      <c r="Z6" s="593"/>
    </row>
    <row r="7" spans="2:27" ht="7.5" customHeight="1" x14ac:dyDescent="0.15">
      <c r="B7" s="582" t="s">
        <v>227</v>
      </c>
      <c r="C7" s="582"/>
      <c r="D7" s="583" t="s">
        <v>597</v>
      </c>
      <c r="E7" s="583"/>
      <c r="F7" s="180"/>
      <c r="G7" s="180"/>
      <c r="H7" s="180"/>
      <c r="I7" s="180"/>
      <c r="J7" s="180"/>
      <c r="K7" s="180"/>
      <c r="L7" s="180"/>
      <c r="M7" s="180"/>
      <c r="N7" s="180"/>
      <c r="O7" s="180"/>
      <c r="P7" s="180"/>
      <c r="Q7" s="180"/>
      <c r="R7" s="180"/>
      <c r="S7" s="180"/>
      <c r="T7" s="180"/>
      <c r="U7" s="180"/>
      <c r="V7" s="180"/>
      <c r="W7" s="180"/>
      <c r="X7" s="181"/>
      <c r="Y7" s="181"/>
      <c r="Z7" s="182"/>
    </row>
    <row r="8" spans="2:27" ht="21.75" customHeight="1" x14ac:dyDescent="0.15">
      <c r="B8" s="582"/>
      <c r="C8" s="582"/>
      <c r="D8" s="583"/>
      <c r="E8" s="583"/>
      <c r="F8" s="183"/>
      <c r="G8" s="569" t="s">
        <v>228</v>
      </c>
      <c r="H8" s="570"/>
      <c r="I8" s="584" t="s">
        <v>229</v>
      </c>
      <c r="J8" s="184" t="s">
        <v>230</v>
      </c>
      <c r="K8" s="185" t="s">
        <v>231</v>
      </c>
      <c r="L8" s="567">
        <v>23</v>
      </c>
      <c r="M8" s="568"/>
      <c r="N8" s="229" t="s">
        <v>232</v>
      </c>
      <c r="O8" s="581">
        <v>3</v>
      </c>
      <c r="P8" s="581"/>
      <c r="Q8" s="229" t="s">
        <v>233</v>
      </c>
      <c r="R8" s="567">
        <v>0</v>
      </c>
      <c r="S8" s="568"/>
      <c r="T8" s="569" t="s">
        <v>234</v>
      </c>
      <c r="U8" s="570"/>
      <c r="V8" s="569" t="s">
        <v>235</v>
      </c>
      <c r="W8" s="570"/>
      <c r="X8" s="556">
        <v>0</v>
      </c>
      <c r="Y8" s="557"/>
      <c r="Z8" s="183"/>
      <c r="AA8" s="88"/>
    </row>
    <row r="9" spans="2:27" ht="10.9" customHeight="1" x14ac:dyDescent="0.15">
      <c r="B9" s="582"/>
      <c r="C9" s="582"/>
      <c r="D9" s="583"/>
      <c r="E9" s="583"/>
      <c r="F9" s="183"/>
      <c r="G9" s="571"/>
      <c r="H9" s="572"/>
      <c r="I9" s="585"/>
      <c r="J9" s="577" t="s">
        <v>236</v>
      </c>
      <c r="K9" s="579" t="s">
        <v>231</v>
      </c>
      <c r="L9" s="556">
        <v>27</v>
      </c>
      <c r="M9" s="557"/>
      <c r="N9" s="577" t="s">
        <v>232</v>
      </c>
      <c r="O9" s="556">
        <v>0</v>
      </c>
      <c r="P9" s="557"/>
      <c r="Q9" s="577" t="s">
        <v>574</v>
      </c>
      <c r="R9" s="556">
        <v>0</v>
      </c>
      <c r="S9" s="557"/>
      <c r="T9" s="571"/>
      <c r="U9" s="572"/>
      <c r="V9" s="573"/>
      <c r="W9" s="574"/>
      <c r="X9" s="575"/>
      <c r="Y9" s="576"/>
      <c r="Z9" s="183"/>
      <c r="AA9" s="88"/>
    </row>
    <row r="10" spans="2:27" ht="10.9" customHeight="1" x14ac:dyDescent="0.15">
      <c r="B10" s="582"/>
      <c r="C10" s="582"/>
      <c r="D10" s="583"/>
      <c r="E10" s="583"/>
      <c r="F10" s="183"/>
      <c r="G10" s="571"/>
      <c r="H10" s="572"/>
      <c r="I10" s="585"/>
      <c r="J10" s="578"/>
      <c r="K10" s="580"/>
      <c r="L10" s="558"/>
      <c r="M10" s="559"/>
      <c r="N10" s="578"/>
      <c r="O10" s="558"/>
      <c r="P10" s="559"/>
      <c r="Q10" s="578"/>
      <c r="R10" s="558"/>
      <c r="S10" s="559"/>
      <c r="T10" s="571"/>
      <c r="U10" s="572"/>
      <c r="V10" s="560" t="s">
        <v>237</v>
      </c>
      <c r="W10" s="561"/>
      <c r="X10" s="556">
        <v>0</v>
      </c>
      <c r="Y10" s="557"/>
      <c r="Z10" s="183"/>
      <c r="AA10" s="88"/>
    </row>
    <row r="11" spans="2:27" ht="21.75" customHeight="1" x14ac:dyDescent="0.15">
      <c r="B11" s="582"/>
      <c r="C11" s="582"/>
      <c r="D11" s="583"/>
      <c r="E11" s="583"/>
      <c r="F11" s="183"/>
      <c r="G11" s="573"/>
      <c r="H11" s="574"/>
      <c r="I11" s="586"/>
      <c r="J11" s="229" t="s">
        <v>238</v>
      </c>
      <c r="K11" s="185" t="s">
        <v>231</v>
      </c>
      <c r="L11" s="564">
        <v>0</v>
      </c>
      <c r="M11" s="565"/>
      <c r="N11" s="229" t="s">
        <v>232</v>
      </c>
      <c r="O11" s="566">
        <v>0</v>
      </c>
      <c r="P11" s="566"/>
      <c r="Q11" s="229" t="s">
        <v>233</v>
      </c>
      <c r="R11" s="564">
        <v>0</v>
      </c>
      <c r="S11" s="565"/>
      <c r="T11" s="573"/>
      <c r="U11" s="574"/>
      <c r="V11" s="562"/>
      <c r="W11" s="563"/>
      <c r="X11" s="558"/>
      <c r="Y11" s="559"/>
      <c r="Z11" s="183"/>
      <c r="AA11" s="88"/>
    </row>
    <row r="12" spans="2:27" ht="21.75" customHeight="1" x14ac:dyDescent="0.15">
      <c r="B12" s="323" t="s">
        <v>239</v>
      </c>
      <c r="C12" s="183"/>
      <c r="D12" s="186"/>
      <c r="E12" s="554"/>
      <c r="F12" s="554"/>
      <c r="G12" s="183"/>
      <c r="H12" s="183"/>
      <c r="I12" s="183"/>
      <c r="J12" s="183"/>
      <c r="K12" s="183"/>
      <c r="L12" s="183"/>
      <c r="M12" s="183"/>
      <c r="N12" s="183"/>
      <c r="O12" s="183"/>
      <c r="P12" s="183"/>
      <c r="Q12" s="183"/>
      <c r="R12" s="183"/>
      <c r="S12" s="183"/>
      <c r="T12" s="183"/>
      <c r="U12" s="183"/>
      <c r="V12" s="183"/>
      <c r="W12" s="183"/>
      <c r="X12" s="183"/>
      <c r="Y12" s="183"/>
      <c r="Z12" s="183"/>
      <c r="AA12" s="88"/>
    </row>
    <row r="13" spans="2:27" ht="21.75" customHeight="1" x14ac:dyDescent="0.15">
      <c r="B13" s="324"/>
      <c r="C13" s="183"/>
      <c r="D13" s="186"/>
      <c r="E13" s="186"/>
      <c r="F13" s="183"/>
      <c r="G13" s="183"/>
      <c r="H13" s="183"/>
      <c r="I13" s="183"/>
      <c r="J13" s="183"/>
      <c r="K13" s="183"/>
      <c r="L13" s="183"/>
      <c r="M13" s="183"/>
      <c r="N13" s="183"/>
      <c r="O13" s="183"/>
      <c r="P13" s="183"/>
      <c r="Q13" s="183"/>
      <c r="R13" s="183"/>
      <c r="S13" s="183"/>
      <c r="T13" s="183"/>
      <c r="U13" s="183"/>
      <c r="V13" s="187"/>
      <c r="W13" s="187"/>
      <c r="X13" s="187"/>
      <c r="Y13" s="187"/>
      <c r="Z13" s="183"/>
      <c r="AA13" s="88"/>
    </row>
    <row r="14" spans="2:27" ht="21.75" customHeight="1" x14ac:dyDescent="0.15">
      <c r="B14" s="324"/>
      <c r="C14" s="183"/>
      <c r="D14" s="186"/>
      <c r="E14" s="186"/>
      <c r="F14" s="183"/>
      <c r="G14" s="183"/>
      <c r="H14" s="183"/>
      <c r="I14" s="183"/>
      <c r="J14" s="183"/>
      <c r="K14" s="183"/>
      <c r="L14" s="183"/>
      <c r="M14" s="183"/>
      <c r="N14" s="183"/>
      <c r="O14" s="183"/>
      <c r="P14" s="183"/>
      <c r="Q14" s="183"/>
      <c r="R14" s="183"/>
      <c r="S14" s="183"/>
      <c r="T14" s="187"/>
      <c r="U14" s="187"/>
      <c r="V14" s="188"/>
      <c r="W14" s="188"/>
      <c r="X14" s="188"/>
      <c r="Y14" s="188"/>
      <c r="Z14" s="189"/>
      <c r="AA14" s="88"/>
    </row>
    <row r="15" spans="2:27" ht="21.75" customHeight="1" x14ac:dyDescent="0.15">
      <c r="B15" s="324"/>
      <c r="C15" s="183"/>
      <c r="D15" s="186"/>
      <c r="E15" s="186"/>
      <c r="F15" s="183"/>
      <c r="G15" s="183"/>
      <c r="H15" s="183"/>
      <c r="I15" s="183"/>
      <c r="J15" s="183"/>
      <c r="K15" s="183"/>
      <c r="L15" s="183"/>
      <c r="M15" s="183"/>
      <c r="N15" s="183"/>
      <c r="O15" s="183"/>
      <c r="P15" s="183"/>
      <c r="Q15" s="183"/>
      <c r="R15" s="183"/>
      <c r="S15" s="183"/>
      <c r="T15" s="187"/>
      <c r="U15" s="187"/>
      <c r="V15" s="183"/>
      <c r="W15" s="183"/>
      <c r="X15" s="190"/>
      <c r="Y15" s="190"/>
      <c r="Z15" s="189"/>
    </row>
    <row r="16" spans="2:27" ht="21.75" customHeight="1" x14ac:dyDescent="0.15">
      <c r="B16" s="324"/>
      <c r="C16" s="183"/>
      <c r="D16" s="186"/>
      <c r="E16" s="186"/>
      <c r="F16" s="183"/>
      <c r="G16" s="183"/>
      <c r="H16" s="183"/>
      <c r="I16" s="183"/>
      <c r="J16" s="183"/>
      <c r="K16" s="183"/>
      <c r="L16" s="183"/>
      <c r="M16" s="183"/>
      <c r="N16" s="183"/>
      <c r="O16" s="183"/>
      <c r="P16" s="183"/>
      <c r="Q16" s="183"/>
      <c r="R16" s="183"/>
      <c r="S16" s="183"/>
      <c r="T16" s="191"/>
      <c r="U16" s="191"/>
      <c r="V16" s="191"/>
      <c r="W16" s="191"/>
      <c r="X16" s="191"/>
      <c r="Y16" s="191"/>
      <c r="Z16" s="189"/>
    </row>
    <row r="17" spans="2:26" ht="21.75" customHeight="1" x14ac:dyDescent="0.15">
      <c r="B17" s="324"/>
      <c r="C17" s="183"/>
      <c r="D17" s="186"/>
      <c r="E17" s="554"/>
      <c r="F17" s="554"/>
      <c r="G17" s="183"/>
      <c r="H17" s="183"/>
      <c r="I17" s="183"/>
      <c r="J17" s="183"/>
      <c r="K17" s="183"/>
      <c r="L17" s="183"/>
      <c r="M17" s="183"/>
      <c r="N17" s="183"/>
      <c r="O17" s="183"/>
      <c r="P17" s="183"/>
      <c r="Q17" s="183"/>
      <c r="R17" s="183"/>
      <c r="S17" s="183"/>
      <c r="T17" s="183"/>
      <c r="U17" s="183"/>
      <c r="V17" s="187"/>
      <c r="W17" s="187"/>
      <c r="X17" s="187"/>
      <c r="Y17" s="187"/>
      <c r="Z17" s="189"/>
    </row>
    <row r="18" spans="2:26" ht="21.75" customHeight="1" x14ac:dyDescent="0.15">
      <c r="B18" s="324"/>
      <c r="C18" s="183"/>
      <c r="D18" s="186"/>
      <c r="E18" s="554"/>
      <c r="F18" s="554"/>
      <c r="G18" s="183"/>
      <c r="H18" s="183"/>
      <c r="I18" s="183"/>
      <c r="J18" s="183"/>
      <c r="K18" s="183"/>
      <c r="L18" s="183"/>
      <c r="M18" s="183"/>
      <c r="N18" s="183"/>
      <c r="O18" s="183"/>
      <c r="P18" s="183"/>
      <c r="Q18" s="183"/>
      <c r="R18" s="183"/>
      <c r="S18" s="183"/>
      <c r="T18" s="183"/>
      <c r="U18" s="183"/>
      <c r="V18" s="183"/>
      <c r="W18" s="183"/>
      <c r="X18" s="190"/>
      <c r="Y18" s="190"/>
      <c r="Z18" s="189"/>
    </row>
    <row r="19" spans="2:26" ht="21.75" customHeight="1" x14ac:dyDescent="0.15">
      <c r="B19" s="324"/>
      <c r="C19" s="183"/>
      <c r="D19" s="186"/>
      <c r="E19" s="186"/>
      <c r="F19" s="183"/>
      <c r="G19" s="183"/>
      <c r="H19" s="183"/>
      <c r="I19" s="183"/>
      <c r="J19" s="183"/>
      <c r="K19" s="183"/>
      <c r="L19" s="183"/>
      <c r="M19" s="183"/>
      <c r="N19" s="183"/>
      <c r="O19" s="183"/>
      <c r="P19" s="183"/>
      <c r="Q19" s="183"/>
      <c r="R19" s="183"/>
      <c r="S19" s="183"/>
      <c r="T19" s="183"/>
      <c r="U19" s="183"/>
      <c r="V19" s="183"/>
      <c r="W19" s="183"/>
      <c r="X19" s="190"/>
      <c r="Y19" s="190"/>
      <c r="Z19" s="189"/>
    </row>
    <row r="20" spans="2:26" ht="21.75" customHeight="1" x14ac:dyDescent="0.15">
      <c r="B20" s="324"/>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2"/>
    </row>
    <row r="21" spans="2:26" ht="21.75" customHeight="1" x14ac:dyDescent="0.15">
      <c r="B21" s="324"/>
      <c r="C21" s="187"/>
      <c r="D21" s="187"/>
      <c r="E21" s="187"/>
      <c r="F21" s="187"/>
      <c r="G21" s="187"/>
      <c r="H21" s="193"/>
      <c r="I21" s="187"/>
      <c r="J21" s="187"/>
      <c r="K21" s="187"/>
      <c r="L21" s="187"/>
      <c r="M21" s="193"/>
      <c r="N21" s="193"/>
      <c r="O21" s="193"/>
      <c r="P21" s="187"/>
      <c r="Q21" s="193"/>
      <c r="R21" s="187"/>
      <c r="S21" s="187"/>
      <c r="T21" s="187"/>
      <c r="U21" s="187"/>
      <c r="V21" s="187"/>
      <c r="W21" s="187"/>
      <c r="X21" s="187"/>
      <c r="Y21" s="187"/>
      <c r="Z21" s="194"/>
    </row>
    <row r="22" spans="2:26" ht="21.75" customHeight="1" x14ac:dyDescent="0.15">
      <c r="B22" s="324"/>
      <c r="C22" s="187"/>
      <c r="D22" s="187"/>
      <c r="E22" s="187"/>
      <c r="F22" s="187"/>
      <c r="G22" s="187"/>
      <c r="H22" s="193"/>
      <c r="I22" s="187"/>
      <c r="J22" s="187"/>
      <c r="K22" s="187"/>
      <c r="L22" s="187"/>
      <c r="M22" s="193"/>
      <c r="N22" s="193"/>
      <c r="O22" s="193"/>
      <c r="P22" s="187"/>
      <c r="Q22" s="193"/>
      <c r="R22" s="187"/>
      <c r="S22" s="187"/>
      <c r="T22" s="187"/>
      <c r="U22" s="187"/>
      <c r="V22" s="187"/>
      <c r="W22" s="187"/>
      <c r="X22" s="187"/>
      <c r="Y22" s="187"/>
      <c r="Z22" s="194"/>
    </row>
    <row r="23" spans="2:26" ht="21.75" customHeight="1" x14ac:dyDescent="0.15">
      <c r="B23" s="324"/>
      <c r="C23" s="193"/>
      <c r="D23" s="187"/>
      <c r="E23" s="187"/>
      <c r="F23" s="193"/>
      <c r="G23" s="193"/>
      <c r="H23" s="187"/>
      <c r="I23" s="187"/>
      <c r="J23" s="187"/>
      <c r="K23" s="187"/>
      <c r="L23" s="187"/>
      <c r="M23" s="193"/>
      <c r="N23" s="193"/>
      <c r="O23" s="193"/>
      <c r="P23" s="187"/>
      <c r="Q23" s="193"/>
      <c r="R23" s="187"/>
      <c r="S23" s="187"/>
      <c r="T23" s="187"/>
      <c r="U23" s="187"/>
      <c r="V23" s="187"/>
      <c r="W23" s="187"/>
      <c r="X23" s="187"/>
      <c r="Y23" s="187"/>
      <c r="Z23" s="194"/>
    </row>
    <row r="24" spans="2:26" ht="21.75" customHeight="1" x14ac:dyDescent="0.15">
      <c r="B24" s="324"/>
      <c r="C24" s="193"/>
      <c r="D24" s="187"/>
      <c r="E24" s="187"/>
      <c r="F24" s="193"/>
      <c r="G24" s="193"/>
      <c r="H24" s="187"/>
      <c r="I24" s="187"/>
      <c r="J24" s="187"/>
      <c r="K24" s="187"/>
      <c r="L24" s="187"/>
      <c r="M24" s="193"/>
      <c r="N24" s="193"/>
      <c r="O24" s="193"/>
      <c r="P24" s="187"/>
      <c r="Q24" s="193"/>
      <c r="R24" s="187"/>
      <c r="S24" s="187"/>
      <c r="T24" s="187"/>
      <c r="U24" s="187"/>
      <c r="V24" s="187"/>
      <c r="W24" s="187"/>
      <c r="X24" s="187"/>
      <c r="Y24" s="187"/>
      <c r="Z24" s="194"/>
    </row>
    <row r="25" spans="2:26" ht="21.75" customHeight="1" x14ac:dyDescent="0.15">
      <c r="B25" s="324"/>
      <c r="C25" s="193"/>
      <c r="D25" s="187"/>
      <c r="E25" s="187"/>
      <c r="F25" s="193"/>
      <c r="G25" s="193"/>
      <c r="H25" s="187"/>
      <c r="I25" s="187"/>
      <c r="J25" s="187"/>
      <c r="K25" s="187"/>
      <c r="L25" s="187"/>
      <c r="M25" s="193"/>
      <c r="N25" s="193"/>
      <c r="O25" s="193"/>
      <c r="P25" s="187"/>
      <c r="Q25" s="193"/>
      <c r="R25" s="187"/>
      <c r="S25" s="187"/>
      <c r="T25" s="187"/>
      <c r="U25" s="187"/>
      <c r="V25" s="187"/>
      <c r="W25" s="187"/>
      <c r="X25" s="187"/>
      <c r="Y25" s="187"/>
      <c r="Z25" s="194"/>
    </row>
    <row r="26" spans="2:26" ht="21.75" customHeight="1" x14ac:dyDescent="0.15">
      <c r="B26" s="324"/>
      <c r="C26" s="193"/>
      <c r="D26" s="187"/>
      <c r="E26" s="187"/>
      <c r="F26" s="193"/>
      <c r="G26" s="193"/>
      <c r="H26" s="187"/>
      <c r="I26" s="187"/>
      <c r="J26" s="187"/>
      <c r="K26" s="187"/>
      <c r="L26" s="187"/>
      <c r="M26" s="193"/>
      <c r="N26" s="193"/>
      <c r="O26" s="193"/>
      <c r="P26" s="187"/>
      <c r="Q26" s="193"/>
      <c r="R26" s="187"/>
      <c r="S26" s="187"/>
      <c r="T26" s="187"/>
      <c r="U26" s="187"/>
      <c r="V26" s="187"/>
      <c r="W26" s="187"/>
      <c r="X26" s="187"/>
      <c r="Y26" s="187"/>
      <c r="Z26" s="194"/>
    </row>
    <row r="27" spans="2:26" ht="21.75" customHeight="1" x14ac:dyDescent="0.15">
      <c r="B27" s="324"/>
      <c r="C27" s="193"/>
      <c r="D27" s="187"/>
      <c r="E27" s="187"/>
      <c r="F27" s="193"/>
      <c r="G27" s="193"/>
      <c r="H27" s="187"/>
      <c r="I27" s="187"/>
      <c r="J27" s="187"/>
      <c r="K27" s="187"/>
      <c r="L27" s="187"/>
      <c r="M27" s="193"/>
      <c r="N27" s="193"/>
      <c r="O27" s="193"/>
      <c r="P27" s="187"/>
      <c r="Q27" s="193"/>
      <c r="R27" s="187"/>
      <c r="S27" s="187"/>
      <c r="T27" s="187"/>
      <c r="U27" s="187"/>
      <c r="V27" s="187"/>
      <c r="W27" s="187"/>
      <c r="X27" s="187"/>
      <c r="Y27" s="187"/>
      <c r="Z27" s="194"/>
    </row>
    <row r="28" spans="2:26" ht="21.75" customHeight="1" x14ac:dyDescent="0.15">
      <c r="B28" s="324"/>
      <c r="C28" s="193"/>
      <c r="D28" s="187"/>
      <c r="E28" s="187"/>
      <c r="F28" s="195"/>
      <c r="G28" s="196"/>
      <c r="H28" s="196"/>
      <c r="I28" s="196"/>
      <c r="J28" s="196"/>
      <c r="K28" s="196"/>
      <c r="L28" s="187"/>
      <c r="M28" s="193"/>
      <c r="N28" s="193"/>
      <c r="O28" s="193"/>
      <c r="P28" s="187"/>
      <c r="Q28" s="196"/>
      <c r="R28" s="188"/>
      <c r="S28" s="188"/>
      <c r="T28" s="188"/>
      <c r="U28" s="188"/>
      <c r="V28" s="188"/>
      <c r="W28" s="188"/>
      <c r="X28" s="188"/>
      <c r="Y28" s="188"/>
      <c r="Z28" s="197"/>
    </row>
    <row r="29" spans="2:26" ht="47.25" customHeight="1" x14ac:dyDescent="0.15">
      <c r="B29" s="375"/>
      <c r="C29" s="198"/>
      <c r="D29" s="198"/>
      <c r="E29" s="199"/>
      <c r="F29" s="200"/>
      <c r="G29" s="198"/>
      <c r="H29" s="198"/>
      <c r="I29" s="198"/>
      <c r="J29" s="555" t="s">
        <v>240</v>
      </c>
      <c r="K29" s="555"/>
      <c r="L29" s="555"/>
      <c r="M29" s="555"/>
      <c r="N29" s="555"/>
      <c r="O29" s="555"/>
      <c r="P29" s="555"/>
      <c r="Q29" s="555" t="s">
        <v>241</v>
      </c>
      <c r="R29" s="555"/>
      <c r="S29" s="555"/>
      <c r="T29" s="555"/>
      <c r="U29" s="555"/>
      <c r="V29" s="555"/>
      <c r="W29" s="555"/>
      <c r="X29" s="555"/>
      <c r="Y29" s="555"/>
      <c r="Z29" s="201"/>
    </row>
    <row r="30" spans="2:26" ht="15" customHeight="1" x14ac:dyDescent="0.15">
      <c r="C30" s="25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60">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B7:C11"/>
    <mergeCell ref="D7:E11"/>
    <mergeCell ref="G8:H11"/>
    <mergeCell ref="I8:I11"/>
    <mergeCell ref="L8:M8"/>
    <mergeCell ref="R8:S8"/>
    <mergeCell ref="T8:U11"/>
    <mergeCell ref="V8:W9"/>
    <mergeCell ref="X8:Y9"/>
    <mergeCell ref="J9:J10"/>
    <mergeCell ref="K9:K10"/>
    <mergeCell ref="L9:M10"/>
    <mergeCell ref="N9:N10"/>
    <mergeCell ref="O9:P10"/>
    <mergeCell ref="Q9:Q10"/>
    <mergeCell ref="O8:P8"/>
    <mergeCell ref="Q29:Y29"/>
    <mergeCell ref="R9:S10"/>
    <mergeCell ref="V10:W11"/>
    <mergeCell ref="X10:Y11"/>
    <mergeCell ref="L11:M11"/>
    <mergeCell ref="O11:P11"/>
    <mergeCell ref="R11:S11"/>
    <mergeCell ref="B12:B29"/>
    <mergeCell ref="E12:F12"/>
    <mergeCell ref="E17:F17"/>
    <mergeCell ref="E18:F18"/>
    <mergeCell ref="J29:P29"/>
  </mergeCells>
  <phoneticPr fontId="11"/>
  <dataValidations count="2">
    <dataValidation allowBlank="1" showInputMessage="1" showErrorMessage="1" prompt="経度を小数点以下５桁まで入力する。" sqref="X4:Z4 X6:Z6" xr:uid="{943E3EBF-BB91-4B67-B11C-1C6EC189287E}"/>
    <dataValidation allowBlank="1" showInputMessage="1" showErrorMessage="1" prompt="緯度を小数点以下５桁まで入力する。" sqref="X3:Z3 X5:Z5" xr:uid="{DA0713AE-F114-42E5-8CDF-3B435F847CB9}"/>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CA521BA-1CB3-4316-A92A-3E610E52B989}">
          <x14:formula1>
            <xm:f>'(参考)リスト'!$G$16:$G$19</xm:f>
          </x14:formula1>
          <xm:sqref>D7:E11</xm:sqref>
        </x14:dataValidation>
        <x14:dataValidation type="list" allowBlank="1" showInputMessage="1" showErrorMessage="1" xr:uid="{590713CF-04E6-4B14-8DBD-6CED93EE8770}">
          <x14:formula1>
            <xm:f>'(参考)リスト'!$E$6:$E$10</xm:f>
          </x14:formula1>
          <xm:sqref>U6</xm:sqref>
        </x14:dataValidation>
        <x14:dataValidation type="list" allowBlank="1" showInputMessage="1" showErrorMessage="1" xr:uid="{2E9B2E4F-5F1A-4A0D-B478-193F425C5F9D}">
          <x14:formula1>
            <xm:f>'(参考)リスト'!$F$6:$F$7</xm:f>
          </x14:formula1>
          <xm:sqref>U5</xm:sqref>
        </x14:dataValidation>
        <x14:dataValidation type="list" allowBlank="1" showInputMessage="1" showErrorMessage="1" xr:uid="{0DEED1A0-7189-4E2A-9425-E47861D614DD}">
          <x14:formula1>
            <xm:f>'(参考)リスト'!$D$6:$D$7</xm:f>
          </x14:formula1>
          <xm:sqref>R5:R6</xm:sqref>
        </x14:dataValidation>
        <x14:dataValidation type="list" allowBlank="1" showInputMessage="1" showErrorMessage="1" xr:uid="{EC2FEE68-610B-4698-A703-6DE9D476F5ED}">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6A5B-F658-415A-8407-CA52A419E7CA}">
  <sheetPr>
    <pageSetUpPr fitToPage="1"/>
  </sheetPr>
  <dimension ref="B1:AA37"/>
  <sheetViews>
    <sheetView showGridLines="0" view="pageBreakPreview" zoomScale="85" zoomScaleNormal="70" zoomScaleSheetLayoutView="85" workbookViewId="0">
      <selection activeCell="AC5" sqref="AC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8" t="s">
        <v>211</v>
      </c>
      <c r="C2" s="174"/>
      <c r="D2" s="174"/>
      <c r="E2" s="174"/>
      <c r="F2" s="174"/>
      <c r="G2" s="174"/>
      <c r="H2" s="174"/>
      <c r="I2" s="174"/>
      <c r="J2" s="174"/>
      <c r="K2" s="174"/>
      <c r="L2" s="174"/>
      <c r="M2" s="176"/>
      <c r="N2" s="327" t="s">
        <v>212</v>
      </c>
      <c r="O2" s="327"/>
      <c r="P2" s="596">
        <v>45925</v>
      </c>
      <c r="Q2" s="597"/>
      <c r="R2" s="598"/>
      <c r="S2" s="327" t="s">
        <v>213</v>
      </c>
      <c r="T2" s="327"/>
      <c r="U2" s="327"/>
      <c r="V2" s="599" t="s">
        <v>803</v>
      </c>
      <c r="W2" s="599"/>
      <c r="X2" s="599"/>
      <c r="Y2" s="599"/>
      <c r="Z2" s="599"/>
    </row>
    <row r="3" spans="2:27" ht="20.100000000000001" customHeight="1" x14ac:dyDescent="0.15">
      <c r="B3" s="225" t="s">
        <v>60</v>
      </c>
      <c r="C3" s="328" t="s">
        <v>577</v>
      </c>
      <c r="D3" s="329"/>
      <c r="E3" s="329"/>
      <c r="F3" s="330"/>
      <c r="G3" s="325" t="s">
        <v>214</v>
      </c>
      <c r="H3" s="328" t="s">
        <v>579</v>
      </c>
      <c r="I3" s="329"/>
      <c r="J3" s="330"/>
      <c r="K3" s="325" t="s">
        <v>215</v>
      </c>
      <c r="L3" s="600" t="s">
        <v>580</v>
      </c>
      <c r="M3" s="600"/>
      <c r="N3" s="600"/>
      <c r="O3" s="600"/>
      <c r="P3" s="600"/>
      <c r="Q3" s="303" t="s">
        <v>216</v>
      </c>
      <c r="R3" s="305"/>
      <c r="S3" s="328" t="s">
        <v>586</v>
      </c>
      <c r="T3" s="329"/>
      <c r="U3" s="330"/>
      <c r="V3" s="602" t="s">
        <v>217</v>
      </c>
      <c r="W3" s="279" t="s">
        <v>218</v>
      </c>
      <c r="X3" s="591" t="s">
        <v>594</v>
      </c>
      <c r="Y3" s="592"/>
      <c r="Z3" s="593"/>
    </row>
    <row r="4" spans="2:27" ht="20.100000000000001" customHeight="1" x14ac:dyDescent="0.15">
      <c r="B4" s="222" t="s">
        <v>64</v>
      </c>
      <c r="C4" s="331" t="s">
        <v>578</v>
      </c>
      <c r="D4" s="332"/>
      <c r="E4" s="332"/>
      <c r="F4" s="333"/>
      <c r="G4" s="320"/>
      <c r="H4" s="331"/>
      <c r="I4" s="332"/>
      <c r="J4" s="333"/>
      <c r="K4" s="320"/>
      <c r="L4" s="601"/>
      <c r="M4" s="601"/>
      <c r="N4" s="601"/>
      <c r="O4" s="601"/>
      <c r="P4" s="601"/>
      <c r="Q4" s="306"/>
      <c r="R4" s="308"/>
      <c r="S4" s="331" t="s">
        <v>588</v>
      </c>
      <c r="T4" s="332"/>
      <c r="U4" s="333"/>
      <c r="V4" s="603"/>
      <c r="W4" s="280" t="s">
        <v>219</v>
      </c>
      <c r="X4" s="591">
        <v>131.13425000000001</v>
      </c>
      <c r="Y4" s="592"/>
      <c r="Z4" s="593"/>
    </row>
    <row r="5" spans="2:27" ht="20.100000000000001" customHeight="1" x14ac:dyDescent="0.15">
      <c r="B5" s="594" t="s">
        <v>66</v>
      </c>
      <c r="C5" s="229" t="s">
        <v>67</v>
      </c>
      <c r="D5" s="321" t="s">
        <v>582</v>
      </c>
      <c r="E5" s="316"/>
      <c r="F5" s="316"/>
      <c r="G5" s="291" t="s">
        <v>220</v>
      </c>
      <c r="H5" s="292"/>
      <c r="I5" s="321" t="s">
        <v>583</v>
      </c>
      <c r="J5" s="316"/>
      <c r="K5" s="322"/>
      <c r="L5" s="327" t="s">
        <v>70</v>
      </c>
      <c r="M5" s="327"/>
      <c r="N5" s="223" t="s">
        <v>71</v>
      </c>
      <c r="O5" s="177">
        <v>70.099999999999994</v>
      </c>
      <c r="P5" s="224" t="s">
        <v>72</v>
      </c>
      <c r="Q5" s="570" t="s">
        <v>221</v>
      </c>
      <c r="R5" s="587" t="s">
        <v>559</v>
      </c>
      <c r="S5" s="325" t="s">
        <v>222</v>
      </c>
      <c r="T5" s="325"/>
      <c r="U5" s="178" t="s">
        <v>589</v>
      </c>
      <c r="V5" s="589" t="s">
        <v>223</v>
      </c>
      <c r="W5" s="279" t="s">
        <v>218</v>
      </c>
      <c r="X5" s="591" t="s">
        <v>595</v>
      </c>
      <c r="Y5" s="592"/>
      <c r="Z5" s="593"/>
    </row>
    <row r="6" spans="2:27" ht="20.100000000000001" customHeight="1" x14ac:dyDescent="0.15">
      <c r="B6" s="595"/>
      <c r="C6" s="229" t="s">
        <v>73</v>
      </c>
      <c r="D6" s="321" t="s">
        <v>582</v>
      </c>
      <c r="E6" s="316"/>
      <c r="F6" s="316"/>
      <c r="G6" s="327" t="s">
        <v>224</v>
      </c>
      <c r="H6" s="327"/>
      <c r="I6" s="321" t="s">
        <v>584</v>
      </c>
      <c r="J6" s="316"/>
      <c r="K6" s="322"/>
      <c r="L6" s="327" t="s">
        <v>225</v>
      </c>
      <c r="M6" s="327"/>
      <c r="N6" s="223" t="s">
        <v>71</v>
      </c>
      <c r="O6" s="220">
        <v>4.5999999999999996</v>
      </c>
      <c r="P6" s="224" t="s">
        <v>72</v>
      </c>
      <c r="Q6" s="308"/>
      <c r="R6" s="588"/>
      <c r="S6" s="327" t="s">
        <v>226</v>
      </c>
      <c r="T6" s="327"/>
      <c r="U6" s="179" t="s">
        <v>590</v>
      </c>
      <c r="V6" s="590"/>
      <c r="W6" s="279" t="s">
        <v>219</v>
      </c>
      <c r="X6" s="591" t="s">
        <v>596</v>
      </c>
      <c r="Y6" s="592"/>
      <c r="Z6" s="593"/>
    </row>
    <row r="7" spans="2:27" ht="7.5" customHeight="1" x14ac:dyDescent="0.15">
      <c r="B7" s="582" t="s">
        <v>227</v>
      </c>
      <c r="C7" s="582"/>
      <c r="D7" s="583" t="s">
        <v>597</v>
      </c>
      <c r="E7" s="583"/>
      <c r="F7" s="180"/>
      <c r="G7" s="180"/>
      <c r="H7" s="180"/>
      <c r="I7" s="180"/>
      <c r="J7" s="180"/>
      <c r="K7" s="180"/>
      <c r="L7" s="180"/>
      <c r="M7" s="180"/>
      <c r="N7" s="180"/>
      <c r="O7" s="180"/>
      <c r="P7" s="180"/>
      <c r="Q7" s="180"/>
      <c r="R7" s="180"/>
      <c r="S7" s="180"/>
      <c r="T7" s="180"/>
      <c r="U7" s="180"/>
      <c r="V7" s="180"/>
      <c r="W7" s="180"/>
      <c r="X7" s="181"/>
      <c r="Y7" s="181"/>
      <c r="Z7" s="182"/>
    </row>
    <row r="8" spans="2:27" ht="21.75" customHeight="1" x14ac:dyDescent="0.15">
      <c r="B8" s="582"/>
      <c r="C8" s="582"/>
      <c r="D8" s="583"/>
      <c r="E8" s="583"/>
      <c r="F8" s="183"/>
      <c r="G8" s="569" t="s">
        <v>228</v>
      </c>
      <c r="H8" s="570"/>
      <c r="I8" s="584" t="s">
        <v>229</v>
      </c>
      <c r="J8" s="184" t="s">
        <v>230</v>
      </c>
      <c r="K8" s="185" t="s">
        <v>231</v>
      </c>
      <c r="L8" s="567">
        <v>23</v>
      </c>
      <c r="M8" s="568"/>
      <c r="N8" s="229" t="s">
        <v>232</v>
      </c>
      <c r="O8" s="581">
        <v>3</v>
      </c>
      <c r="P8" s="581"/>
      <c r="Q8" s="229" t="s">
        <v>233</v>
      </c>
      <c r="R8" s="567">
        <v>0</v>
      </c>
      <c r="S8" s="568"/>
      <c r="T8" s="569" t="s">
        <v>234</v>
      </c>
      <c r="U8" s="570"/>
      <c r="V8" s="569" t="s">
        <v>235</v>
      </c>
      <c r="W8" s="570"/>
      <c r="X8" s="556">
        <v>0</v>
      </c>
      <c r="Y8" s="557"/>
      <c r="Z8" s="183"/>
      <c r="AA8" s="88"/>
    </row>
    <row r="9" spans="2:27" ht="10.9" customHeight="1" x14ac:dyDescent="0.15">
      <c r="B9" s="582"/>
      <c r="C9" s="582"/>
      <c r="D9" s="583"/>
      <c r="E9" s="583"/>
      <c r="F9" s="183"/>
      <c r="G9" s="571"/>
      <c r="H9" s="572"/>
      <c r="I9" s="585"/>
      <c r="J9" s="577" t="s">
        <v>236</v>
      </c>
      <c r="K9" s="579" t="s">
        <v>231</v>
      </c>
      <c r="L9" s="556">
        <v>27</v>
      </c>
      <c r="M9" s="557"/>
      <c r="N9" s="577" t="s">
        <v>232</v>
      </c>
      <c r="O9" s="556">
        <v>0</v>
      </c>
      <c r="P9" s="557"/>
      <c r="Q9" s="577" t="s">
        <v>574</v>
      </c>
      <c r="R9" s="556">
        <v>0</v>
      </c>
      <c r="S9" s="557"/>
      <c r="T9" s="571"/>
      <c r="U9" s="572"/>
      <c r="V9" s="573"/>
      <c r="W9" s="574"/>
      <c r="X9" s="575"/>
      <c r="Y9" s="576"/>
      <c r="Z9" s="183"/>
      <c r="AA9" s="88"/>
    </row>
    <row r="10" spans="2:27" ht="10.9" customHeight="1" x14ac:dyDescent="0.15">
      <c r="B10" s="582"/>
      <c r="C10" s="582"/>
      <c r="D10" s="583"/>
      <c r="E10" s="583"/>
      <c r="F10" s="183"/>
      <c r="G10" s="571"/>
      <c r="H10" s="572"/>
      <c r="I10" s="585"/>
      <c r="J10" s="578"/>
      <c r="K10" s="580"/>
      <c r="L10" s="558"/>
      <c r="M10" s="559"/>
      <c r="N10" s="578"/>
      <c r="O10" s="558"/>
      <c r="P10" s="559"/>
      <c r="Q10" s="578"/>
      <c r="R10" s="558"/>
      <c r="S10" s="559"/>
      <c r="T10" s="571"/>
      <c r="U10" s="572"/>
      <c r="V10" s="560" t="s">
        <v>237</v>
      </c>
      <c r="W10" s="561"/>
      <c r="X10" s="556">
        <v>0</v>
      </c>
      <c r="Y10" s="557"/>
      <c r="Z10" s="183"/>
      <c r="AA10" s="88"/>
    </row>
    <row r="11" spans="2:27" ht="21.75" customHeight="1" x14ac:dyDescent="0.15">
      <c r="B11" s="582"/>
      <c r="C11" s="582"/>
      <c r="D11" s="583"/>
      <c r="E11" s="583"/>
      <c r="F11" s="183"/>
      <c r="G11" s="573"/>
      <c r="H11" s="574"/>
      <c r="I11" s="586"/>
      <c r="J11" s="229" t="s">
        <v>238</v>
      </c>
      <c r="K11" s="185" t="s">
        <v>231</v>
      </c>
      <c r="L11" s="564">
        <v>0</v>
      </c>
      <c r="M11" s="565"/>
      <c r="N11" s="229" t="s">
        <v>232</v>
      </c>
      <c r="O11" s="566">
        <v>0</v>
      </c>
      <c r="P11" s="566"/>
      <c r="Q11" s="229" t="s">
        <v>233</v>
      </c>
      <c r="R11" s="564">
        <v>0</v>
      </c>
      <c r="S11" s="565"/>
      <c r="T11" s="573"/>
      <c r="U11" s="574"/>
      <c r="V11" s="562"/>
      <c r="W11" s="563"/>
      <c r="X11" s="558"/>
      <c r="Y11" s="559"/>
      <c r="Z11" s="183"/>
      <c r="AA11" s="88"/>
    </row>
    <row r="12" spans="2:27" ht="21.75" customHeight="1" x14ac:dyDescent="0.15">
      <c r="B12" s="323" t="s">
        <v>239</v>
      </c>
      <c r="C12" s="183"/>
      <c r="D12" s="186"/>
      <c r="E12" s="554"/>
      <c r="F12" s="554"/>
      <c r="G12" s="183"/>
      <c r="H12" s="183"/>
      <c r="I12" s="183"/>
      <c r="J12" s="183"/>
      <c r="K12" s="183"/>
      <c r="L12" s="183"/>
      <c r="M12" s="183"/>
      <c r="N12" s="183"/>
      <c r="O12" s="183"/>
      <c r="P12" s="183"/>
      <c r="Q12" s="183"/>
      <c r="R12" s="183"/>
      <c r="S12" s="183"/>
      <c r="T12" s="183"/>
      <c r="U12" s="183"/>
      <c r="V12" s="183"/>
      <c r="W12" s="183"/>
      <c r="X12" s="183"/>
      <c r="Y12" s="183"/>
      <c r="Z12" s="183"/>
      <c r="AA12" s="88"/>
    </row>
    <row r="13" spans="2:27" ht="21.75" customHeight="1" x14ac:dyDescent="0.15">
      <c r="B13" s="324"/>
      <c r="C13" s="183"/>
      <c r="D13" s="186"/>
      <c r="E13" s="186"/>
      <c r="F13" s="183"/>
      <c r="G13" s="183"/>
      <c r="H13" s="183"/>
      <c r="I13" s="183"/>
      <c r="J13" s="183"/>
      <c r="K13" s="183"/>
      <c r="L13" s="183"/>
      <c r="M13" s="183"/>
      <c r="N13" s="183"/>
      <c r="O13" s="183"/>
      <c r="P13" s="183"/>
      <c r="Q13" s="183"/>
      <c r="R13" s="183"/>
      <c r="S13" s="183"/>
      <c r="T13" s="183"/>
      <c r="U13" s="183"/>
      <c r="V13" s="187"/>
      <c r="W13" s="187"/>
      <c r="X13" s="187"/>
      <c r="Y13" s="187"/>
      <c r="Z13" s="183"/>
      <c r="AA13" s="88"/>
    </row>
    <row r="14" spans="2:27" ht="21.75" customHeight="1" x14ac:dyDescent="0.15">
      <c r="B14" s="324"/>
      <c r="C14" s="183"/>
      <c r="D14" s="186"/>
      <c r="E14" s="186"/>
      <c r="F14" s="183"/>
      <c r="G14" s="183"/>
      <c r="H14" s="183"/>
      <c r="I14" s="183"/>
      <c r="J14" s="183"/>
      <c r="K14" s="183"/>
      <c r="L14" s="183"/>
      <c r="M14" s="183"/>
      <c r="N14" s="183"/>
      <c r="O14" s="183"/>
      <c r="P14" s="183"/>
      <c r="Q14" s="183"/>
      <c r="R14" s="183"/>
      <c r="S14" s="183"/>
      <c r="T14" s="187"/>
      <c r="U14" s="187"/>
      <c r="V14" s="188"/>
      <c r="W14" s="188"/>
      <c r="X14" s="188"/>
      <c r="Y14" s="188"/>
      <c r="Z14" s="189"/>
      <c r="AA14" s="88"/>
    </row>
    <row r="15" spans="2:27" ht="21.75" customHeight="1" x14ac:dyDescent="0.15">
      <c r="B15" s="324"/>
      <c r="C15" s="183"/>
      <c r="D15" s="186"/>
      <c r="E15" s="186"/>
      <c r="F15" s="183"/>
      <c r="G15" s="183"/>
      <c r="H15" s="183"/>
      <c r="I15" s="183"/>
      <c r="J15" s="183"/>
      <c r="K15" s="183"/>
      <c r="L15" s="183"/>
      <c r="M15" s="183"/>
      <c r="N15" s="183"/>
      <c r="O15" s="183"/>
      <c r="P15" s="183"/>
      <c r="Q15" s="183"/>
      <c r="R15" s="183"/>
      <c r="S15" s="183"/>
      <c r="T15" s="187"/>
      <c r="U15" s="187"/>
      <c r="V15" s="183"/>
      <c r="W15" s="183"/>
      <c r="X15" s="190"/>
      <c r="Y15" s="190"/>
      <c r="Z15" s="189"/>
    </row>
    <row r="16" spans="2:27" ht="21.75" customHeight="1" x14ac:dyDescent="0.15">
      <c r="B16" s="324"/>
      <c r="C16" s="183"/>
      <c r="D16" s="186"/>
      <c r="E16" s="186"/>
      <c r="F16" s="183"/>
      <c r="G16" s="183"/>
      <c r="H16" s="183"/>
      <c r="I16" s="183"/>
      <c r="J16" s="183"/>
      <c r="K16" s="183"/>
      <c r="L16" s="183"/>
      <c r="M16" s="183"/>
      <c r="N16" s="183"/>
      <c r="O16" s="183"/>
      <c r="P16" s="183"/>
      <c r="Q16" s="183"/>
      <c r="R16" s="183"/>
      <c r="S16" s="183"/>
      <c r="T16" s="191"/>
      <c r="U16" s="191"/>
      <c r="V16" s="191"/>
      <c r="W16" s="191"/>
      <c r="X16" s="191"/>
      <c r="Y16" s="191"/>
      <c r="Z16" s="189"/>
    </row>
    <row r="17" spans="2:26" ht="21.75" customHeight="1" x14ac:dyDescent="0.15">
      <c r="B17" s="324"/>
      <c r="C17" s="183"/>
      <c r="D17" s="186"/>
      <c r="E17" s="554"/>
      <c r="F17" s="554"/>
      <c r="G17" s="183"/>
      <c r="H17" s="183"/>
      <c r="I17" s="183"/>
      <c r="J17" s="183"/>
      <c r="K17" s="183"/>
      <c r="L17" s="183"/>
      <c r="M17" s="183"/>
      <c r="N17" s="183"/>
      <c r="O17" s="183"/>
      <c r="P17" s="183"/>
      <c r="Q17" s="183"/>
      <c r="R17" s="183"/>
      <c r="S17" s="183"/>
      <c r="T17" s="183"/>
      <c r="U17" s="183"/>
      <c r="V17" s="187"/>
      <c r="W17" s="187"/>
      <c r="X17" s="187"/>
      <c r="Y17" s="187"/>
      <c r="Z17" s="189"/>
    </row>
    <row r="18" spans="2:26" ht="21.75" customHeight="1" x14ac:dyDescent="0.15">
      <c r="B18" s="324"/>
      <c r="C18" s="183"/>
      <c r="D18" s="186"/>
      <c r="E18" s="554"/>
      <c r="F18" s="554"/>
      <c r="G18" s="183"/>
      <c r="H18" s="183"/>
      <c r="I18" s="183"/>
      <c r="J18" s="183"/>
      <c r="K18" s="183"/>
      <c r="L18" s="183"/>
      <c r="M18" s="183"/>
      <c r="N18" s="183"/>
      <c r="O18" s="183"/>
      <c r="P18" s="183"/>
      <c r="Q18" s="183"/>
      <c r="R18" s="183"/>
      <c r="S18" s="183"/>
      <c r="T18" s="183"/>
      <c r="U18" s="183"/>
      <c r="V18" s="183"/>
      <c r="W18" s="183"/>
      <c r="X18" s="190"/>
      <c r="Y18" s="190"/>
      <c r="Z18" s="189"/>
    </row>
    <row r="19" spans="2:26" ht="21.75" customHeight="1" x14ac:dyDescent="0.15">
      <c r="B19" s="324"/>
      <c r="C19" s="183"/>
      <c r="D19" s="186"/>
      <c r="E19" s="186"/>
      <c r="F19" s="183"/>
      <c r="G19" s="183"/>
      <c r="H19" s="183"/>
      <c r="I19" s="183"/>
      <c r="J19" s="183"/>
      <c r="K19" s="183"/>
      <c r="L19" s="183"/>
      <c r="M19" s="183"/>
      <c r="N19" s="183"/>
      <c r="O19" s="183"/>
      <c r="P19" s="183"/>
      <c r="Q19" s="183"/>
      <c r="R19" s="183"/>
      <c r="S19" s="183"/>
      <c r="T19" s="183"/>
      <c r="U19" s="183"/>
      <c r="V19" s="183"/>
      <c r="W19" s="183"/>
      <c r="X19" s="190"/>
      <c r="Y19" s="190"/>
      <c r="Z19" s="189"/>
    </row>
    <row r="20" spans="2:26" ht="21.75" customHeight="1" x14ac:dyDescent="0.15">
      <c r="B20" s="324"/>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2"/>
    </row>
    <row r="21" spans="2:26" ht="21.75" customHeight="1" x14ac:dyDescent="0.15">
      <c r="B21" s="324"/>
      <c r="C21" s="187"/>
      <c r="D21" s="187"/>
      <c r="E21" s="187"/>
      <c r="F21" s="187"/>
      <c r="G21" s="187"/>
      <c r="H21" s="193"/>
      <c r="I21" s="187"/>
      <c r="J21" s="187"/>
      <c r="K21" s="187"/>
      <c r="L21" s="187"/>
      <c r="M21" s="193"/>
      <c r="N21" s="193"/>
      <c r="O21" s="193"/>
      <c r="P21" s="187"/>
      <c r="Q21" s="193"/>
      <c r="R21" s="187"/>
      <c r="S21" s="187"/>
      <c r="T21" s="187"/>
      <c r="U21" s="187"/>
      <c r="V21" s="187"/>
      <c r="W21" s="187"/>
      <c r="X21" s="187"/>
      <c r="Y21" s="187"/>
      <c r="Z21" s="194"/>
    </row>
    <row r="22" spans="2:26" ht="21.75" customHeight="1" x14ac:dyDescent="0.15">
      <c r="B22" s="324"/>
      <c r="C22" s="187"/>
      <c r="D22" s="187"/>
      <c r="E22" s="187"/>
      <c r="F22" s="187"/>
      <c r="G22" s="187"/>
      <c r="H22" s="193"/>
      <c r="I22" s="187"/>
      <c r="J22" s="187"/>
      <c r="K22" s="187"/>
      <c r="L22" s="187"/>
      <c r="M22" s="193"/>
      <c r="N22" s="193"/>
      <c r="O22" s="193"/>
      <c r="P22" s="187"/>
      <c r="Q22" s="193"/>
      <c r="R22" s="187"/>
      <c r="S22" s="187"/>
      <c r="T22" s="187"/>
      <c r="U22" s="187"/>
      <c r="V22" s="187"/>
      <c r="W22" s="187"/>
      <c r="X22" s="187"/>
      <c r="Y22" s="187"/>
      <c r="Z22" s="194"/>
    </row>
    <row r="23" spans="2:26" ht="21.75" customHeight="1" x14ac:dyDescent="0.15">
      <c r="B23" s="324"/>
      <c r="C23" s="193"/>
      <c r="D23" s="187"/>
      <c r="E23" s="187"/>
      <c r="F23" s="193"/>
      <c r="G23" s="193"/>
      <c r="H23" s="187"/>
      <c r="I23" s="187"/>
      <c r="J23" s="187"/>
      <c r="K23" s="187"/>
      <c r="L23" s="187"/>
      <c r="M23" s="193"/>
      <c r="N23" s="193"/>
      <c r="O23" s="193"/>
      <c r="P23" s="187"/>
      <c r="Q23" s="193"/>
      <c r="R23" s="187"/>
      <c r="S23" s="187"/>
      <c r="T23" s="187"/>
      <c r="U23" s="187"/>
      <c r="V23" s="187"/>
      <c r="W23" s="187"/>
      <c r="X23" s="187"/>
      <c r="Y23" s="187"/>
      <c r="Z23" s="194"/>
    </row>
    <row r="24" spans="2:26" ht="21.75" customHeight="1" x14ac:dyDescent="0.15">
      <c r="B24" s="324"/>
      <c r="C24" s="193"/>
      <c r="D24" s="187"/>
      <c r="E24" s="187"/>
      <c r="F24" s="193"/>
      <c r="G24" s="193"/>
      <c r="H24" s="187"/>
      <c r="I24" s="187"/>
      <c r="J24" s="187"/>
      <c r="K24" s="187"/>
      <c r="L24" s="187"/>
      <c r="M24" s="193"/>
      <c r="N24" s="193"/>
      <c r="O24" s="193"/>
      <c r="P24" s="187"/>
      <c r="Q24" s="193"/>
      <c r="R24" s="187"/>
      <c r="S24" s="187"/>
      <c r="T24" s="187"/>
      <c r="U24" s="187"/>
      <c r="V24" s="187"/>
      <c r="W24" s="187"/>
      <c r="X24" s="187"/>
      <c r="Y24" s="187"/>
      <c r="Z24" s="194"/>
    </row>
    <row r="25" spans="2:26" ht="21.75" customHeight="1" x14ac:dyDescent="0.15">
      <c r="B25" s="324"/>
      <c r="C25" s="193"/>
      <c r="D25" s="187"/>
      <c r="E25" s="187"/>
      <c r="F25" s="193"/>
      <c r="G25" s="193"/>
      <c r="H25" s="187"/>
      <c r="I25" s="187"/>
      <c r="J25" s="187"/>
      <c r="K25" s="187"/>
      <c r="L25" s="187"/>
      <c r="M25" s="193"/>
      <c r="N25" s="193"/>
      <c r="O25" s="193"/>
      <c r="P25" s="187"/>
      <c r="Q25" s="193"/>
      <c r="R25" s="187"/>
      <c r="S25" s="187"/>
      <c r="T25" s="187"/>
      <c r="U25" s="187"/>
      <c r="V25" s="187"/>
      <c r="W25" s="187"/>
      <c r="X25" s="187"/>
      <c r="Y25" s="187"/>
      <c r="Z25" s="194"/>
    </row>
    <row r="26" spans="2:26" ht="21.75" customHeight="1" x14ac:dyDescent="0.15">
      <c r="B26" s="324"/>
      <c r="C26" s="193"/>
      <c r="D26" s="187"/>
      <c r="E26" s="187"/>
      <c r="F26" s="193"/>
      <c r="G26" s="193"/>
      <c r="H26" s="187"/>
      <c r="I26" s="187"/>
      <c r="J26" s="187"/>
      <c r="K26" s="187"/>
      <c r="L26" s="187"/>
      <c r="M26" s="193"/>
      <c r="N26" s="193"/>
      <c r="O26" s="193"/>
      <c r="P26" s="187"/>
      <c r="Q26" s="193"/>
      <c r="R26" s="187"/>
      <c r="S26" s="187"/>
      <c r="T26" s="187"/>
      <c r="U26" s="187"/>
      <c r="V26" s="187"/>
      <c r="W26" s="187"/>
      <c r="X26" s="187"/>
      <c r="Y26" s="187"/>
      <c r="Z26" s="194"/>
    </row>
    <row r="27" spans="2:26" ht="21.75" customHeight="1" x14ac:dyDescent="0.15">
      <c r="B27" s="324"/>
      <c r="C27" s="193"/>
      <c r="D27" s="187"/>
      <c r="E27" s="187"/>
      <c r="F27" s="193"/>
      <c r="G27" s="193"/>
      <c r="H27" s="187"/>
      <c r="I27" s="187"/>
      <c r="J27" s="187"/>
      <c r="K27" s="187"/>
      <c r="L27" s="187"/>
      <c r="M27" s="193"/>
      <c r="N27" s="193"/>
      <c r="O27" s="193"/>
      <c r="P27" s="187"/>
      <c r="Q27" s="193"/>
      <c r="R27" s="187"/>
      <c r="S27" s="187"/>
      <c r="T27" s="187"/>
      <c r="U27" s="187"/>
      <c r="V27" s="187"/>
      <c r="W27" s="187"/>
      <c r="X27" s="187"/>
      <c r="Y27" s="187"/>
      <c r="Z27" s="194"/>
    </row>
    <row r="28" spans="2:26" ht="21.75" customHeight="1" x14ac:dyDescent="0.15">
      <c r="B28" s="324"/>
      <c r="C28" s="193"/>
      <c r="D28" s="187"/>
      <c r="E28" s="187"/>
      <c r="F28" s="195"/>
      <c r="G28" s="196"/>
      <c r="H28" s="196"/>
      <c r="I28" s="196"/>
      <c r="J28" s="196"/>
      <c r="K28" s="196"/>
      <c r="L28" s="187"/>
      <c r="M28" s="193"/>
      <c r="N28" s="193"/>
      <c r="O28" s="193"/>
      <c r="P28" s="187"/>
      <c r="Q28" s="196"/>
      <c r="R28" s="188"/>
      <c r="S28" s="188"/>
      <c r="T28" s="188"/>
      <c r="U28" s="188"/>
      <c r="V28" s="188"/>
      <c r="W28" s="188"/>
      <c r="X28" s="188"/>
      <c r="Y28" s="188"/>
      <c r="Z28" s="197"/>
    </row>
    <row r="29" spans="2:26" ht="47.25" customHeight="1" x14ac:dyDescent="0.15">
      <c r="B29" s="375"/>
      <c r="C29" s="198"/>
      <c r="D29" s="198"/>
      <c r="E29" s="199"/>
      <c r="F29" s="200"/>
      <c r="G29" s="198"/>
      <c r="H29" s="198"/>
      <c r="I29" s="198"/>
      <c r="J29" s="555" t="s">
        <v>240</v>
      </c>
      <c r="K29" s="555"/>
      <c r="L29" s="555"/>
      <c r="M29" s="555"/>
      <c r="N29" s="555"/>
      <c r="O29" s="555"/>
      <c r="P29" s="555"/>
      <c r="Q29" s="555" t="s">
        <v>241</v>
      </c>
      <c r="R29" s="555"/>
      <c r="S29" s="555"/>
      <c r="T29" s="555"/>
      <c r="U29" s="555"/>
      <c r="V29" s="555"/>
      <c r="W29" s="555"/>
      <c r="X29" s="555"/>
      <c r="Y29" s="555"/>
      <c r="Z29" s="201"/>
    </row>
    <row r="30" spans="2:26" ht="15" customHeight="1" x14ac:dyDescent="0.15">
      <c r="C30" s="25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60">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B7:C11"/>
    <mergeCell ref="D7:E11"/>
    <mergeCell ref="G8:H11"/>
    <mergeCell ref="I8:I11"/>
    <mergeCell ref="L8:M8"/>
    <mergeCell ref="R8:S8"/>
    <mergeCell ref="T8:U11"/>
    <mergeCell ref="V8:W9"/>
    <mergeCell ref="X8:Y9"/>
    <mergeCell ref="J9:J10"/>
    <mergeCell ref="K9:K10"/>
    <mergeCell ref="L9:M10"/>
    <mergeCell ref="N9:N10"/>
    <mergeCell ref="O9:P10"/>
    <mergeCell ref="Q9:Q10"/>
    <mergeCell ref="O8:P8"/>
    <mergeCell ref="Q29:Y29"/>
    <mergeCell ref="R9:S10"/>
    <mergeCell ref="V10:W11"/>
    <mergeCell ref="X10:Y11"/>
    <mergeCell ref="L11:M11"/>
    <mergeCell ref="O11:P11"/>
    <mergeCell ref="R11:S11"/>
    <mergeCell ref="B12:B29"/>
    <mergeCell ref="E12:F12"/>
    <mergeCell ref="E17:F17"/>
    <mergeCell ref="E18:F18"/>
    <mergeCell ref="J29:P29"/>
  </mergeCells>
  <phoneticPr fontId="11"/>
  <dataValidations count="2">
    <dataValidation allowBlank="1" showInputMessage="1" showErrorMessage="1" prompt="経度を小数点以下５桁まで入力する。" sqref="X4:Z4 X6:Z6" xr:uid="{31A5D3D9-C657-448E-8D70-9758515E652A}"/>
    <dataValidation allowBlank="1" showInputMessage="1" showErrorMessage="1" prompt="緯度を小数点以下５桁まで入力する。" sqref="X3:Z3 X5:Z5" xr:uid="{8A3D2F33-3579-47D5-95C6-5CBCD8709D78}"/>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3824CD-A460-48E5-9614-6BCF0CE4A545}">
          <x14:formula1>
            <xm:f>'(参考)リスト'!$G$16:$G$19</xm:f>
          </x14:formula1>
          <xm:sqref>D7:E11</xm:sqref>
        </x14:dataValidation>
        <x14:dataValidation type="list" allowBlank="1" showInputMessage="1" showErrorMessage="1" xr:uid="{0B78A27C-FD0D-45E4-9BE0-C50F87035EB1}">
          <x14:formula1>
            <xm:f>'(参考)リスト'!$E$6:$E$10</xm:f>
          </x14:formula1>
          <xm:sqref>U6</xm:sqref>
        </x14:dataValidation>
        <x14:dataValidation type="list" allowBlank="1" showInputMessage="1" showErrorMessage="1" xr:uid="{75A3C8ED-AF53-480A-8818-97421AE45F86}">
          <x14:formula1>
            <xm:f>'(参考)リスト'!$F$6:$F$7</xm:f>
          </x14:formula1>
          <xm:sqref>U5</xm:sqref>
        </x14:dataValidation>
        <x14:dataValidation type="list" allowBlank="1" showInputMessage="1" showErrorMessage="1" xr:uid="{665476B7-7715-44B8-8D5F-2006DC07917B}">
          <x14:formula1>
            <xm:f>'(参考)リスト'!$D$6:$D$7</xm:f>
          </x14:formula1>
          <xm:sqref>R5:R6</xm:sqref>
        </x14:dataValidation>
        <x14:dataValidation type="list" allowBlank="1" showInputMessage="1" showErrorMessage="1" xr:uid="{3D51B83C-E8CD-4F2F-8DCC-D763EA8D45AE}">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8DBA1-4DB8-4903-9CE5-49655445B6AE}">
  <sheetPr>
    <pageSetUpPr fitToPage="1"/>
  </sheetPr>
  <dimension ref="B1:Y48"/>
  <sheetViews>
    <sheetView showGridLines="0" view="pageBreakPreview" zoomScale="85" zoomScaleNormal="55" zoomScaleSheetLayoutView="85" workbookViewId="0">
      <selection activeCell="U13" sqref="U13:X1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1" t="s">
        <v>246</v>
      </c>
      <c r="C2" s="631"/>
      <c r="D2" s="631"/>
      <c r="E2" s="631"/>
      <c r="F2" s="632"/>
      <c r="G2" s="632"/>
      <c r="H2" s="632"/>
      <c r="I2" s="631"/>
      <c r="J2" s="631"/>
      <c r="K2" s="631"/>
      <c r="L2" s="631"/>
      <c r="M2" s="631"/>
      <c r="N2" s="631"/>
      <c r="O2" s="631"/>
      <c r="P2" s="631"/>
      <c r="Q2" s="631"/>
      <c r="R2" s="631"/>
      <c r="S2" s="631"/>
      <c r="T2" s="631"/>
      <c r="U2" s="631"/>
      <c r="V2" s="631"/>
      <c r="W2" s="631"/>
      <c r="X2" s="631"/>
      <c r="Y2" s="187"/>
    </row>
    <row r="3" spans="2:25" ht="20.100000000000001" customHeight="1" x14ac:dyDescent="0.15">
      <c r="B3" s="367" t="s">
        <v>60</v>
      </c>
      <c r="C3" s="377"/>
      <c r="D3" s="377"/>
      <c r="E3" s="377"/>
      <c r="F3" s="633" t="s">
        <v>577</v>
      </c>
      <c r="G3" s="633"/>
      <c r="H3" s="633"/>
      <c r="I3" s="289" t="s">
        <v>61</v>
      </c>
      <c r="J3" s="290"/>
      <c r="K3" s="321" t="s">
        <v>579</v>
      </c>
      <c r="L3" s="316"/>
      <c r="M3" s="316"/>
      <c r="N3" s="322"/>
      <c r="O3" s="325" t="s">
        <v>247</v>
      </c>
      <c r="P3" s="356" t="s">
        <v>585</v>
      </c>
      <c r="Q3" s="600"/>
      <c r="R3" s="600"/>
      <c r="S3" s="634"/>
      <c r="T3" s="569" t="s">
        <v>248</v>
      </c>
      <c r="U3" s="635"/>
      <c r="V3" s="635"/>
      <c r="W3" s="570"/>
      <c r="X3" s="639">
        <v>45925</v>
      </c>
      <c r="Y3" s="640"/>
    </row>
    <row r="4" spans="2:25" ht="20.100000000000001" customHeight="1" x14ac:dyDescent="0.15">
      <c r="B4" s="317" t="s">
        <v>165</v>
      </c>
      <c r="C4" s="318"/>
      <c r="D4" s="318"/>
      <c r="E4" s="318"/>
      <c r="F4" s="643" t="s">
        <v>578</v>
      </c>
      <c r="G4" s="643"/>
      <c r="H4" s="643"/>
      <c r="I4" s="644" t="s">
        <v>166</v>
      </c>
      <c r="J4" s="645"/>
      <c r="K4" s="321" t="s">
        <v>580</v>
      </c>
      <c r="L4" s="316"/>
      <c r="M4" s="316"/>
      <c r="N4" s="322"/>
      <c r="O4" s="320"/>
      <c r="P4" s="646" t="s">
        <v>587</v>
      </c>
      <c r="Q4" s="601"/>
      <c r="R4" s="601"/>
      <c r="S4" s="638"/>
      <c r="T4" s="636"/>
      <c r="U4" s="637"/>
      <c r="V4" s="637"/>
      <c r="W4" s="638"/>
      <c r="X4" s="641"/>
      <c r="Y4" s="642"/>
    </row>
    <row r="5" spans="2:25" ht="15" customHeight="1" x14ac:dyDescent="0.15">
      <c r="B5" s="324" t="s">
        <v>249</v>
      </c>
      <c r="C5" s="611" t="s">
        <v>250</v>
      </c>
      <c r="D5" s="612"/>
      <c r="E5" s="613" t="s">
        <v>251</v>
      </c>
      <c r="F5" s="613" t="s">
        <v>252</v>
      </c>
      <c r="G5" s="615" t="s">
        <v>253</v>
      </c>
      <c r="H5" s="616"/>
      <c r="I5" s="367" t="s">
        <v>254</v>
      </c>
      <c r="J5" s="377"/>
      <c r="K5" s="377"/>
      <c r="L5" s="377"/>
      <c r="M5" s="377"/>
      <c r="N5" s="378"/>
      <c r="O5" s="202" t="s">
        <v>255</v>
      </c>
      <c r="P5" s="594" t="s">
        <v>256</v>
      </c>
      <c r="Q5" s="619"/>
      <c r="R5" s="619"/>
      <c r="S5" s="620"/>
      <c r="T5" s="615" t="s">
        <v>257</v>
      </c>
      <c r="U5" s="623"/>
      <c r="V5" s="623"/>
      <c r="W5" s="623"/>
      <c r="X5" s="616"/>
      <c r="Y5" s="625" t="s">
        <v>258</v>
      </c>
    </row>
    <row r="6" spans="2:25" ht="15" customHeight="1" x14ac:dyDescent="0.15">
      <c r="B6" s="324"/>
      <c r="C6" s="611"/>
      <c r="D6" s="612"/>
      <c r="E6" s="613"/>
      <c r="F6" s="613"/>
      <c r="G6" s="617"/>
      <c r="H6" s="618"/>
      <c r="I6" s="317"/>
      <c r="J6" s="318"/>
      <c r="K6" s="318"/>
      <c r="L6" s="318"/>
      <c r="M6" s="318"/>
      <c r="N6" s="319"/>
      <c r="O6" s="203">
        <v>44225</v>
      </c>
      <c r="P6" s="595"/>
      <c r="Q6" s="621"/>
      <c r="R6" s="621"/>
      <c r="S6" s="622"/>
      <c r="T6" s="617"/>
      <c r="U6" s="624"/>
      <c r="V6" s="624"/>
      <c r="W6" s="624"/>
      <c r="X6" s="618"/>
      <c r="Y6" s="613"/>
    </row>
    <row r="7" spans="2:25" ht="16.149999999999999" customHeight="1" x14ac:dyDescent="0.15">
      <c r="B7" s="324"/>
      <c r="C7" s="611"/>
      <c r="D7" s="612"/>
      <c r="E7" s="613"/>
      <c r="F7" s="613"/>
      <c r="G7" s="582" t="s">
        <v>259</v>
      </c>
      <c r="H7" s="582" t="s">
        <v>260</v>
      </c>
      <c r="I7" s="628" t="s">
        <v>261</v>
      </c>
      <c r="J7" s="628" t="s">
        <v>262</v>
      </c>
      <c r="K7" s="606"/>
      <c r="L7" s="606"/>
      <c r="M7" s="629" t="s">
        <v>263</v>
      </c>
      <c r="N7" s="630" t="s">
        <v>264</v>
      </c>
      <c r="O7" s="628" t="s">
        <v>265</v>
      </c>
      <c r="P7" s="354" t="s">
        <v>266</v>
      </c>
      <c r="Q7" s="606"/>
      <c r="R7" s="582" t="s">
        <v>267</v>
      </c>
      <c r="S7" s="582" t="s">
        <v>268</v>
      </c>
      <c r="T7" s="610" t="s">
        <v>269</v>
      </c>
      <c r="U7" s="582" t="s">
        <v>270</v>
      </c>
      <c r="V7" s="606"/>
      <c r="W7" s="606"/>
      <c r="X7" s="606"/>
      <c r="Y7" s="613"/>
    </row>
    <row r="8" spans="2:25" ht="16.149999999999999" customHeight="1" x14ac:dyDescent="0.15">
      <c r="B8" s="324"/>
      <c r="C8" s="317"/>
      <c r="D8" s="319"/>
      <c r="E8" s="614"/>
      <c r="F8" s="614"/>
      <c r="G8" s="627"/>
      <c r="H8" s="627"/>
      <c r="I8" s="606"/>
      <c r="J8" s="606"/>
      <c r="K8" s="606"/>
      <c r="L8" s="606"/>
      <c r="M8" s="606"/>
      <c r="N8" s="606"/>
      <c r="O8" s="606"/>
      <c r="P8" s="204" t="s">
        <v>271</v>
      </c>
      <c r="Q8" s="204" t="s">
        <v>272</v>
      </c>
      <c r="R8" s="606"/>
      <c r="S8" s="606"/>
      <c r="T8" s="606"/>
      <c r="U8" s="606"/>
      <c r="V8" s="606"/>
      <c r="W8" s="606"/>
      <c r="X8" s="606"/>
      <c r="Y8" s="626"/>
    </row>
    <row r="9" spans="2:25" ht="15.75" customHeight="1" x14ac:dyDescent="0.15">
      <c r="B9" s="324"/>
      <c r="C9" s="604">
        <v>1</v>
      </c>
      <c r="D9" s="605"/>
      <c r="E9" s="169">
        <v>1</v>
      </c>
      <c r="F9" s="263">
        <v>2.4500000000000002</v>
      </c>
      <c r="G9" s="219" t="s">
        <v>598</v>
      </c>
      <c r="H9" s="219" t="s">
        <v>599</v>
      </c>
      <c r="I9" s="219" t="s">
        <v>600</v>
      </c>
      <c r="J9" s="299" t="s">
        <v>504</v>
      </c>
      <c r="K9" s="299"/>
      <c r="L9" s="299"/>
      <c r="M9" s="219" t="s">
        <v>571</v>
      </c>
      <c r="N9" s="219" t="s">
        <v>601</v>
      </c>
      <c r="O9" s="219" t="s">
        <v>602</v>
      </c>
      <c r="P9" s="219" t="s">
        <v>571</v>
      </c>
      <c r="Q9" s="219" t="s">
        <v>603</v>
      </c>
      <c r="R9" s="230" t="s">
        <v>604</v>
      </c>
      <c r="S9" s="230" t="s">
        <v>604</v>
      </c>
      <c r="T9" s="230" t="s">
        <v>571</v>
      </c>
      <c r="U9" s="299" t="s">
        <v>571</v>
      </c>
      <c r="V9" s="606"/>
      <c r="W9" s="606"/>
      <c r="X9" s="606"/>
      <c r="Y9" s="219"/>
    </row>
    <row r="10" spans="2:25" ht="15.95" customHeight="1" x14ac:dyDescent="0.15">
      <c r="B10" s="324"/>
      <c r="C10" s="604">
        <v>1</v>
      </c>
      <c r="D10" s="605"/>
      <c r="E10" s="169">
        <v>2</v>
      </c>
      <c r="F10" s="263">
        <v>1.32</v>
      </c>
      <c r="G10" s="219" t="s">
        <v>598</v>
      </c>
      <c r="H10" s="219" t="s">
        <v>605</v>
      </c>
      <c r="I10" s="219" t="s">
        <v>600</v>
      </c>
      <c r="J10" s="299" t="s">
        <v>504</v>
      </c>
      <c r="K10" s="299"/>
      <c r="L10" s="299"/>
      <c r="M10" s="219" t="s">
        <v>606</v>
      </c>
      <c r="N10" s="219" t="s">
        <v>606</v>
      </c>
      <c r="O10" s="219" t="s">
        <v>602</v>
      </c>
      <c r="P10" s="219" t="s">
        <v>571</v>
      </c>
      <c r="Q10" s="219" t="s">
        <v>602</v>
      </c>
      <c r="R10" s="230" t="s">
        <v>604</v>
      </c>
      <c r="S10" s="230" t="s">
        <v>607</v>
      </c>
      <c r="T10" s="230" t="s">
        <v>608</v>
      </c>
      <c r="U10" s="299" t="s">
        <v>609</v>
      </c>
      <c r="V10" s="606"/>
      <c r="W10" s="606"/>
      <c r="X10" s="606"/>
      <c r="Y10" s="219"/>
    </row>
    <row r="11" spans="2:25" ht="15.95" customHeight="1" x14ac:dyDescent="0.15">
      <c r="B11" s="324"/>
      <c r="C11" s="604">
        <v>1</v>
      </c>
      <c r="D11" s="605"/>
      <c r="E11" s="169">
        <v>3</v>
      </c>
      <c r="F11" s="263">
        <v>2.4300000000000002</v>
      </c>
      <c r="G11" s="219" t="s">
        <v>598</v>
      </c>
      <c r="H11" s="219" t="s">
        <v>610</v>
      </c>
      <c r="I11" s="219" t="s">
        <v>600</v>
      </c>
      <c r="J11" s="299" t="s">
        <v>504</v>
      </c>
      <c r="K11" s="299"/>
      <c r="L11" s="299"/>
      <c r="M11" s="219" t="s">
        <v>611</v>
      </c>
      <c r="N11" s="219" t="s">
        <v>612</v>
      </c>
      <c r="O11" s="219" t="s">
        <v>602</v>
      </c>
      <c r="P11" s="219" t="s">
        <v>571</v>
      </c>
      <c r="Q11" s="219" t="s">
        <v>602</v>
      </c>
      <c r="R11" s="230" t="s">
        <v>604</v>
      </c>
      <c r="S11" s="230" t="s">
        <v>607</v>
      </c>
      <c r="T11" s="230" t="s">
        <v>608</v>
      </c>
      <c r="U11" s="299" t="s">
        <v>609</v>
      </c>
      <c r="V11" s="606"/>
      <c r="W11" s="606"/>
      <c r="X11" s="606"/>
      <c r="Y11" s="219"/>
    </row>
    <row r="12" spans="2:25" ht="15.95" customHeight="1" x14ac:dyDescent="0.15">
      <c r="B12" s="324"/>
      <c r="C12" s="604">
        <v>1</v>
      </c>
      <c r="D12" s="605"/>
      <c r="E12" s="169">
        <v>4</v>
      </c>
      <c r="F12" s="263">
        <v>2.4300000000000002</v>
      </c>
      <c r="G12" s="219" t="s">
        <v>598</v>
      </c>
      <c r="H12" s="219" t="s">
        <v>610</v>
      </c>
      <c r="I12" s="219" t="s">
        <v>600</v>
      </c>
      <c r="J12" s="299" t="s">
        <v>504</v>
      </c>
      <c r="K12" s="299"/>
      <c r="L12" s="299"/>
      <c r="M12" s="219" t="s">
        <v>571</v>
      </c>
      <c r="N12" s="219" t="s">
        <v>612</v>
      </c>
      <c r="O12" s="219" t="s">
        <v>602</v>
      </c>
      <c r="P12" s="219"/>
      <c r="Q12" s="219"/>
      <c r="R12" s="230" t="s">
        <v>604</v>
      </c>
      <c r="S12" s="230" t="s">
        <v>604</v>
      </c>
      <c r="T12" s="230" t="s">
        <v>571</v>
      </c>
      <c r="U12" s="299" t="s">
        <v>571</v>
      </c>
      <c r="V12" s="606"/>
      <c r="W12" s="606"/>
      <c r="X12" s="606"/>
      <c r="Y12" s="219" t="s">
        <v>805</v>
      </c>
    </row>
    <row r="13" spans="2:25" ht="15.95" customHeight="1" x14ac:dyDescent="0.15">
      <c r="B13" s="324"/>
      <c r="C13" s="604">
        <v>1</v>
      </c>
      <c r="D13" s="605"/>
      <c r="E13" s="169">
        <v>5</v>
      </c>
      <c r="F13" s="263">
        <v>2.4500000000000002</v>
      </c>
      <c r="G13" s="219" t="s">
        <v>598</v>
      </c>
      <c r="H13" s="219" t="s">
        <v>613</v>
      </c>
      <c r="I13" s="219" t="s">
        <v>600</v>
      </c>
      <c r="J13" s="299" t="s">
        <v>504</v>
      </c>
      <c r="K13" s="299"/>
      <c r="L13" s="299"/>
      <c r="M13" s="219" t="s">
        <v>571</v>
      </c>
      <c r="N13" s="219" t="s">
        <v>614</v>
      </c>
      <c r="O13" s="219" t="s">
        <v>602</v>
      </c>
      <c r="P13" s="219" t="s">
        <v>571</v>
      </c>
      <c r="Q13" s="219" t="s">
        <v>603</v>
      </c>
      <c r="R13" s="230" t="s">
        <v>604</v>
      </c>
      <c r="S13" s="230" t="s">
        <v>604</v>
      </c>
      <c r="T13" s="230" t="s">
        <v>571</v>
      </c>
      <c r="U13" s="299" t="s">
        <v>571</v>
      </c>
      <c r="V13" s="606"/>
      <c r="W13" s="606"/>
      <c r="X13" s="606"/>
      <c r="Y13" s="219"/>
    </row>
    <row r="14" spans="2:25" ht="15.95" customHeight="1" x14ac:dyDescent="0.15">
      <c r="B14" s="324"/>
      <c r="C14" s="604">
        <v>1</v>
      </c>
      <c r="D14" s="605"/>
      <c r="E14" s="169">
        <v>6</v>
      </c>
      <c r="F14" s="263">
        <v>3.33</v>
      </c>
      <c r="G14" s="219" t="s">
        <v>598</v>
      </c>
      <c r="H14" s="219" t="s">
        <v>610</v>
      </c>
      <c r="I14" s="219" t="s">
        <v>600</v>
      </c>
      <c r="J14" s="299" t="s">
        <v>504</v>
      </c>
      <c r="K14" s="299"/>
      <c r="L14" s="299"/>
      <c r="M14" s="219" t="s">
        <v>615</v>
      </c>
      <c r="N14" s="219" t="s">
        <v>615</v>
      </c>
      <c r="O14" s="219" t="s">
        <v>602</v>
      </c>
      <c r="P14" s="219" t="s">
        <v>571</v>
      </c>
      <c r="Q14" s="219" t="s">
        <v>602</v>
      </c>
      <c r="R14" s="230" t="s">
        <v>604</v>
      </c>
      <c r="S14" s="230" t="s">
        <v>607</v>
      </c>
      <c r="T14" s="230" t="s">
        <v>608</v>
      </c>
      <c r="U14" s="299" t="s">
        <v>609</v>
      </c>
      <c r="V14" s="606"/>
      <c r="W14" s="606"/>
      <c r="X14" s="606"/>
      <c r="Y14" s="219"/>
    </row>
    <row r="15" spans="2:25" ht="15.95" customHeight="1" x14ac:dyDescent="0.15">
      <c r="B15" s="324"/>
      <c r="C15" s="604">
        <v>1</v>
      </c>
      <c r="D15" s="605"/>
      <c r="E15" s="169">
        <v>7</v>
      </c>
      <c r="F15" s="263">
        <v>4.32</v>
      </c>
      <c r="G15" s="219" t="s">
        <v>598</v>
      </c>
      <c r="H15" s="219" t="s">
        <v>610</v>
      </c>
      <c r="I15" s="219" t="s">
        <v>600</v>
      </c>
      <c r="J15" s="299" t="s">
        <v>504</v>
      </c>
      <c r="K15" s="299"/>
      <c r="L15" s="299"/>
      <c r="M15" s="219" t="s">
        <v>616</v>
      </c>
      <c r="N15" s="219" t="s">
        <v>616</v>
      </c>
      <c r="O15" s="219" t="s">
        <v>602</v>
      </c>
      <c r="P15" s="219" t="s">
        <v>571</v>
      </c>
      <c r="Q15" s="219" t="s">
        <v>602</v>
      </c>
      <c r="R15" s="230" t="s">
        <v>604</v>
      </c>
      <c r="S15" s="230" t="s">
        <v>607</v>
      </c>
      <c r="T15" s="230" t="s">
        <v>608</v>
      </c>
      <c r="U15" s="299" t="s">
        <v>609</v>
      </c>
      <c r="V15" s="606"/>
      <c r="W15" s="606"/>
      <c r="X15" s="606"/>
      <c r="Y15" s="219"/>
    </row>
    <row r="16" spans="2:25" ht="15.95" customHeight="1" x14ac:dyDescent="0.15">
      <c r="B16" s="324"/>
      <c r="C16" s="604">
        <v>1</v>
      </c>
      <c r="D16" s="605"/>
      <c r="E16" s="169">
        <v>8</v>
      </c>
      <c r="F16" s="263">
        <v>6.02</v>
      </c>
      <c r="G16" s="219" t="s">
        <v>598</v>
      </c>
      <c r="H16" s="219" t="s">
        <v>599</v>
      </c>
      <c r="I16" s="219" t="s">
        <v>600</v>
      </c>
      <c r="J16" s="299" t="s">
        <v>504</v>
      </c>
      <c r="K16" s="299"/>
      <c r="L16" s="299"/>
      <c r="M16" s="219" t="s">
        <v>571</v>
      </c>
      <c r="N16" s="219" t="s">
        <v>614</v>
      </c>
      <c r="O16" s="219" t="s">
        <v>602</v>
      </c>
      <c r="P16" s="219" t="s">
        <v>571</v>
      </c>
      <c r="Q16" s="219" t="s">
        <v>603</v>
      </c>
      <c r="R16" s="230" t="s">
        <v>604</v>
      </c>
      <c r="S16" s="230" t="s">
        <v>604</v>
      </c>
      <c r="T16" s="230" t="s">
        <v>571</v>
      </c>
      <c r="U16" s="299" t="s">
        <v>571</v>
      </c>
      <c r="V16" s="606"/>
      <c r="W16" s="606"/>
      <c r="X16" s="606"/>
      <c r="Y16" s="219"/>
    </row>
    <row r="17" spans="2:25" ht="15.95" customHeight="1" x14ac:dyDescent="0.15">
      <c r="B17" s="324"/>
      <c r="C17" s="604">
        <v>1</v>
      </c>
      <c r="D17" s="605"/>
      <c r="E17" s="169">
        <v>9</v>
      </c>
      <c r="F17" s="263">
        <v>7.31</v>
      </c>
      <c r="G17" s="219" t="s">
        <v>598</v>
      </c>
      <c r="H17" s="219" t="s">
        <v>605</v>
      </c>
      <c r="I17" s="219" t="s">
        <v>600</v>
      </c>
      <c r="J17" s="299" t="s">
        <v>470</v>
      </c>
      <c r="K17" s="299"/>
      <c r="L17" s="299"/>
      <c r="M17" s="219" t="s">
        <v>617</v>
      </c>
      <c r="N17" s="219" t="s">
        <v>617</v>
      </c>
      <c r="O17" s="219" t="s">
        <v>602</v>
      </c>
      <c r="P17" s="219" t="s">
        <v>571</v>
      </c>
      <c r="Q17" s="219" t="s">
        <v>602</v>
      </c>
      <c r="R17" s="230" t="s">
        <v>604</v>
      </c>
      <c r="S17" s="230" t="s">
        <v>607</v>
      </c>
      <c r="T17" s="230" t="s">
        <v>608</v>
      </c>
      <c r="U17" s="299" t="s">
        <v>609</v>
      </c>
      <c r="V17" s="606"/>
      <c r="W17" s="606"/>
      <c r="X17" s="606"/>
      <c r="Y17" s="219"/>
    </row>
    <row r="18" spans="2:25" ht="15.95" customHeight="1" x14ac:dyDescent="0.15">
      <c r="B18" s="324"/>
      <c r="C18" s="604">
        <v>1</v>
      </c>
      <c r="D18" s="605"/>
      <c r="E18" s="169">
        <v>10</v>
      </c>
      <c r="F18" s="263">
        <v>6.84</v>
      </c>
      <c r="G18" s="219" t="s">
        <v>598</v>
      </c>
      <c r="H18" s="219" t="s">
        <v>605</v>
      </c>
      <c r="I18" s="219" t="s">
        <v>498</v>
      </c>
      <c r="J18" s="299" t="s">
        <v>498</v>
      </c>
      <c r="K18" s="299"/>
      <c r="L18" s="299"/>
      <c r="M18" s="219" t="s">
        <v>618</v>
      </c>
      <c r="N18" s="219" t="s">
        <v>619</v>
      </c>
      <c r="O18" s="219" t="s">
        <v>602</v>
      </c>
      <c r="P18" s="219" t="s">
        <v>571</v>
      </c>
      <c r="Q18" s="219" t="s">
        <v>602</v>
      </c>
      <c r="R18" s="230" t="s">
        <v>604</v>
      </c>
      <c r="S18" s="230" t="s">
        <v>607</v>
      </c>
      <c r="T18" s="230" t="s">
        <v>608</v>
      </c>
      <c r="U18" s="299" t="s">
        <v>609</v>
      </c>
      <c r="V18" s="606"/>
      <c r="W18" s="606"/>
      <c r="X18" s="606"/>
      <c r="Y18" s="219" t="s">
        <v>620</v>
      </c>
    </row>
    <row r="19" spans="2:25" ht="15.95" customHeight="1" x14ac:dyDescent="0.15">
      <c r="B19" s="324"/>
      <c r="C19" s="604">
        <v>1</v>
      </c>
      <c r="D19" s="605"/>
      <c r="E19" s="169">
        <v>11</v>
      </c>
      <c r="F19" s="263">
        <v>7.21</v>
      </c>
      <c r="G19" s="219" t="s">
        <v>598</v>
      </c>
      <c r="H19" s="219" t="s">
        <v>610</v>
      </c>
      <c r="I19" s="219" t="s">
        <v>600</v>
      </c>
      <c r="J19" s="299" t="s">
        <v>504</v>
      </c>
      <c r="K19" s="299"/>
      <c r="L19" s="299"/>
      <c r="M19" s="219" t="s">
        <v>616</v>
      </c>
      <c r="N19" s="219" t="s">
        <v>616</v>
      </c>
      <c r="O19" s="219" t="s">
        <v>602</v>
      </c>
      <c r="P19" s="219" t="s">
        <v>571</v>
      </c>
      <c r="Q19" s="219" t="s">
        <v>602</v>
      </c>
      <c r="R19" s="276" t="s">
        <v>604</v>
      </c>
      <c r="S19" s="276" t="s">
        <v>607</v>
      </c>
      <c r="T19" s="276" t="s">
        <v>608</v>
      </c>
      <c r="U19" s="607" t="s">
        <v>609</v>
      </c>
      <c r="V19" s="608"/>
      <c r="W19" s="608"/>
      <c r="X19" s="608"/>
      <c r="Y19" s="219"/>
    </row>
    <row r="20" spans="2:25" ht="15.95" customHeight="1" x14ac:dyDescent="0.15">
      <c r="B20" s="324"/>
      <c r="C20" s="604">
        <v>1</v>
      </c>
      <c r="D20" s="605"/>
      <c r="E20" s="169">
        <v>12</v>
      </c>
      <c r="F20" s="263">
        <v>7.1</v>
      </c>
      <c r="G20" s="219" t="s">
        <v>598</v>
      </c>
      <c r="H20" s="219" t="s">
        <v>610</v>
      </c>
      <c r="I20" s="219" t="s">
        <v>498</v>
      </c>
      <c r="J20" s="299" t="s">
        <v>498</v>
      </c>
      <c r="K20" s="299"/>
      <c r="L20" s="299"/>
      <c r="M20" s="219" t="s">
        <v>621</v>
      </c>
      <c r="N20" s="219" t="s">
        <v>622</v>
      </c>
      <c r="O20" s="219" t="s">
        <v>602</v>
      </c>
      <c r="P20" s="219" t="s">
        <v>571</v>
      </c>
      <c r="Q20" s="219" t="s">
        <v>602</v>
      </c>
      <c r="R20" s="276" t="s">
        <v>604</v>
      </c>
      <c r="S20" s="276" t="s">
        <v>607</v>
      </c>
      <c r="T20" s="276" t="s">
        <v>608</v>
      </c>
      <c r="U20" s="607" t="s">
        <v>609</v>
      </c>
      <c r="V20" s="608"/>
      <c r="W20" s="608"/>
      <c r="X20" s="608"/>
      <c r="Y20" s="219" t="s">
        <v>620</v>
      </c>
    </row>
    <row r="21" spans="2:25" ht="15.95" customHeight="1" x14ac:dyDescent="0.15">
      <c r="B21" s="324"/>
      <c r="C21" s="604">
        <v>1</v>
      </c>
      <c r="D21" s="605"/>
      <c r="E21" s="169">
        <v>13</v>
      </c>
      <c r="F21" s="263">
        <v>6.02</v>
      </c>
      <c r="G21" s="219" t="s">
        <v>598</v>
      </c>
      <c r="H21" s="219" t="s">
        <v>613</v>
      </c>
      <c r="I21" s="219" t="s">
        <v>600</v>
      </c>
      <c r="J21" s="299" t="s">
        <v>504</v>
      </c>
      <c r="K21" s="299"/>
      <c r="L21" s="299"/>
      <c r="M21" s="219" t="s">
        <v>571</v>
      </c>
      <c r="N21" s="219" t="s">
        <v>614</v>
      </c>
      <c r="O21" s="219" t="s">
        <v>602</v>
      </c>
      <c r="P21" s="219" t="s">
        <v>571</v>
      </c>
      <c r="Q21" s="219" t="s">
        <v>603</v>
      </c>
      <c r="R21" s="276" t="s">
        <v>604</v>
      </c>
      <c r="S21" s="276" t="s">
        <v>604</v>
      </c>
      <c r="T21" s="276" t="s">
        <v>571</v>
      </c>
      <c r="U21" s="607" t="s">
        <v>571</v>
      </c>
      <c r="V21" s="608"/>
      <c r="W21" s="608"/>
      <c r="X21" s="608"/>
      <c r="Y21" s="219"/>
    </row>
    <row r="22" spans="2:25" ht="15.95" customHeight="1" x14ac:dyDescent="0.15">
      <c r="B22" s="324"/>
      <c r="C22" s="604">
        <v>1</v>
      </c>
      <c r="D22" s="605"/>
      <c r="E22" s="169">
        <v>14</v>
      </c>
      <c r="F22" s="263">
        <v>4.59</v>
      </c>
      <c r="G22" s="219" t="s">
        <v>623</v>
      </c>
      <c r="H22" s="219" t="s">
        <v>624</v>
      </c>
      <c r="I22" s="219" t="s">
        <v>600</v>
      </c>
      <c r="J22" s="296" t="s">
        <v>504</v>
      </c>
      <c r="K22" s="609"/>
      <c r="L22" s="297"/>
      <c r="M22" s="219" t="s">
        <v>788</v>
      </c>
      <c r="N22" s="219" t="s">
        <v>625</v>
      </c>
      <c r="O22" s="219" t="s">
        <v>602</v>
      </c>
      <c r="P22" s="219"/>
      <c r="Q22" s="219"/>
      <c r="R22" s="276" t="s">
        <v>604</v>
      </c>
      <c r="S22" s="276" t="s">
        <v>604</v>
      </c>
      <c r="T22" s="276" t="s">
        <v>475</v>
      </c>
      <c r="U22" s="607" t="s">
        <v>794</v>
      </c>
      <c r="V22" s="608"/>
      <c r="W22" s="608"/>
      <c r="X22" s="608"/>
      <c r="Y22" s="219"/>
    </row>
    <row r="23" spans="2:25" ht="15.95" customHeight="1" x14ac:dyDescent="0.15">
      <c r="B23" s="324"/>
      <c r="C23" s="604">
        <v>1</v>
      </c>
      <c r="D23" s="605"/>
      <c r="E23" s="169">
        <v>15</v>
      </c>
      <c r="F23" s="263">
        <v>6.98</v>
      </c>
      <c r="G23" s="219" t="s">
        <v>623</v>
      </c>
      <c r="H23" s="219" t="s">
        <v>624</v>
      </c>
      <c r="I23" s="219" t="s">
        <v>600</v>
      </c>
      <c r="J23" s="296" t="s">
        <v>504</v>
      </c>
      <c r="K23" s="609"/>
      <c r="L23" s="297"/>
      <c r="M23" s="219" t="s">
        <v>788</v>
      </c>
      <c r="N23" s="219" t="s">
        <v>627</v>
      </c>
      <c r="O23" s="219" t="s">
        <v>602</v>
      </c>
      <c r="P23" s="219"/>
      <c r="Q23" s="219"/>
      <c r="R23" s="276" t="s">
        <v>604</v>
      </c>
      <c r="S23" s="276" t="s">
        <v>604</v>
      </c>
      <c r="T23" s="276" t="s">
        <v>475</v>
      </c>
      <c r="U23" s="607" t="s">
        <v>794</v>
      </c>
      <c r="V23" s="608"/>
      <c r="W23" s="608"/>
      <c r="X23" s="608"/>
      <c r="Y23" s="219"/>
    </row>
    <row r="24" spans="2:25" ht="15.95" customHeight="1" x14ac:dyDescent="0.15">
      <c r="B24" s="324"/>
      <c r="C24" s="604">
        <v>1</v>
      </c>
      <c r="D24" s="605"/>
      <c r="E24" s="169">
        <v>16</v>
      </c>
      <c r="F24" s="263">
        <v>7.73</v>
      </c>
      <c r="G24" s="219" t="s">
        <v>623</v>
      </c>
      <c r="H24" s="219" t="s">
        <v>624</v>
      </c>
      <c r="I24" s="219" t="s">
        <v>600</v>
      </c>
      <c r="J24" s="296" t="s">
        <v>504</v>
      </c>
      <c r="K24" s="609"/>
      <c r="L24" s="297"/>
      <c r="M24" s="219" t="s">
        <v>788</v>
      </c>
      <c r="N24" s="219" t="s">
        <v>628</v>
      </c>
      <c r="O24" s="219" t="s">
        <v>602</v>
      </c>
      <c r="P24" s="219"/>
      <c r="Q24" s="219"/>
      <c r="R24" s="276" t="s">
        <v>604</v>
      </c>
      <c r="S24" s="276" t="s">
        <v>604</v>
      </c>
      <c r="T24" s="276" t="s">
        <v>475</v>
      </c>
      <c r="U24" s="607" t="s">
        <v>794</v>
      </c>
      <c r="V24" s="608"/>
      <c r="W24" s="608"/>
      <c r="X24" s="608"/>
      <c r="Y24" s="219"/>
    </row>
    <row r="25" spans="2:25" ht="15.95" customHeight="1" x14ac:dyDescent="0.15">
      <c r="B25" s="324"/>
      <c r="C25" s="604">
        <v>2</v>
      </c>
      <c r="D25" s="605"/>
      <c r="E25" s="169">
        <v>1</v>
      </c>
      <c r="F25" s="263">
        <v>13.25</v>
      </c>
      <c r="G25" s="219" t="s">
        <v>598</v>
      </c>
      <c r="H25" s="219" t="s">
        <v>599</v>
      </c>
      <c r="I25" s="219" t="s">
        <v>600</v>
      </c>
      <c r="J25" s="299" t="s">
        <v>504</v>
      </c>
      <c r="K25" s="299"/>
      <c r="L25" s="299"/>
      <c r="M25" s="219" t="s">
        <v>571</v>
      </c>
      <c r="N25" s="219" t="s">
        <v>601</v>
      </c>
      <c r="O25" s="219" t="s">
        <v>602</v>
      </c>
      <c r="P25" s="219" t="s">
        <v>571</v>
      </c>
      <c r="Q25" s="219" t="s">
        <v>603</v>
      </c>
      <c r="R25" s="276" t="s">
        <v>604</v>
      </c>
      <c r="S25" s="276" t="s">
        <v>604</v>
      </c>
      <c r="T25" s="276" t="s">
        <v>571</v>
      </c>
      <c r="U25" s="607" t="s">
        <v>571</v>
      </c>
      <c r="V25" s="608"/>
      <c r="W25" s="608"/>
      <c r="X25" s="608"/>
      <c r="Y25" s="219"/>
    </row>
    <row r="26" spans="2:25" ht="15.95" customHeight="1" x14ac:dyDescent="0.15">
      <c r="B26" s="324"/>
      <c r="C26" s="604">
        <v>2</v>
      </c>
      <c r="D26" s="605"/>
      <c r="E26" s="169">
        <v>2</v>
      </c>
      <c r="F26" s="263">
        <v>12.5</v>
      </c>
      <c r="G26" s="219" t="s">
        <v>598</v>
      </c>
      <c r="H26" s="219" t="s">
        <v>605</v>
      </c>
      <c r="I26" s="219" t="s">
        <v>498</v>
      </c>
      <c r="J26" s="299" t="s">
        <v>498</v>
      </c>
      <c r="K26" s="299"/>
      <c r="L26" s="299"/>
      <c r="M26" s="219" t="s">
        <v>629</v>
      </c>
      <c r="N26" s="219" t="s">
        <v>622</v>
      </c>
      <c r="O26" s="219" t="s">
        <v>602</v>
      </c>
      <c r="P26" s="219" t="s">
        <v>571</v>
      </c>
      <c r="Q26" s="219" t="s">
        <v>602</v>
      </c>
      <c r="R26" s="276" t="s">
        <v>604</v>
      </c>
      <c r="S26" s="276" t="s">
        <v>607</v>
      </c>
      <c r="T26" s="276" t="s">
        <v>608</v>
      </c>
      <c r="U26" s="607" t="s">
        <v>609</v>
      </c>
      <c r="V26" s="608"/>
      <c r="W26" s="608"/>
      <c r="X26" s="608"/>
      <c r="Y26" s="219" t="s">
        <v>620</v>
      </c>
    </row>
    <row r="27" spans="2:25" ht="15.95" customHeight="1" x14ac:dyDescent="0.15">
      <c r="B27" s="324"/>
      <c r="C27" s="604">
        <v>2</v>
      </c>
      <c r="D27" s="605"/>
      <c r="E27" s="169">
        <v>3</v>
      </c>
      <c r="F27" s="263">
        <v>13.25</v>
      </c>
      <c r="G27" s="219" t="s">
        <v>598</v>
      </c>
      <c r="H27" s="219" t="s">
        <v>613</v>
      </c>
      <c r="I27" s="219" t="s">
        <v>600</v>
      </c>
      <c r="J27" s="299" t="s">
        <v>504</v>
      </c>
      <c r="K27" s="299"/>
      <c r="L27" s="299"/>
      <c r="M27" s="219" t="s">
        <v>571</v>
      </c>
      <c r="N27" s="219" t="s">
        <v>630</v>
      </c>
      <c r="O27" s="219" t="s">
        <v>602</v>
      </c>
      <c r="P27" s="219" t="s">
        <v>571</v>
      </c>
      <c r="Q27" s="219" t="s">
        <v>603</v>
      </c>
      <c r="R27" s="276" t="s">
        <v>604</v>
      </c>
      <c r="S27" s="276" t="s">
        <v>604</v>
      </c>
      <c r="T27" s="276" t="s">
        <v>571</v>
      </c>
      <c r="U27" s="607" t="s">
        <v>571</v>
      </c>
      <c r="V27" s="608"/>
      <c r="W27" s="608"/>
      <c r="X27" s="608"/>
      <c r="Y27" s="219"/>
    </row>
    <row r="28" spans="2:25" ht="15.95" customHeight="1" x14ac:dyDescent="0.15">
      <c r="B28" s="324"/>
      <c r="C28" s="604">
        <v>2</v>
      </c>
      <c r="D28" s="605"/>
      <c r="E28" s="169">
        <v>4</v>
      </c>
      <c r="F28" s="263">
        <v>13.95</v>
      </c>
      <c r="G28" s="219" t="s">
        <v>598</v>
      </c>
      <c r="H28" s="219" t="s">
        <v>631</v>
      </c>
      <c r="I28" s="219" t="s">
        <v>498</v>
      </c>
      <c r="J28" s="299" t="s">
        <v>498</v>
      </c>
      <c r="K28" s="299"/>
      <c r="L28" s="299"/>
      <c r="M28" s="219" t="s">
        <v>632</v>
      </c>
      <c r="N28" s="219" t="s">
        <v>633</v>
      </c>
      <c r="O28" s="219" t="s">
        <v>602</v>
      </c>
      <c r="P28" s="219" t="s">
        <v>571</v>
      </c>
      <c r="Q28" s="219" t="s">
        <v>602</v>
      </c>
      <c r="R28" s="276" t="s">
        <v>604</v>
      </c>
      <c r="S28" s="276" t="s">
        <v>607</v>
      </c>
      <c r="T28" s="276" t="s">
        <v>608</v>
      </c>
      <c r="U28" s="607" t="s">
        <v>609</v>
      </c>
      <c r="V28" s="608"/>
      <c r="W28" s="608"/>
      <c r="X28" s="608"/>
      <c r="Y28" s="219" t="s">
        <v>620</v>
      </c>
    </row>
    <row r="29" spans="2:25" ht="15.95" customHeight="1" x14ac:dyDescent="0.15">
      <c r="B29" s="324"/>
      <c r="C29" s="604">
        <v>2</v>
      </c>
      <c r="D29" s="605"/>
      <c r="E29" s="169">
        <v>5</v>
      </c>
      <c r="F29" s="263">
        <v>15.52</v>
      </c>
      <c r="G29" s="219" t="s">
        <v>598</v>
      </c>
      <c r="H29" s="219" t="s">
        <v>605</v>
      </c>
      <c r="I29" s="219" t="s">
        <v>600</v>
      </c>
      <c r="J29" s="299" t="s">
        <v>504</v>
      </c>
      <c r="K29" s="299"/>
      <c r="L29" s="299"/>
      <c r="M29" s="219" t="s">
        <v>634</v>
      </c>
      <c r="N29" s="219" t="s">
        <v>615</v>
      </c>
      <c r="O29" s="219" t="s">
        <v>602</v>
      </c>
      <c r="P29" s="219" t="s">
        <v>571</v>
      </c>
      <c r="Q29" s="219" t="s">
        <v>602</v>
      </c>
      <c r="R29" s="230" t="s">
        <v>604</v>
      </c>
      <c r="S29" s="230" t="s">
        <v>607</v>
      </c>
      <c r="T29" s="230" t="s">
        <v>608</v>
      </c>
      <c r="U29" s="299" t="s">
        <v>609</v>
      </c>
      <c r="V29" s="606"/>
      <c r="W29" s="606"/>
      <c r="X29" s="606"/>
      <c r="Y29" s="219"/>
    </row>
    <row r="30" spans="2:25" ht="15.95" customHeight="1" x14ac:dyDescent="0.15">
      <c r="B30" s="324"/>
      <c r="C30" s="604">
        <v>2</v>
      </c>
      <c r="D30" s="605"/>
      <c r="E30" s="169">
        <v>6</v>
      </c>
      <c r="F30" s="263">
        <v>16.72</v>
      </c>
      <c r="G30" s="219" t="s">
        <v>598</v>
      </c>
      <c r="H30" s="219" t="s">
        <v>605</v>
      </c>
      <c r="I30" s="219" t="s">
        <v>600</v>
      </c>
      <c r="J30" s="299" t="s">
        <v>504</v>
      </c>
      <c r="K30" s="299"/>
      <c r="L30" s="299"/>
      <c r="M30" s="219" t="s">
        <v>635</v>
      </c>
      <c r="N30" s="219" t="s">
        <v>636</v>
      </c>
      <c r="O30" s="219" t="s">
        <v>602</v>
      </c>
      <c r="P30" s="219" t="s">
        <v>571</v>
      </c>
      <c r="Q30" s="219" t="s">
        <v>637</v>
      </c>
      <c r="R30" s="230" t="s">
        <v>604</v>
      </c>
      <c r="S30" s="230" t="s">
        <v>607</v>
      </c>
      <c r="T30" s="230" t="s">
        <v>608</v>
      </c>
      <c r="U30" s="299" t="s">
        <v>638</v>
      </c>
      <c r="V30" s="606"/>
      <c r="W30" s="606"/>
      <c r="X30" s="606"/>
      <c r="Y30" s="219" t="s">
        <v>639</v>
      </c>
    </row>
    <row r="31" spans="2:25" ht="15.95" customHeight="1" x14ac:dyDescent="0.15">
      <c r="B31" s="324"/>
      <c r="C31" s="604">
        <v>2</v>
      </c>
      <c r="D31" s="605"/>
      <c r="E31" s="169">
        <v>7</v>
      </c>
      <c r="F31" s="263">
        <v>16.97</v>
      </c>
      <c r="G31" s="219" t="s">
        <v>598</v>
      </c>
      <c r="H31" s="219" t="s">
        <v>605</v>
      </c>
      <c r="I31" s="219" t="s">
        <v>600</v>
      </c>
      <c r="J31" s="299" t="s">
        <v>470</v>
      </c>
      <c r="K31" s="299"/>
      <c r="L31" s="299"/>
      <c r="M31" s="219" t="s">
        <v>640</v>
      </c>
      <c r="N31" s="219" t="s">
        <v>640</v>
      </c>
      <c r="O31" s="219" t="s">
        <v>602</v>
      </c>
      <c r="P31" s="219" t="s">
        <v>571</v>
      </c>
      <c r="Q31" s="219" t="s">
        <v>602</v>
      </c>
      <c r="R31" s="230" t="s">
        <v>604</v>
      </c>
      <c r="S31" s="230" t="s">
        <v>607</v>
      </c>
      <c r="T31" s="230" t="s">
        <v>608</v>
      </c>
      <c r="U31" s="299" t="s">
        <v>609</v>
      </c>
      <c r="V31" s="606"/>
      <c r="W31" s="606"/>
      <c r="X31" s="606"/>
      <c r="Y31" s="219"/>
    </row>
    <row r="32" spans="2:25" ht="15.95" customHeight="1" x14ac:dyDescent="0.15">
      <c r="B32" s="324"/>
      <c r="C32" s="604">
        <v>2</v>
      </c>
      <c r="D32" s="605"/>
      <c r="E32" s="169">
        <v>8</v>
      </c>
      <c r="F32" s="263">
        <v>18.850000000000001</v>
      </c>
      <c r="G32" s="219" t="s">
        <v>598</v>
      </c>
      <c r="H32" s="219" t="s">
        <v>610</v>
      </c>
      <c r="I32" s="219" t="s">
        <v>600</v>
      </c>
      <c r="J32" s="299" t="s">
        <v>504</v>
      </c>
      <c r="K32" s="299"/>
      <c r="L32" s="299"/>
      <c r="M32" s="219" t="s">
        <v>615</v>
      </c>
      <c r="N32" s="219" t="s">
        <v>615</v>
      </c>
      <c r="O32" s="219" t="s">
        <v>602</v>
      </c>
      <c r="P32" s="219" t="s">
        <v>571</v>
      </c>
      <c r="Q32" s="219" t="s">
        <v>602</v>
      </c>
      <c r="R32" s="230" t="s">
        <v>604</v>
      </c>
      <c r="S32" s="230" t="s">
        <v>607</v>
      </c>
      <c r="T32" s="230" t="s">
        <v>608</v>
      </c>
      <c r="U32" s="299" t="s">
        <v>609</v>
      </c>
      <c r="V32" s="606"/>
      <c r="W32" s="606"/>
      <c r="X32" s="606"/>
      <c r="Y32" s="219"/>
    </row>
    <row r="33" spans="2:25" ht="15.95" customHeight="1" x14ac:dyDescent="0.15">
      <c r="B33" s="324"/>
      <c r="C33" s="604">
        <v>3</v>
      </c>
      <c r="D33" s="605"/>
      <c r="E33" s="169">
        <v>1</v>
      </c>
      <c r="F33" s="263">
        <v>20.440000000000001</v>
      </c>
      <c r="G33" s="219" t="s">
        <v>598</v>
      </c>
      <c r="H33" s="219" t="s">
        <v>599</v>
      </c>
      <c r="I33" s="219" t="s">
        <v>600</v>
      </c>
      <c r="J33" s="299" t="s">
        <v>504</v>
      </c>
      <c r="K33" s="299"/>
      <c r="L33" s="299"/>
      <c r="M33" s="219" t="s">
        <v>571</v>
      </c>
      <c r="N33" s="219" t="s">
        <v>641</v>
      </c>
      <c r="O33" s="219" t="s">
        <v>602</v>
      </c>
      <c r="P33" s="219" t="s">
        <v>571</v>
      </c>
      <c r="Q33" s="219" t="s">
        <v>603</v>
      </c>
      <c r="R33" s="230" t="s">
        <v>604</v>
      </c>
      <c r="S33" s="230" t="s">
        <v>604</v>
      </c>
      <c r="T33" s="230" t="s">
        <v>571</v>
      </c>
      <c r="U33" s="299" t="s">
        <v>571</v>
      </c>
      <c r="V33" s="606"/>
      <c r="W33" s="606"/>
      <c r="X33" s="606"/>
      <c r="Y33" s="219"/>
    </row>
    <row r="34" spans="2:25" ht="15.95" customHeight="1" x14ac:dyDescent="0.15">
      <c r="B34" s="324"/>
      <c r="C34" s="604">
        <v>3</v>
      </c>
      <c r="D34" s="605"/>
      <c r="E34" s="169">
        <v>2</v>
      </c>
      <c r="F34" s="263">
        <v>21.18</v>
      </c>
      <c r="G34" s="219" t="s">
        <v>598</v>
      </c>
      <c r="H34" s="219" t="s">
        <v>605</v>
      </c>
      <c r="I34" s="219" t="s">
        <v>600</v>
      </c>
      <c r="J34" s="299" t="s">
        <v>470</v>
      </c>
      <c r="K34" s="299"/>
      <c r="L34" s="299"/>
      <c r="M34" s="219" t="s">
        <v>642</v>
      </c>
      <c r="N34" s="219" t="s">
        <v>642</v>
      </c>
      <c r="O34" s="219" t="s">
        <v>602</v>
      </c>
      <c r="P34" s="219" t="s">
        <v>571</v>
      </c>
      <c r="Q34" s="219" t="s">
        <v>602</v>
      </c>
      <c r="R34" s="230" t="s">
        <v>604</v>
      </c>
      <c r="S34" s="230" t="s">
        <v>607</v>
      </c>
      <c r="T34" s="230" t="s">
        <v>608</v>
      </c>
      <c r="U34" s="299" t="s">
        <v>609</v>
      </c>
      <c r="V34" s="606"/>
      <c r="W34" s="606"/>
      <c r="X34" s="606"/>
      <c r="Y34" s="219"/>
    </row>
    <row r="35" spans="2:25" ht="15.95" customHeight="1" x14ac:dyDescent="0.15">
      <c r="B35" s="324"/>
      <c r="C35" s="604">
        <v>3</v>
      </c>
      <c r="D35" s="605"/>
      <c r="E35" s="169">
        <v>3</v>
      </c>
      <c r="F35" s="263">
        <v>20.25</v>
      </c>
      <c r="G35" s="219" t="s">
        <v>598</v>
      </c>
      <c r="H35" s="219" t="s">
        <v>610</v>
      </c>
      <c r="I35" s="219" t="s">
        <v>498</v>
      </c>
      <c r="J35" s="299" t="s">
        <v>498</v>
      </c>
      <c r="K35" s="299"/>
      <c r="L35" s="299"/>
      <c r="M35" s="219" t="s">
        <v>643</v>
      </c>
      <c r="N35" s="219" t="s">
        <v>644</v>
      </c>
      <c r="O35" s="219" t="s">
        <v>602</v>
      </c>
      <c r="P35" s="219" t="s">
        <v>571</v>
      </c>
      <c r="Q35" s="219" t="s">
        <v>602</v>
      </c>
      <c r="R35" s="230" t="s">
        <v>604</v>
      </c>
      <c r="S35" s="230" t="s">
        <v>607</v>
      </c>
      <c r="T35" s="230" t="s">
        <v>608</v>
      </c>
      <c r="U35" s="299" t="s">
        <v>609</v>
      </c>
      <c r="V35" s="606"/>
      <c r="W35" s="606"/>
      <c r="X35" s="606"/>
      <c r="Y35" s="219" t="s">
        <v>620</v>
      </c>
    </row>
    <row r="36" spans="2:25" ht="15.95" customHeight="1" x14ac:dyDescent="0.15">
      <c r="B36" s="324"/>
      <c r="C36" s="604">
        <v>3</v>
      </c>
      <c r="D36" s="605"/>
      <c r="E36" s="169">
        <v>4</v>
      </c>
      <c r="F36" s="263">
        <v>21.62</v>
      </c>
      <c r="G36" s="219" t="s">
        <v>598</v>
      </c>
      <c r="H36" s="219" t="s">
        <v>610</v>
      </c>
      <c r="I36" s="219" t="s">
        <v>600</v>
      </c>
      <c r="J36" s="299" t="s">
        <v>470</v>
      </c>
      <c r="K36" s="299"/>
      <c r="L36" s="299"/>
      <c r="M36" s="219" t="s">
        <v>645</v>
      </c>
      <c r="N36" s="219" t="s">
        <v>646</v>
      </c>
      <c r="O36" s="219" t="s">
        <v>602</v>
      </c>
      <c r="P36" s="219" t="s">
        <v>571</v>
      </c>
      <c r="Q36" s="219" t="s">
        <v>602</v>
      </c>
      <c r="R36" s="230" t="s">
        <v>604</v>
      </c>
      <c r="S36" s="230" t="s">
        <v>607</v>
      </c>
      <c r="T36" s="230" t="s">
        <v>608</v>
      </c>
      <c r="U36" s="299" t="s">
        <v>609</v>
      </c>
      <c r="V36" s="606"/>
      <c r="W36" s="606"/>
      <c r="X36" s="606"/>
      <c r="Y36" s="219" t="s">
        <v>620</v>
      </c>
    </row>
    <row r="37" spans="2:25" ht="15.95" customHeight="1" x14ac:dyDescent="0.15">
      <c r="B37" s="324"/>
      <c r="C37" s="604">
        <v>3</v>
      </c>
      <c r="D37" s="605"/>
      <c r="E37" s="169">
        <v>5</v>
      </c>
      <c r="F37" s="263">
        <v>22.17</v>
      </c>
      <c r="G37" s="219" t="s">
        <v>598</v>
      </c>
      <c r="H37" s="219" t="s">
        <v>613</v>
      </c>
      <c r="I37" s="219" t="s">
        <v>498</v>
      </c>
      <c r="J37" s="299" t="s">
        <v>498</v>
      </c>
      <c r="K37" s="299"/>
      <c r="L37" s="299"/>
      <c r="M37" s="219" t="s">
        <v>647</v>
      </c>
      <c r="N37" s="219" t="s">
        <v>648</v>
      </c>
      <c r="O37" s="219" t="s">
        <v>602</v>
      </c>
      <c r="P37" s="219" t="s">
        <v>571</v>
      </c>
      <c r="Q37" s="219" t="s">
        <v>602</v>
      </c>
      <c r="R37" s="230" t="s">
        <v>604</v>
      </c>
      <c r="S37" s="230" t="s">
        <v>607</v>
      </c>
      <c r="T37" s="230" t="s">
        <v>608</v>
      </c>
      <c r="U37" s="299" t="s">
        <v>609</v>
      </c>
      <c r="V37" s="606"/>
      <c r="W37" s="606"/>
      <c r="X37" s="606"/>
      <c r="Y37" s="219" t="s">
        <v>620</v>
      </c>
    </row>
    <row r="38" spans="2:25" ht="15.95" customHeight="1" x14ac:dyDescent="0.15">
      <c r="B38" s="324"/>
      <c r="C38" s="604">
        <v>3</v>
      </c>
      <c r="D38" s="605"/>
      <c r="E38" s="169">
        <v>6</v>
      </c>
      <c r="F38" s="263">
        <v>27.6</v>
      </c>
      <c r="G38" s="219" t="s">
        <v>598</v>
      </c>
      <c r="H38" s="219" t="s">
        <v>599</v>
      </c>
      <c r="I38" s="219" t="s">
        <v>600</v>
      </c>
      <c r="J38" s="299" t="s">
        <v>470</v>
      </c>
      <c r="K38" s="299"/>
      <c r="L38" s="299"/>
      <c r="M38" s="219" t="s">
        <v>649</v>
      </c>
      <c r="N38" s="219" t="s">
        <v>650</v>
      </c>
      <c r="O38" s="219" t="s">
        <v>602</v>
      </c>
      <c r="P38" s="219" t="s">
        <v>571</v>
      </c>
      <c r="Q38" s="219" t="s">
        <v>603</v>
      </c>
      <c r="R38" s="230" t="s">
        <v>604</v>
      </c>
      <c r="S38" s="230" t="s">
        <v>604</v>
      </c>
      <c r="T38" s="230" t="s">
        <v>626</v>
      </c>
      <c r="U38" s="299"/>
      <c r="V38" s="606"/>
      <c r="W38" s="606"/>
      <c r="X38" s="606"/>
      <c r="Y38" s="219" t="s">
        <v>639</v>
      </c>
    </row>
    <row r="39" spans="2:25" ht="15.95" customHeight="1" x14ac:dyDescent="0.15">
      <c r="B39" s="324"/>
      <c r="C39" s="604">
        <v>3</v>
      </c>
      <c r="D39" s="605"/>
      <c r="E39" s="169">
        <v>7</v>
      </c>
      <c r="F39" s="263">
        <v>25.76</v>
      </c>
      <c r="G39" s="219" t="s">
        <v>598</v>
      </c>
      <c r="H39" s="219" t="s">
        <v>610</v>
      </c>
      <c r="I39" s="219" t="s">
        <v>498</v>
      </c>
      <c r="J39" s="299" t="s">
        <v>498</v>
      </c>
      <c r="K39" s="299"/>
      <c r="L39" s="299"/>
      <c r="M39" s="219" t="s">
        <v>651</v>
      </c>
      <c r="N39" s="219" t="s">
        <v>644</v>
      </c>
      <c r="O39" s="219" t="s">
        <v>602</v>
      </c>
      <c r="P39" s="219" t="s">
        <v>571</v>
      </c>
      <c r="Q39" s="219" t="s">
        <v>602</v>
      </c>
      <c r="R39" s="230" t="s">
        <v>604</v>
      </c>
      <c r="S39" s="230" t="s">
        <v>607</v>
      </c>
      <c r="T39" s="230" t="s">
        <v>608</v>
      </c>
      <c r="U39" s="299" t="s">
        <v>609</v>
      </c>
      <c r="V39" s="606"/>
      <c r="W39" s="606"/>
      <c r="X39" s="606"/>
      <c r="Y39" s="219" t="s">
        <v>620</v>
      </c>
    </row>
    <row r="40" spans="2:25" ht="15.95" customHeight="1" x14ac:dyDescent="0.15">
      <c r="B40" s="324"/>
      <c r="C40" s="604">
        <v>3</v>
      </c>
      <c r="D40" s="605"/>
      <c r="E40" s="169">
        <v>8</v>
      </c>
      <c r="F40" s="263">
        <v>26.28</v>
      </c>
      <c r="G40" s="219" t="s">
        <v>598</v>
      </c>
      <c r="H40" s="219" t="s">
        <v>610</v>
      </c>
      <c r="I40" s="219" t="s">
        <v>600</v>
      </c>
      <c r="J40" s="299" t="s">
        <v>504</v>
      </c>
      <c r="K40" s="299"/>
      <c r="L40" s="299"/>
      <c r="M40" s="219" t="s">
        <v>652</v>
      </c>
      <c r="N40" s="219" t="s">
        <v>652</v>
      </c>
      <c r="O40" s="219" t="s">
        <v>602</v>
      </c>
      <c r="P40" s="219" t="s">
        <v>571</v>
      </c>
      <c r="Q40" s="219" t="s">
        <v>602</v>
      </c>
      <c r="R40" s="230" t="s">
        <v>604</v>
      </c>
      <c r="S40" s="230" t="s">
        <v>607</v>
      </c>
      <c r="T40" s="230" t="s">
        <v>608</v>
      </c>
      <c r="U40" s="299" t="s">
        <v>609</v>
      </c>
      <c r="V40" s="606"/>
      <c r="W40" s="606"/>
      <c r="X40" s="606"/>
      <c r="Y40" s="219"/>
    </row>
    <row r="41" spans="2:25" ht="15.95" customHeight="1" x14ac:dyDescent="0.15">
      <c r="B41" s="324"/>
      <c r="C41" s="604">
        <v>3</v>
      </c>
      <c r="D41" s="605"/>
      <c r="E41" s="169">
        <v>9</v>
      </c>
      <c r="F41" s="263">
        <v>27.19</v>
      </c>
      <c r="G41" s="219" t="s">
        <v>598</v>
      </c>
      <c r="H41" s="219" t="s">
        <v>610</v>
      </c>
      <c r="I41" s="219" t="s">
        <v>498</v>
      </c>
      <c r="J41" s="299" t="s">
        <v>498</v>
      </c>
      <c r="K41" s="299"/>
      <c r="L41" s="299"/>
      <c r="M41" s="219" t="s">
        <v>653</v>
      </c>
      <c r="N41" s="219" t="s">
        <v>654</v>
      </c>
      <c r="O41" s="219" t="s">
        <v>602</v>
      </c>
      <c r="P41" s="219" t="s">
        <v>571</v>
      </c>
      <c r="Q41" s="219" t="s">
        <v>602</v>
      </c>
      <c r="R41" s="230" t="s">
        <v>604</v>
      </c>
      <c r="S41" s="230" t="s">
        <v>607</v>
      </c>
      <c r="T41" s="230" t="s">
        <v>608</v>
      </c>
      <c r="U41" s="299" t="s">
        <v>609</v>
      </c>
      <c r="V41" s="606"/>
      <c r="W41" s="606"/>
      <c r="X41" s="606"/>
      <c r="Y41" s="219" t="s">
        <v>620</v>
      </c>
    </row>
    <row r="42" spans="2:25" ht="15.95" customHeight="1" x14ac:dyDescent="0.15">
      <c r="B42" s="375"/>
      <c r="C42" s="604">
        <v>3</v>
      </c>
      <c r="D42" s="605"/>
      <c r="E42" s="169">
        <v>10</v>
      </c>
      <c r="F42" s="263">
        <v>25.24</v>
      </c>
      <c r="G42" s="219" t="s">
        <v>598</v>
      </c>
      <c r="H42" s="219" t="s">
        <v>613</v>
      </c>
      <c r="I42" s="219" t="s">
        <v>600</v>
      </c>
      <c r="J42" s="299" t="s">
        <v>504</v>
      </c>
      <c r="K42" s="299"/>
      <c r="L42" s="299"/>
      <c r="M42" s="219" t="s">
        <v>571</v>
      </c>
      <c r="N42" s="219" t="s">
        <v>655</v>
      </c>
      <c r="O42" s="219" t="s">
        <v>602</v>
      </c>
      <c r="P42" s="219" t="s">
        <v>571</v>
      </c>
      <c r="Q42" s="219" t="s">
        <v>603</v>
      </c>
      <c r="R42" s="230" t="s">
        <v>604</v>
      </c>
      <c r="S42" s="230" t="s">
        <v>604</v>
      </c>
      <c r="T42" s="230" t="s">
        <v>571</v>
      </c>
      <c r="U42" s="299" t="s">
        <v>571</v>
      </c>
      <c r="V42" s="606"/>
      <c r="W42" s="606"/>
      <c r="X42" s="606"/>
      <c r="Y42" s="219"/>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5" t="s">
        <v>275</v>
      </c>
      <c r="D45" s="255"/>
      <c r="E45" s="255"/>
      <c r="F45" s="255"/>
      <c r="G45" s="255"/>
      <c r="H45" s="255"/>
      <c r="I45" s="255"/>
      <c r="J45" s="255"/>
      <c r="K45" s="255"/>
      <c r="L45" s="255"/>
      <c r="M45" s="255"/>
      <c r="N45" s="255"/>
      <c r="O45" s="255"/>
      <c r="P45" s="255"/>
      <c r="Q45" s="255"/>
      <c r="R45" s="255"/>
      <c r="S45" s="255"/>
      <c r="T45" s="255"/>
      <c r="U45" s="255"/>
      <c r="V45" s="255"/>
      <c r="W45" s="255"/>
      <c r="X45" s="255"/>
    </row>
    <row r="46" spans="2:25" ht="15.95" customHeight="1" x14ac:dyDescent="0.15">
      <c r="B46" s="255"/>
      <c r="C46" s="255" t="s">
        <v>276</v>
      </c>
      <c r="D46" s="255"/>
      <c r="E46" s="255"/>
      <c r="F46" s="255"/>
      <c r="G46" s="255"/>
      <c r="H46" s="255"/>
      <c r="I46" s="255"/>
      <c r="J46" s="255"/>
      <c r="K46" s="255"/>
      <c r="L46" s="255"/>
      <c r="M46" s="255"/>
      <c r="N46" s="255"/>
      <c r="O46" s="255"/>
      <c r="P46" s="255"/>
      <c r="Q46" s="255"/>
      <c r="R46" s="255"/>
      <c r="S46" s="255"/>
      <c r="T46" s="255"/>
      <c r="U46" s="255"/>
      <c r="V46" s="255"/>
      <c r="W46" s="255"/>
      <c r="X46" s="255"/>
    </row>
    <row r="47" spans="2:25" ht="15.95" customHeight="1" x14ac:dyDescent="0.15">
      <c r="B47" s="255"/>
      <c r="C47" s="255" t="s">
        <v>277</v>
      </c>
      <c r="D47" s="255"/>
      <c r="E47" s="255"/>
      <c r="F47" s="255"/>
      <c r="G47" s="255"/>
      <c r="H47" s="255"/>
      <c r="I47" s="255"/>
      <c r="J47" s="255"/>
      <c r="K47" s="255"/>
      <c r="L47" s="255"/>
      <c r="M47" s="255"/>
      <c r="N47" s="255"/>
      <c r="O47" s="255"/>
      <c r="P47" s="255"/>
      <c r="Q47" s="255"/>
      <c r="R47" s="255"/>
      <c r="S47" s="255"/>
      <c r="T47" s="255"/>
      <c r="U47" s="255"/>
      <c r="V47" s="255"/>
      <c r="W47" s="255"/>
      <c r="X47" s="255"/>
    </row>
    <row r="48" spans="2:25" ht="15.95" customHeight="1" x14ac:dyDescent="0.15">
      <c r="C48" s="3" t="s">
        <v>207</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1"/>
  <dataValidations count="3">
    <dataValidation allowBlank="1" showInputMessage="1" showErrorMessage="1" prompt="覆工スパン毎に連番を記入。_x000a_数値で入力する。" sqref="E9:E42" xr:uid="{80AE0680-0C6E-4519-A4A9-ED66E89D89F3}"/>
    <dataValidation allowBlank="1" showInputMessage="1" showErrorMessage="1" prompt="前回の定期点検年月日を入力" sqref="O6" xr:uid="{50F5CED1-5855-4880-A5FC-37928184631A}"/>
    <dataValidation type="list" errorStyle="warning" allowBlank="1" showInputMessage="1" showErrorMessage="1" error="選択出来ません" sqref="H9:H42" xr:uid="{382E04D9-A5C7-4D39-B27D-74265ABC80F5}">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A5506F42-9D4A-490B-8BC9-B97C5EB378AF}">
          <x14:formula1>
            <xm:f>'(参考)リスト'!$E$16:$E$27</xm:f>
          </x14:formula1>
          <xm:sqref>J9:L21 J25:L42</xm:sqref>
        </x14:dataValidation>
        <x14:dataValidation type="list" showInputMessage="1" showErrorMessage="1" xr:uid="{2753C02D-28EE-4C24-B1D3-F9576787719D}">
          <x14:formula1>
            <xm:f>'(参考)リスト'!$B$16:$B$21</xm:f>
          </x14:formula1>
          <xm:sqref>G9:G42</xm:sqref>
        </x14:dataValidation>
        <x14:dataValidation type="list" allowBlank="1" showInputMessage="1" showErrorMessage="1" xr:uid="{33EBE393-7E2E-4F1B-B1C7-8ED5187A43A9}">
          <x14:formula1>
            <xm:f>'(参考)リスト'!$F$16:$F$21</xm:f>
          </x14:formula1>
          <xm:sqref>O9:Q42</xm:sqref>
        </x14:dataValidation>
        <x14:dataValidation type="list" allowBlank="1" showInputMessage="1" showErrorMessage="1" xr:uid="{8187232A-70F7-4C96-AFDF-604FBAE1959E}">
          <x14:formula1>
            <xm:f>'(参考)リスト'!$I$16:$I$18</xm:f>
          </x14:formula1>
          <xm:sqref>S9:S42</xm:sqref>
        </x14:dataValidation>
        <x14:dataValidation type="list" allowBlank="1" showInputMessage="1" showErrorMessage="1" xr:uid="{2F206C56-89FF-46B7-9C74-3F741F9300B0}">
          <x14:formula1>
            <xm:f>'(参考)リスト'!$H$16:$H$17</xm:f>
          </x14:formula1>
          <xm:sqref>R9:R42</xm:sqref>
        </x14:dataValidation>
        <x14:dataValidation type="list" allowBlank="1" showInputMessage="1" showErrorMessage="1" xr:uid="{337026F8-A65C-499B-8B84-A5797E3C2835}">
          <x14:formula1>
            <xm:f>'(参考)リスト'!$J$16:$J$18</xm:f>
          </x14:formula1>
          <xm:sqref>T9:T42</xm:sqref>
        </x14:dataValidation>
        <x14:dataValidation type="list" allowBlank="1" showInputMessage="1" showErrorMessage="1" xr:uid="{52CEB1EF-544E-41BD-B3A4-27AB4C3EC706}">
          <x14:formula1>
            <xm:f>'(参考)リスト'!$D$16:$D$18</xm:f>
          </x14:formula1>
          <xm:sqref>I9:I42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7EB2-6015-451D-9277-784E12915BC6}">
  <sheetPr>
    <pageSetUpPr fitToPage="1"/>
  </sheetPr>
  <dimension ref="B1:Y48"/>
  <sheetViews>
    <sheetView showGridLines="0" view="pageBreakPreview" zoomScale="70" zoomScaleNormal="55" zoomScaleSheetLayoutView="70" workbookViewId="0">
      <selection activeCell="AJ17" sqref="AJ17"/>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1" t="s">
        <v>246</v>
      </c>
      <c r="C2" s="631"/>
      <c r="D2" s="631"/>
      <c r="E2" s="631"/>
      <c r="F2" s="632"/>
      <c r="G2" s="632"/>
      <c r="H2" s="632"/>
      <c r="I2" s="631"/>
      <c r="J2" s="631"/>
      <c r="K2" s="631"/>
      <c r="L2" s="631"/>
      <c r="M2" s="631"/>
      <c r="N2" s="631"/>
      <c r="O2" s="631"/>
      <c r="P2" s="631"/>
      <c r="Q2" s="631"/>
      <c r="R2" s="631"/>
      <c r="S2" s="631"/>
      <c r="T2" s="631"/>
      <c r="U2" s="631"/>
      <c r="V2" s="631"/>
      <c r="W2" s="631"/>
      <c r="X2" s="631"/>
      <c r="Y2" s="187"/>
    </row>
    <row r="3" spans="2:25" ht="20.100000000000001" customHeight="1" x14ac:dyDescent="0.15">
      <c r="B3" s="367" t="s">
        <v>60</v>
      </c>
      <c r="C3" s="377"/>
      <c r="D3" s="377"/>
      <c r="E3" s="377"/>
      <c r="F3" s="633" t="s">
        <v>577</v>
      </c>
      <c r="G3" s="633"/>
      <c r="H3" s="633"/>
      <c r="I3" s="289" t="s">
        <v>61</v>
      </c>
      <c r="J3" s="290"/>
      <c r="K3" s="321" t="s">
        <v>579</v>
      </c>
      <c r="L3" s="316"/>
      <c r="M3" s="316"/>
      <c r="N3" s="322"/>
      <c r="O3" s="325" t="s">
        <v>247</v>
      </c>
      <c r="P3" s="356" t="s">
        <v>585</v>
      </c>
      <c r="Q3" s="600"/>
      <c r="R3" s="600"/>
      <c r="S3" s="634"/>
      <c r="T3" s="569" t="s">
        <v>248</v>
      </c>
      <c r="U3" s="635"/>
      <c r="V3" s="635"/>
      <c r="W3" s="570"/>
      <c r="X3" s="639">
        <v>45925</v>
      </c>
      <c r="Y3" s="640"/>
    </row>
    <row r="4" spans="2:25" ht="20.100000000000001" customHeight="1" x14ac:dyDescent="0.15">
      <c r="B4" s="317" t="s">
        <v>165</v>
      </c>
      <c r="C4" s="318"/>
      <c r="D4" s="318"/>
      <c r="E4" s="318"/>
      <c r="F4" s="643" t="s">
        <v>578</v>
      </c>
      <c r="G4" s="643"/>
      <c r="H4" s="643"/>
      <c r="I4" s="644" t="s">
        <v>166</v>
      </c>
      <c r="J4" s="645"/>
      <c r="K4" s="321" t="s">
        <v>580</v>
      </c>
      <c r="L4" s="316"/>
      <c r="M4" s="316"/>
      <c r="N4" s="322"/>
      <c r="O4" s="320"/>
      <c r="P4" s="646" t="s">
        <v>587</v>
      </c>
      <c r="Q4" s="601"/>
      <c r="R4" s="601"/>
      <c r="S4" s="638"/>
      <c r="T4" s="636"/>
      <c r="U4" s="637"/>
      <c r="V4" s="637"/>
      <c r="W4" s="638"/>
      <c r="X4" s="641"/>
      <c r="Y4" s="642"/>
    </row>
    <row r="5" spans="2:25" ht="15" customHeight="1" x14ac:dyDescent="0.15">
      <c r="B5" s="324" t="s">
        <v>249</v>
      </c>
      <c r="C5" s="611" t="s">
        <v>250</v>
      </c>
      <c r="D5" s="612"/>
      <c r="E5" s="613" t="s">
        <v>251</v>
      </c>
      <c r="F5" s="613" t="s">
        <v>252</v>
      </c>
      <c r="G5" s="615" t="s">
        <v>253</v>
      </c>
      <c r="H5" s="616"/>
      <c r="I5" s="367" t="s">
        <v>254</v>
      </c>
      <c r="J5" s="377"/>
      <c r="K5" s="377"/>
      <c r="L5" s="377"/>
      <c r="M5" s="377"/>
      <c r="N5" s="378"/>
      <c r="O5" s="202" t="s">
        <v>255</v>
      </c>
      <c r="P5" s="594" t="s">
        <v>256</v>
      </c>
      <c r="Q5" s="619"/>
      <c r="R5" s="619"/>
      <c r="S5" s="620"/>
      <c r="T5" s="615" t="s">
        <v>257</v>
      </c>
      <c r="U5" s="623"/>
      <c r="V5" s="623"/>
      <c r="W5" s="623"/>
      <c r="X5" s="616"/>
      <c r="Y5" s="625" t="s">
        <v>258</v>
      </c>
    </row>
    <row r="6" spans="2:25" ht="15" customHeight="1" x14ac:dyDescent="0.15">
      <c r="B6" s="324"/>
      <c r="C6" s="611"/>
      <c r="D6" s="612"/>
      <c r="E6" s="613"/>
      <c r="F6" s="613"/>
      <c r="G6" s="617"/>
      <c r="H6" s="618"/>
      <c r="I6" s="317"/>
      <c r="J6" s="318"/>
      <c r="K6" s="318"/>
      <c r="L6" s="318"/>
      <c r="M6" s="318"/>
      <c r="N6" s="319"/>
      <c r="O6" s="203">
        <v>44225</v>
      </c>
      <c r="P6" s="595"/>
      <c r="Q6" s="621"/>
      <c r="R6" s="621"/>
      <c r="S6" s="622"/>
      <c r="T6" s="617"/>
      <c r="U6" s="624"/>
      <c r="V6" s="624"/>
      <c r="W6" s="624"/>
      <c r="X6" s="618"/>
      <c r="Y6" s="613"/>
    </row>
    <row r="7" spans="2:25" ht="16.149999999999999" customHeight="1" x14ac:dyDescent="0.15">
      <c r="B7" s="324"/>
      <c r="C7" s="611"/>
      <c r="D7" s="612"/>
      <c r="E7" s="613"/>
      <c r="F7" s="613"/>
      <c r="G7" s="582" t="s">
        <v>259</v>
      </c>
      <c r="H7" s="582" t="s">
        <v>260</v>
      </c>
      <c r="I7" s="628" t="s">
        <v>261</v>
      </c>
      <c r="J7" s="628" t="s">
        <v>262</v>
      </c>
      <c r="K7" s="606"/>
      <c r="L7" s="606"/>
      <c r="M7" s="629" t="s">
        <v>263</v>
      </c>
      <c r="N7" s="630" t="s">
        <v>264</v>
      </c>
      <c r="O7" s="628" t="s">
        <v>265</v>
      </c>
      <c r="P7" s="354" t="s">
        <v>266</v>
      </c>
      <c r="Q7" s="606"/>
      <c r="R7" s="582" t="s">
        <v>267</v>
      </c>
      <c r="S7" s="582" t="s">
        <v>268</v>
      </c>
      <c r="T7" s="610" t="s">
        <v>269</v>
      </c>
      <c r="U7" s="582" t="s">
        <v>270</v>
      </c>
      <c r="V7" s="606"/>
      <c r="W7" s="606"/>
      <c r="X7" s="606"/>
      <c r="Y7" s="613"/>
    </row>
    <row r="8" spans="2:25" ht="16.149999999999999" customHeight="1" x14ac:dyDescent="0.15">
      <c r="B8" s="324"/>
      <c r="C8" s="317"/>
      <c r="D8" s="319"/>
      <c r="E8" s="614"/>
      <c r="F8" s="614"/>
      <c r="G8" s="627"/>
      <c r="H8" s="627"/>
      <c r="I8" s="606"/>
      <c r="J8" s="606"/>
      <c r="K8" s="606"/>
      <c r="L8" s="606"/>
      <c r="M8" s="606"/>
      <c r="N8" s="606"/>
      <c r="O8" s="606"/>
      <c r="P8" s="204" t="s">
        <v>271</v>
      </c>
      <c r="Q8" s="204" t="s">
        <v>272</v>
      </c>
      <c r="R8" s="606"/>
      <c r="S8" s="606"/>
      <c r="T8" s="606"/>
      <c r="U8" s="606"/>
      <c r="V8" s="606"/>
      <c r="W8" s="606"/>
      <c r="X8" s="606"/>
      <c r="Y8" s="626"/>
    </row>
    <row r="9" spans="2:25" ht="15.75" customHeight="1" x14ac:dyDescent="0.15">
      <c r="B9" s="324"/>
      <c r="C9" s="604">
        <v>3</v>
      </c>
      <c r="D9" s="605"/>
      <c r="E9" s="169">
        <v>11</v>
      </c>
      <c r="F9" s="263">
        <v>21.21</v>
      </c>
      <c r="G9" s="219" t="s">
        <v>623</v>
      </c>
      <c r="H9" s="219" t="s">
        <v>624</v>
      </c>
      <c r="I9" s="219" t="s">
        <v>600</v>
      </c>
      <c r="J9" s="296" t="s">
        <v>504</v>
      </c>
      <c r="K9" s="609"/>
      <c r="L9" s="297"/>
      <c r="M9" s="219" t="s">
        <v>794</v>
      </c>
      <c r="N9" s="219" t="s">
        <v>627</v>
      </c>
      <c r="O9" s="219" t="s">
        <v>602</v>
      </c>
      <c r="P9" s="219"/>
      <c r="Q9" s="219"/>
      <c r="R9" s="230" t="s">
        <v>604</v>
      </c>
      <c r="S9" s="276" t="s">
        <v>604</v>
      </c>
      <c r="T9" s="276" t="s">
        <v>475</v>
      </c>
      <c r="U9" s="607" t="s">
        <v>794</v>
      </c>
      <c r="V9" s="608"/>
      <c r="W9" s="608"/>
      <c r="X9" s="608"/>
      <c r="Y9" s="219"/>
    </row>
    <row r="10" spans="2:25" ht="15.95" customHeight="1" x14ac:dyDescent="0.15">
      <c r="B10" s="324"/>
      <c r="C10" s="604">
        <v>3</v>
      </c>
      <c r="D10" s="605"/>
      <c r="E10" s="169">
        <v>12</v>
      </c>
      <c r="F10" s="263">
        <v>22.46</v>
      </c>
      <c r="G10" s="219" t="s">
        <v>623</v>
      </c>
      <c r="H10" s="219" t="s">
        <v>624</v>
      </c>
      <c r="I10" s="219" t="s">
        <v>600</v>
      </c>
      <c r="J10" s="296" t="s">
        <v>504</v>
      </c>
      <c r="K10" s="609"/>
      <c r="L10" s="297"/>
      <c r="M10" s="219" t="s">
        <v>788</v>
      </c>
      <c r="N10" s="219" t="s">
        <v>656</v>
      </c>
      <c r="O10" s="219" t="s">
        <v>602</v>
      </c>
      <c r="P10" s="219"/>
      <c r="Q10" s="219"/>
      <c r="R10" s="230" t="s">
        <v>604</v>
      </c>
      <c r="S10" s="276" t="s">
        <v>604</v>
      </c>
      <c r="T10" s="276" t="s">
        <v>475</v>
      </c>
      <c r="U10" s="607" t="s">
        <v>794</v>
      </c>
      <c r="V10" s="608"/>
      <c r="W10" s="608"/>
      <c r="X10" s="608"/>
      <c r="Y10" s="219"/>
    </row>
    <row r="11" spans="2:25" ht="15.95" customHeight="1" x14ac:dyDescent="0.15">
      <c r="B11" s="324"/>
      <c r="C11" s="604">
        <v>3</v>
      </c>
      <c r="D11" s="605"/>
      <c r="E11" s="169">
        <v>13</v>
      </c>
      <c r="F11" s="263">
        <v>24.64</v>
      </c>
      <c r="G11" s="219" t="s">
        <v>623</v>
      </c>
      <c r="H11" s="219" t="s">
        <v>624</v>
      </c>
      <c r="I11" s="219" t="s">
        <v>600</v>
      </c>
      <c r="J11" s="296" t="s">
        <v>504</v>
      </c>
      <c r="K11" s="609"/>
      <c r="L11" s="297"/>
      <c r="M11" s="219" t="s">
        <v>788</v>
      </c>
      <c r="N11" s="219" t="s">
        <v>625</v>
      </c>
      <c r="O11" s="219" t="s">
        <v>602</v>
      </c>
      <c r="P11" s="219"/>
      <c r="Q11" s="219"/>
      <c r="R11" s="230" t="s">
        <v>604</v>
      </c>
      <c r="S11" s="276" t="s">
        <v>604</v>
      </c>
      <c r="T11" s="276" t="s">
        <v>475</v>
      </c>
      <c r="U11" s="607" t="s">
        <v>794</v>
      </c>
      <c r="V11" s="608"/>
      <c r="W11" s="608"/>
      <c r="X11" s="608"/>
      <c r="Y11" s="219"/>
    </row>
    <row r="12" spans="2:25" ht="15.95" customHeight="1" x14ac:dyDescent="0.15">
      <c r="B12" s="324"/>
      <c r="C12" s="604">
        <v>3</v>
      </c>
      <c r="D12" s="605"/>
      <c r="E12" s="169">
        <v>14</v>
      </c>
      <c r="F12" s="263">
        <v>27.62</v>
      </c>
      <c r="G12" s="219" t="s">
        <v>623</v>
      </c>
      <c r="H12" s="219" t="s">
        <v>624</v>
      </c>
      <c r="I12" s="219" t="s">
        <v>600</v>
      </c>
      <c r="J12" s="296" t="s">
        <v>504</v>
      </c>
      <c r="K12" s="609"/>
      <c r="L12" s="297"/>
      <c r="M12" s="219" t="s">
        <v>788</v>
      </c>
      <c r="N12" s="219" t="s">
        <v>657</v>
      </c>
      <c r="O12" s="219" t="s">
        <v>602</v>
      </c>
      <c r="P12" s="219"/>
      <c r="Q12" s="219"/>
      <c r="R12" s="230" t="s">
        <v>604</v>
      </c>
      <c r="S12" s="276" t="s">
        <v>604</v>
      </c>
      <c r="T12" s="276" t="s">
        <v>475</v>
      </c>
      <c r="U12" s="607" t="s">
        <v>794</v>
      </c>
      <c r="V12" s="608"/>
      <c r="W12" s="608"/>
      <c r="X12" s="608"/>
      <c r="Y12" s="219"/>
    </row>
    <row r="13" spans="2:25" ht="15.95" customHeight="1" x14ac:dyDescent="0.15">
      <c r="B13" s="324"/>
      <c r="C13" s="604">
        <v>3</v>
      </c>
      <c r="D13" s="605"/>
      <c r="E13" s="169">
        <v>15</v>
      </c>
      <c r="F13" s="263">
        <v>25.3</v>
      </c>
      <c r="G13" s="219" t="s">
        <v>598</v>
      </c>
      <c r="H13" s="219" t="s">
        <v>605</v>
      </c>
      <c r="I13" s="219" t="s">
        <v>600</v>
      </c>
      <c r="J13" s="299" t="s">
        <v>470</v>
      </c>
      <c r="K13" s="299"/>
      <c r="L13" s="299"/>
      <c r="M13" s="219" t="s">
        <v>658</v>
      </c>
      <c r="N13" s="219" t="s">
        <v>572</v>
      </c>
      <c r="O13" s="219" t="s">
        <v>572</v>
      </c>
      <c r="P13" s="219" t="s">
        <v>571</v>
      </c>
      <c r="Q13" s="219" t="s">
        <v>602</v>
      </c>
      <c r="R13" s="230" t="s">
        <v>604</v>
      </c>
      <c r="S13" s="276" t="s">
        <v>607</v>
      </c>
      <c r="T13" s="276" t="s">
        <v>659</v>
      </c>
      <c r="U13" s="607" t="s">
        <v>571</v>
      </c>
      <c r="V13" s="608"/>
      <c r="W13" s="608"/>
      <c r="X13" s="608"/>
      <c r="Y13" s="219"/>
    </row>
    <row r="14" spans="2:25" ht="15.95" customHeight="1" x14ac:dyDescent="0.15">
      <c r="B14" s="324"/>
      <c r="C14" s="604">
        <v>3</v>
      </c>
      <c r="D14" s="605"/>
      <c r="E14" s="169">
        <v>16</v>
      </c>
      <c r="F14" s="263">
        <v>26.76</v>
      </c>
      <c r="G14" s="219" t="s">
        <v>598</v>
      </c>
      <c r="H14" s="219" t="s">
        <v>605</v>
      </c>
      <c r="I14" s="219" t="s">
        <v>498</v>
      </c>
      <c r="J14" s="299" t="s">
        <v>498</v>
      </c>
      <c r="K14" s="299"/>
      <c r="L14" s="299"/>
      <c r="M14" s="219" t="s">
        <v>660</v>
      </c>
      <c r="N14" s="219" t="s">
        <v>572</v>
      </c>
      <c r="O14" s="219" t="s">
        <v>572</v>
      </c>
      <c r="P14" s="219" t="s">
        <v>571</v>
      </c>
      <c r="Q14" s="219" t="s">
        <v>602</v>
      </c>
      <c r="R14" s="230" t="s">
        <v>604</v>
      </c>
      <c r="S14" s="276" t="s">
        <v>607</v>
      </c>
      <c r="T14" s="276" t="s">
        <v>659</v>
      </c>
      <c r="U14" s="607" t="s">
        <v>571</v>
      </c>
      <c r="V14" s="608"/>
      <c r="W14" s="608"/>
      <c r="X14" s="608"/>
      <c r="Y14" s="219"/>
    </row>
    <row r="15" spans="2:25" ht="15.95" customHeight="1" x14ac:dyDescent="0.15">
      <c r="B15" s="324"/>
      <c r="C15" s="604">
        <v>4</v>
      </c>
      <c r="D15" s="605"/>
      <c r="E15" s="169">
        <v>1</v>
      </c>
      <c r="F15" s="263">
        <v>31.04</v>
      </c>
      <c r="G15" s="219" t="s">
        <v>598</v>
      </c>
      <c r="H15" s="219" t="s">
        <v>599</v>
      </c>
      <c r="I15" s="219" t="s">
        <v>498</v>
      </c>
      <c r="J15" s="299" t="s">
        <v>498</v>
      </c>
      <c r="K15" s="299"/>
      <c r="L15" s="299"/>
      <c r="M15" s="219" t="s">
        <v>661</v>
      </c>
      <c r="N15" s="219" t="s">
        <v>662</v>
      </c>
      <c r="O15" s="219" t="s">
        <v>602</v>
      </c>
      <c r="P15" s="219" t="s">
        <v>571</v>
      </c>
      <c r="Q15" s="219" t="s">
        <v>602</v>
      </c>
      <c r="R15" s="230" t="s">
        <v>604</v>
      </c>
      <c r="S15" s="276" t="s">
        <v>607</v>
      </c>
      <c r="T15" s="276" t="s">
        <v>608</v>
      </c>
      <c r="U15" s="607" t="s">
        <v>609</v>
      </c>
      <c r="V15" s="608"/>
      <c r="W15" s="608"/>
      <c r="X15" s="608"/>
      <c r="Y15" s="219" t="s">
        <v>620</v>
      </c>
    </row>
    <row r="16" spans="2:25" ht="15.95" customHeight="1" x14ac:dyDescent="0.15">
      <c r="B16" s="324"/>
      <c r="C16" s="604">
        <v>4</v>
      </c>
      <c r="D16" s="605"/>
      <c r="E16" s="169">
        <v>2</v>
      </c>
      <c r="F16" s="263">
        <v>31.21</v>
      </c>
      <c r="G16" s="219" t="s">
        <v>598</v>
      </c>
      <c r="H16" s="219" t="s">
        <v>599</v>
      </c>
      <c r="I16" s="219" t="s">
        <v>600</v>
      </c>
      <c r="J16" s="299" t="s">
        <v>504</v>
      </c>
      <c r="K16" s="299"/>
      <c r="L16" s="299"/>
      <c r="M16" s="219" t="s">
        <v>571</v>
      </c>
      <c r="N16" s="219" t="s">
        <v>663</v>
      </c>
      <c r="O16" s="219" t="s">
        <v>602</v>
      </c>
      <c r="P16" s="219" t="s">
        <v>571</v>
      </c>
      <c r="Q16" s="219" t="s">
        <v>603</v>
      </c>
      <c r="R16" s="230" t="s">
        <v>604</v>
      </c>
      <c r="S16" s="276" t="s">
        <v>604</v>
      </c>
      <c r="T16" s="276" t="s">
        <v>571</v>
      </c>
      <c r="U16" s="607" t="s">
        <v>571</v>
      </c>
      <c r="V16" s="608"/>
      <c r="W16" s="608"/>
      <c r="X16" s="608"/>
      <c r="Y16" s="219"/>
    </row>
    <row r="17" spans="2:25" ht="15.95" customHeight="1" x14ac:dyDescent="0.15">
      <c r="B17" s="324"/>
      <c r="C17" s="604">
        <v>4</v>
      </c>
      <c r="D17" s="605"/>
      <c r="E17" s="169">
        <v>3</v>
      </c>
      <c r="F17" s="263">
        <v>31.04</v>
      </c>
      <c r="G17" s="219" t="s">
        <v>598</v>
      </c>
      <c r="H17" s="219" t="s">
        <v>605</v>
      </c>
      <c r="I17" s="219" t="s">
        <v>600</v>
      </c>
      <c r="J17" s="299" t="s">
        <v>470</v>
      </c>
      <c r="K17" s="299"/>
      <c r="L17" s="299"/>
      <c r="M17" s="219" t="s">
        <v>664</v>
      </c>
      <c r="N17" s="219" t="s">
        <v>664</v>
      </c>
      <c r="O17" s="219" t="s">
        <v>602</v>
      </c>
      <c r="P17" s="219" t="s">
        <v>571</v>
      </c>
      <c r="Q17" s="219" t="s">
        <v>602</v>
      </c>
      <c r="R17" s="230" t="s">
        <v>604</v>
      </c>
      <c r="S17" s="276" t="s">
        <v>607</v>
      </c>
      <c r="T17" s="276" t="s">
        <v>608</v>
      </c>
      <c r="U17" s="607" t="s">
        <v>609</v>
      </c>
      <c r="V17" s="608"/>
      <c r="W17" s="608"/>
      <c r="X17" s="608"/>
      <c r="Y17" s="219"/>
    </row>
    <row r="18" spans="2:25" ht="15.95" customHeight="1" x14ac:dyDescent="0.15">
      <c r="B18" s="324"/>
      <c r="C18" s="604">
        <v>4</v>
      </c>
      <c r="D18" s="605"/>
      <c r="E18" s="169">
        <v>4</v>
      </c>
      <c r="F18" s="263">
        <v>38.5</v>
      </c>
      <c r="G18" s="219" t="s">
        <v>598</v>
      </c>
      <c r="H18" s="219" t="s">
        <v>599</v>
      </c>
      <c r="I18" s="219" t="s">
        <v>600</v>
      </c>
      <c r="J18" s="299" t="s">
        <v>504</v>
      </c>
      <c r="K18" s="299"/>
      <c r="L18" s="299"/>
      <c r="M18" s="219" t="s">
        <v>571</v>
      </c>
      <c r="N18" s="219" t="s">
        <v>665</v>
      </c>
      <c r="O18" s="219" t="s">
        <v>602</v>
      </c>
      <c r="P18" s="219" t="s">
        <v>571</v>
      </c>
      <c r="Q18" s="219" t="s">
        <v>603</v>
      </c>
      <c r="R18" s="230" t="s">
        <v>604</v>
      </c>
      <c r="S18" s="276" t="s">
        <v>604</v>
      </c>
      <c r="T18" s="276" t="s">
        <v>571</v>
      </c>
      <c r="U18" s="607" t="s">
        <v>571</v>
      </c>
      <c r="V18" s="608"/>
      <c r="W18" s="608"/>
      <c r="X18" s="608"/>
      <c r="Y18" s="219"/>
    </row>
    <row r="19" spans="2:25" ht="15.95" customHeight="1" x14ac:dyDescent="0.15">
      <c r="B19" s="324"/>
      <c r="C19" s="604">
        <v>4</v>
      </c>
      <c r="D19" s="605"/>
      <c r="E19" s="169">
        <v>5</v>
      </c>
      <c r="F19" s="263">
        <v>34.630000000000003</v>
      </c>
      <c r="G19" s="219" t="s">
        <v>598</v>
      </c>
      <c r="H19" s="219" t="s">
        <v>605</v>
      </c>
      <c r="I19" s="219" t="s">
        <v>498</v>
      </c>
      <c r="J19" s="299" t="s">
        <v>498</v>
      </c>
      <c r="K19" s="299"/>
      <c r="L19" s="299"/>
      <c r="M19" s="219" t="s">
        <v>666</v>
      </c>
      <c r="N19" s="219" t="s">
        <v>667</v>
      </c>
      <c r="O19" s="219" t="s">
        <v>602</v>
      </c>
      <c r="P19" s="219" t="s">
        <v>571</v>
      </c>
      <c r="Q19" s="219" t="s">
        <v>602</v>
      </c>
      <c r="R19" s="230" t="s">
        <v>604</v>
      </c>
      <c r="S19" s="276" t="s">
        <v>607</v>
      </c>
      <c r="T19" s="276" t="s">
        <v>608</v>
      </c>
      <c r="U19" s="607" t="s">
        <v>609</v>
      </c>
      <c r="V19" s="608"/>
      <c r="W19" s="608"/>
      <c r="X19" s="608"/>
      <c r="Y19" s="219" t="s">
        <v>620</v>
      </c>
    </row>
    <row r="20" spans="2:25" ht="15.95" customHeight="1" x14ac:dyDescent="0.15">
      <c r="B20" s="324"/>
      <c r="C20" s="604">
        <v>4</v>
      </c>
      <c r="D20" s="605"/>
      <c r="E20" s="169">
        <v>6</v>
      </c>
      <c r="F20" s="263">
        <v>31.21</v>
      </c>
      <c r="G20" s="219" t="s">
        <v>598</v>
      </c>
      <c r="H20" s="219" t="s">
        <v>613</v>
      </c>
      <c r="I20" s="219" t="s">
        <v>600</v>
      </c>
      <c r="J20" s="299" t="s">
        <v>504</v>
      </c>
      <c r="K20" s="299"/>
      <c r="L20" s="299"/>
      <c r="M20" s="219" t="s">
        <v>571</v>
      </c>
      <c r="N20" s="219" t="s">
        <v>668</v>
      </c>
      <c r="O20" s="219" t="s">
        <v>602</v>
      </c>
      <c r="P20" s="219" t="s">
        <v>571</v>
      </c>
      <c r="Q20" s="219" t="s">
        <v>603</v>
      </c>
      <c r="R20" s="230" t="s">
        <v>604</v>
      </c>
      <c r="S20" s="276" t="s">
        <v>604</v>
      </c>
      <c r="T20" s="276" t="s">
        <v>571</v>
      </c>
      <c r="U20" s="607" t="s">
        <v>571</v>
      </c>
      <c r="V20" s="608"/>
      <c r="W20" s="608"/>
      <c r="X20" s="608"/>
      <c r="Y20" s="219"/>
    </row>
    <row r="21" spans="2:25" ht="15.95" customHeight="1" x14ac:dyDescent="0.15">
      <c r="B21" s="324"/>
      <c r="C21" s="604">
        <v>4</v>
      </c>
      <c r="D21" s="605"/>
      <c r="E21" s="169">
        <v>7</v>
      </c>
      <c r="F21" s="263">
        <v>32.659999999999997</v>
      </c>
      <c r="G21" s="219" t="s">
        <v>598</v>
      </c>
      <c r="H21" s="219" t="s">
        <v>610</v>
      </c>
      <c r="I21" s="219" t="s">
        <v>498</v>
      </c>
      <c r="J21" s="299" t="s">
        <v>498</v>
      </c>
      <c r="K21" s="299"/>
      <c r="L21" s="299"/>
      <c r="M21" s="219" t="s">
        <v>669</v>
      </c>
      <c r="N21" s="219" t="s">
        <v>670</v>
      </c>
      <c r="O21" s="219" t="s">
        <v>602</v>
      </c>
      <c r="P21" s="219" t="s">
        <v>571</v>
      </c>
      <c r="Q21" s="219" t="s">
        <v>602</v>
      </c>
      <c r="R21" s="230" t="s">
        <v>604</v>
      </c>
      <c r="S21" s="276" t="s">
        <v>607</v>
      </c>
      <c r="T21" s="276" t="s">
        <v>608</v>
      </c>
      <c r="U21" s="607" t="s">
        <v>609</v>
      </c>
      <c r="V21" s="608"/>
      <c r="W21" s="608"/>
      <c r="X21" s="608"/>
      <c r="Y21" s="219" t="s">
        <v>620</v>
      </c>
    </row>
    <row r="22" spans="2:25" ht="15.95" customHeight="1" x14ac:dyDescent="0.15">
      <c r="B22" s="324"/>
      <c r="C22" s="604">
        <v>4</v>
      </c>
      <c r="D22" s="605"/>
      <c r="E22" s="169">
        <v>8</v>
      </c>
      <c r="F22" s="263">
        <v>38.5</v>
      </c>
      <c r="G22" s="219" t="s">
        <v>598</v>
      </c>
      <c r="H22" s="219" t="s">
        <v>613</v>
      </c>
      <c r="I22" s="219" t="s">
        <v>600</v>
      </c>
      <c r="J22" s="299" t="s">
        <v>504</v>
      </c>
      <c r="K22" s="299"/>
      <c r="L22" s="299"/>
      <c r="M22" s="219" t="s">
        <v>571</v>
      </c>
      <c r="N22" s="219" t="s">
        <v>665</v>
      </c>
      <c r="O22" s="219" t="s">
        <v>602</v>
      </c>
      <c r="P22" s="219" t="s">
        <v>571</v>
      </c>
      <c r="Q22" s="219" t="s">
        <v>603</v>
      </c>
      <c r="R22" s="230" t="s">
        <v>604</v>
      </c>
      <c r="S22" s="276" t="s">
        <v>604</v>
      </c>
      <c r="T22" s="276" t="s">
        <v>571</v>
      </c>
      <c r="U22" s="607" t="s">
        <v>571</v>
      </c>
      <c r="V22" s="608"/>
      <c r="W22" s="608"/>
      <c r="X22" s="608"/>
      <c r="Y22" s="219"/>
    </row>
    <row r="23" spans="2:25" ht="15.95" customHeight="1" x14ac:dyDescent="0.15">
      <c r="B23" s="324"/>
      <c r="C23" s="604">
        <v>4</v>
      </c>
      <c r="D23" s="605"/>
      <c r="E23" s="169">
        <v>9</v>
      </c>
      <c r="F23" s="263">
        <v>39.369999999999997</v>
      </c>
      <c r="G23" s="219" t="s">
        <v>598</v>
      </c>
      <c r="H23" s="219" t="s">
        <v>631</v>
      </c>
      <c r="I23" s="219" t="s">
        <v>498</v>
      </c>
      <c r="J23" s="299" t="s">
        <v>498</v>
      </c>
      <c r="K23" s="299"/>
      <c r="L23" s="299"/>
      <c r="M23" s="219" t="s">
        <v>633</v>
      </c>
      <c r="N23" s="219" t="s">
        <v>671</v>
      </c>
      <c r="O23" s="219" t="s">
        <v>602</v>
      </c>
      <c r="P23" s="219" t="s">
        <v>571</v>
      </c>
      <c r="Q23" s="219" t="s">
        <v>602</v>
      </c>
      <c r="R23" s="230" t="s">
        <v>604</v>
      </c>
      <c r="S23" s="276" t="s">
        <v>607</v>
      </c>
      <c r="T23" s="276" t="s">
        <v>608</v>
      </c>
      <c r="U23" s="607" t="s">
        <v>609</v>
      </c>
      <c r="V23" s="608"/>
      <c r="W23" s="608"/>
      <c r="X23" s="608"/>
      <c r="Y23" s="219" t="s">
        <v>620</v>
      </c>
    </row>
    <row r="24" spans="2:25" ht="15.95" customHeight="1" x14ac:dyDescent="0.15">
      <c r="B24" s="324"/>
      <c r="C24" s="604">
        <v>4</v>
      </c>
      <c r="D24" s="605"/>
      <c r="E24" s="169">
        <v>10</v>
      </c>
      <c r="F24" s="263">
        <v>34.369999999999997</v>
      </c>
      <c r="G24" s="219" t="s">
        <v>623</v>
      </c>
      <c r="H24" s="219" t="s">
        <v>624</v>
      </c>
      <c r="I24" s="219" t="s">
        <v>600</v>
      </c>
      <c r="J24" s="296" t="s">
        <v>504</v>
      </c>
      <c r="K24" s="609"/>
      <c r="L24" s="297"/>
      <c r="M24" s="219" t="s">
        <v>788</v>
      </c>
      <c r="N24" s="219" t="s">
        <v>672</v>
      </c>
      <c r="O24" s="219" t="s">
        <v>602</v>
      </c>
      <c r="P24" s="219"/>
      <c r="Q24" s="219"/>
      <c r="R24" s="230" t="s">
        <v>604</v>
      </c>
      <c r="S24" s="276" t="s">
        <v>604</v>
      </c>
      <c r="T24" s="276" t="s">
        <v>475</v>
      </c>
      <c r="U24" s="607" t="s">
        <v>794</v>
      </c>
      <c r="V24" s="608"/>
      <c r="W24" s="608"/>
      <c r="X24" s="608"/>
      <c r="Y24" s="219"/>
    </row>
    <row r="25" spans="2:25" ht="15.95" customHeight="1" x14ac:dyDescent="0.15">
      <c r="B25" s="324"/>
      <c r="C25" s="604">
        <v>4</v>
      </c>
      <c r="D25" s="605"/>
      <c r="E25" s="169">
        <v>11</v>
      </c>
      <c r="F25" s="263">
        <v>36.79</v>
      </c>
      <c r="G25" s="219" t="s">
        <v>598</v>
      </c>
      <c r="H25" s="219" t="s">
        <v>610</v>
      </c>
      <c r="I25" s="219" t="s">
        <v>498</v>
      </c>
      <c r="J25" s="299" t="s">
        <v>498</v>
      </c>
      <c r="K25" s="299"/>
      <c r="L25" s="299"/>
      <c r="M25" s="219" t="s">
        <v>673</v>
      </c>
      <c r="N25" s="219" t="s">
        <v>572</v>
      </c>
      <c r="O25" s="219" t="s">
        <v>572</v>
      </c>
      <c r="P25" s="219" t="s">
        <v>571</v>
      </c>
      <c r="Q25" s="219" t="s">
        <v>602</v>
      </c>
      <c r="R25" s="230" t="s">
        <v>604</v>
      </c>
      <c r="S25" s="276" t="s">
        <v>607</v>
      </c>
      <c r="T25" s="276" t="s">
        <v>659</v>
      </c>
      <c r="U25" s="607" t="s">
        <v>571</v>
      </c>
      <c r="V25" s="608"/>
      <c r="W25" s="608"/>
      <c r="X25" s="608"/>
      <c r="Y25" s="219"/>
    </row>
    <row r="26" spans="2:25" ht="15.95" customHeight="1" x14ac:dyDescent="0.15">
      <c r="B26" s="324"/>
      <c r="C26" s="604">
        <v>5</v>
      </c>
      <c r="D26" s="605"/>
      <c r="E26" s="169">
        <v>1</v>
      </c>
      <c r="F26" s="263">
        <v>40</v>
      </c>
      <c r="G26" s="219" t="s">
        <v>598</v>
      </c>
      <c r="H26" s="219" t="s">
        <v>605</v>
      </c>
      <c r="I26" s="219" t="s">
        <v>498</v>
      </c>
      <c r="J26" s="299" t="s">
        <v>498</v>
      </c>
      <c r="K26" s="299"/>
      <c r="L26" s="299"/>
      <c r="M26" s="219" t="s">
        <v>674</v>
      </c>
      <c r="N26" s="219" t="s">
        <v>675</v>
      </c>
      <c r="O26" s="219" t="s">
        <v>602</v>
      </c>
      <c r="P26" s="219" t="s">
        <v>571</v>
      </c>
      <c r="Q26" s="219" t="s">
        <v>602</v>
      </c>
      <c r="R26" s="230" t="s">
        <v>604</v>
      </c>
      <c r="S26" s="276" t="s">
        <v>607</v>
      </c>
      <c r="T26" s="276" t="s">
        <v>608</v>
      </c>
      <c r="U26" s="607" t="s">
        <v>609</v>
      </c>
      <c r="V26" s="608"/>
      <c r="W26" s="608"/>
      <c r="X26" s="608"/>
      <c r="Y26" s="219" t="s">
        <v>620</v>
      </c>
    </row>
    <row r="27" spans="2:25" ht="15.95" customHeight="1" x14ac:dyDescent="0.15">
      <c r="B27" s="324"/>
      <c r="C27" s="604">
        <v>5</v>
      </c>
      <c r="D27" s="605"/>
      <c r="E27" s="169">
        <v>2</v>
      </c>
      <c r="F27" s="263">
        <v>45.69</v>
      </c>
      <c r="G27" s="219" t="s">
        <v>598</v>
      </c>
      <c r="H27" s="219" t="s">
        <v>599</v>
      </c>
      <c r="I27" s="219" t="s">
        <v>600</v>
      </c>
      <c r="J27" s="299" t="s">
        <v>504</v>
      </c>
      <c r="K27" s="299"/>
      <c r="L27" s="299"/>
      <c r="M27" s="219" t="s">
        <v>571</v>
      </c>
      <c r="N27" s="219" t="s">
        <v>665</v>
      </c>
      <c r="O27" s="219" t="s">
        <v>602</v>
      </c>
      <c r="P27" s="219" t="s">
        <v>571</v>
      </c>
      <c r="Q27" s="219" t="s">
        <v>603</v>
      </c>
      <c r="R27" s="230" t="s">
        <v>604</v>
      </c>
      <c r="S27" s="276" t="s">
        <v>604</v>
      </c>
      <c r="T27" s="276" t="s">
        <v>571</v>
      </c>
      <c r="U27" s="607" t="s">
        <v>571</v>
      </c>
      <c r="V27" s="608"/>
      <c r="W27" s="608"/>
      <c r="X27" s="608"/>
      <c r="Y27" s="219"/>
    </row>
    <row r="28" spans="2:25" ht="15.95" customHeight="1" x14ac:dyDescent="0.15">
      <c r="B28" s="324"/>
      <c r="C28" s="604">
        <v>5</v>
      </c>
      <c r="D28" s="605"/>
      <c r="E28" s="169">
        <v>3</v>
      </c>
      <c r="F28" s="263">
        <v>46.91</v>
      </c>
      <c r="G28" s="219" t="s">
        <v>598</v>
      </c>
      <c r="H28" s="219" t="s">
        <v>605</v>
      </c>
      <c r="I28" s="219" t="s">
        <v>498</v>
      </c>
      <c r="J28" s="299" t="s">
        <v>498</v>
      </c>
      <c r="K28" s="299"/>
      <c r="L28" s="299"/>
      <c r="M28" s="219" t="s">
        <v>676</v>
      </c>
      <c r="N28" s="219" t="s">
        <v>677</v>
      </c>
      <c r="O28" s="219" t="s">
        <v>602</v>
      </c>
      <c r="P28" s="219" t="s">
        <v>571</v>
      </c>
      <c r="Q28" s="219" t="s">
        <v>602</v>
      </c>
      <c r="R28" s="230" t="s">
        <v>604</v>
      </c>
      <c r="S28" s="276" t="s">
        <v>607</v>
      </c>
      <c r="T28" s="276" t="s">
        <v>608</v>
      </c>
      <c r="U28" s="607" t="s">
        <v>609</v>
      </c>
      <c r="V28" s="608"/>
      <c r="W28" s="608"/>
      <c r="X28" s="608"/>
      <c r="Y28" s="219" t="s">
        <v>620</v>
      </c>
    </row>
    <row r="29" spans="2:25" ht="15.95" customHeight="1" x14ac:dyDescent="0.15">
      <c r="B29" s="324"/>
      <c r="C29" s="604">
        <v>5</v>
      </c>
      <c r="D29" s="605"/>
      <c r="E29" s="169">
        <v>4</v>
      </c>
      <c r="F29" s="263">
        <v>49.15</v>
      </c>
      <c r="G29" s="219" t="s">
        <v>598</v>
      </c>
      <c r="H29" s="219" t="s">
        <v>605</v>
      </c>
      <c r="I29" s="219" t="s">
        <v>600</v>
      </c>
      <c r="J29" s="299" t="s">
        <v>504</v>
      </c>
      <c r="K29" s="299"/>
      <c r="L29" s="299"/>
      <c r="M29" s="219" t="s">
        <v>616</v>
      </c>
      <c r="N29" s="219" t="s">
        <v>616</v>
      </c>
      <c r="O29" s="219" t="s">
        <v>602</v>
      </c>
      <c r="P29" s="219" t="s">
        <v>571</v>
      </c>
      <c r="Q29" s="219" t="s">
        <v>602</v>
      </c>
      <c r="R29" s="230" t="s">
        <v>604</v>
      </c>
      <c r="S29" s="276" t="s">
        <v>607</v>
      </c>
      <c r="T29" s="276" t="s">
        <v>608</v>
      </c>
      <c r="U29" s="607" t="s">
        <v>609</v>
      </c>
      <c r="V29" s="608"/>
      <c r="W29" s="608"/>
      <c r="X29" s="608"/>
      <c r="Y29" s="219"/>
    </row>
    <row r="30" spans="2:25" ht="15.95" customHeight="1" x14ac:dyDescent="0.15">
      <c r="B30" s="324"/>
      <c r="C30" s="604">
        <v>5</v>
      </c>
      <c r="D30" s="605"/>
      <c r="E30" s="169">
        <v>5</v>
      </c>
      <c r="F30" s="263">
        <v>40.32</v>
      </c>
      <c r="G30" s="219" t="s">
        <v>598</v>
      </c>
      <c r="H30" s="219" t="s">
        <v>610</v>
      </c>
      <c r="I30" s="219" t="s">
        <v>498</v>
      </c>
      <c r="J30" s="299" t="s">
        <v>498</v>
      </c>
      <c r="K30" s="299"/>
      <c r="L30" s="299"/>
      <c r="M30" s="219" t="s">
        <v>678</v>
      </c>
      <c r="N30" s="219" t="s">
        <v>679</v>
      </c>
      <c r="O30" s="219" t="s">
        <v>602</v>
      </c>
      <c r="P30" s="219" t="s">
        <v>571</v>
      </c>
      <c r="Q30" s="219" t="s">
        <v>602</v>
      </c>
      <c r="R30" s="230" t="s">
        <v>604</v>
      </c>
      <c r="S30" s="276" t="s">
        <v>607</v>
      </c>
      <c r="T30" s="276" t="s">
        <v>608</v>
      </c>
      <c r="U30" s="607" t="s">
        <v>609</v>
      </c>
      <c r="V30" s="608"/>
      <c r="W30" s="608"/>
      <c r="X30" s="608"/>
      <c r="Y30" s="219" t="s">
        <v>620</v>
      </c>
    </row>
    <row r="31" spans="2:25" ht="15.95" customHeight="1" x14ac:dyDescent="0.15">
      <c r="B31" s="324"/>
      <c r="C31" s="604">
        <v>5</v>
      </c>
      <c r="D31" s="605"/>
      <c r="E31" s="169">
        <v>6</v>
      </c>
      <c r="F31" s="263">
        <v>45.69</v>
      </c>
      <c r="G31" s="219" t="s">
        <v>598</v>
      </c>
      <c r="H31" s="219" t="s">
        <v>613</v>
      </c>
      <c r="I31" s="219" t="s">
        <v>600</v>
      </c>
      <c r="J31" s="299" t="s">
        <v>504</v>
      </c>
      <c r="K31" s="299"/>
      <c r="L31" s="299"/>
      <c r="M31" s="219" t="s">
        <v>571</v>
      </c>
      <c r="N31" s="219" t="s">
        <v>665</v>
      </c>
      <c r="O31" s="219" t="s">
        <v>602</v>
      </c>
      <c r="P31" s="219" t="s">
        <v>571</v>
      </c>
      <c r="Q31" s="219" t="s">
        <v>603</v>
      </c>
      <c r="R31" s="230" t="s">
        <v>604</v>
      </c>
      <c r="S31" s="276" t="s">
        <v>604</v>
      </c>
      <c r="T31" s="276" t="s">
        <v>571</v>
      </c>
      <c r="U31" s="607" t="s">
        <v>571</v>
      </c>
      <c r="V31" s="608"/>
      <c r="W31" s="608"/>
      <c r="X31" s="608"/>
      <c r="Y31" s="219"/>
    </row>
    <row r="32" spans="2:25" ht="15.95" customHeight="1" x14ac:dyDescent="0.15">
      <c r="B32" s="324"/>
      <c r="C32" s="604">
        <v>5</v>
      </c>
      <c r="D32" s="605"/>
      <c r="E32" s="169">
        <v>7</v>
      </c>
      <c r="F32" s="263">
        <v>44.47</v>
      </c>
      <c r="G32" s="219" t="s">
        <v>598</v>
      </c>
      <c r="H32" s="219" t="s">
        <v>610</v>
      </c>
      <c r="I32" s="219" t="s">
        <v>498</v>
      </c>
      <c r="J32" s="299" t="s">
        <v>498</v>
      </c>
      <c r="K32" s="299"/>
      <c r="L32" s="299"/>
      <c r="M32" s="219" t="s">
        <v>678</v>
      </c>
      <c r="N32" s="219" t="s">
        <v>670</v>
      </c>
      <c r="O32" s="219" t="s">
        <v>602</v>
      </c>
      <c r="P32" s="219" t="s">
        <v>571</v>
      </c>
      <c r="Q32" s="219" t="s">
        <v>602</v>
      </c>
      <c r="R32" s="230" t="s">
        <v>604</v>
      </c>
      <c r="S32" s="276" t="s">
        <v>607</v>
      </c>
      <c r="T32" s="276" t="s">
        <v>608</v>
      </c>
      <c r="U32" s="607" t="s">
        <v>609</v>
      </c>
      <c r="V32" s="608"/>
      <c r="W32" s="608"/>
      <c r="X32" s="608"/>
      <c r="Y32" s="219" t="s">
        <v>620</v>
      </c>
    </row>
    <row r="33" spans="2:25" ht="15.95" customHeight="1" x14ac:dyDescent="0.15">
      <c r="B33" s="324"/>
      <c r="C33" s="604">
        <v>5</v>
      </c>
      <c r="D33" s="605"/>
      <c r="E33" s="169">
        <v>8</v>
      </c>
      <c r="F33" s="263">
        <v>41.39</v>
      </c>
      <c r="G33" s="219" t="s">
        <v>623</v>
      </c>
      <c r="H33" s="219" t="s">
        <v>624</v>
      </c>
      <c r="I33" s="219" t="s">
        <v>600</v>
      </c>
      <c r="J33" s="296" t="s">
        <v>504</v>
      </c>
      <c r="K33" s="609"/>
      <c r="L33" s="297"/>
      <c r="M33" s="219" t="s">
        <v>788</v>
      </c>
      <c r="N33" s="219" t="s">
        <v>680</v>
      </c>
      <c r="O33" s="219" t="s">
        <v>602</v>
      </c>
      <c r="P33" s="219"/>
      <c r="Q33" s="219"/>
      <c r="R33" s="230" t="s">
        <v>604</v>
      </c>
      <c r="S33" s="276" t="s">
        <v>604</v>
      </c>
      <c r="T33" s="276" t="s">
        <v>475</v>
      </c>
      <c r="U33" s="607" t="s">
        <v>794</v>
      </c>
      <c r="V33" s="608"/>
      <c r="W33" s="608"/>
      <c r="X33" s="608"/>
      <c r="Y33" s="219"/>
    </row>
    <row r="34" spans="2:25" ht="15.95" customHeight="1" x14ac:dyDescent="0.15">
      <c r="B34" s="324"/>
      <c r="C34" s="604">
        <v>5</v>
      </c>
      <c r="D34" s="605"/>
      <c r="E34" s="169">
        <v>9</v>
      </c>
      <c r="F34" s="263">
        <v>42.48</v>
      </c>
      <c r="G34" s="219" t="s">
        <v>623</v>
      </c>
      <c r="H34" s="219" t="s">
        <v>624</v>
      </c>
      <c r="I34" s="219" t="s">
        <v>600</v>
      </c>
      <c r="J34" s="296" t="s">
        <v>504</v>
      </c>
      <c r="K34" s="609"/>
      <c r="L34" s="297"/>
      <c r="M34" s="219" t="s">
        <v>788</v>
      </c>
      <c r="N34" s="219" t="s">
        <v>681</v>
      </c>
      <c r="O34" s="219" t="s">
        <v>602</v>
      </c>
      <c r="P34" s="219"/>
      <c r="Q34" s="219"/>
      <c r="R34" s="230" t="s">
        <v>604</v>
      </c>
      <c r="S34" s="276" t="s">
        <v>604</v>
      </c>
      <c r="T34" s="276" t="s">
        <v>475</v>
      </c>
      <c r="U34" s="607" t="s">
        <v>794</v>
      </c>
      <c r="V34" s="608"/>
      <c r="W34" s="608"/>
      <c r="X34" s="608"/>
      <c r="Y34" s="219"/>
    </row>
    <row r="35" spans="2:25" ht="15.95" customHeight="1" x14ac:dyDescent="0.15">
      <c r="B35" s="324"/>
      <c r="C35" s="604">
        <v>5</v>
      </c>
      <c r="D35" s="605"/>
      <c r="E35" s="169">
        <v>10</v>
      </c>
      <c r="F35" s="263">
        <v>44.09</v>
      </c>
      <c r="G35" s="219" t="s">
        <v>623</v>
      </c>
      <c r="H35" s="219" t="s">
        <v>624</v>
      </c>
      <c r="I35" s="219" t="s">
        <v>600</v>
      </c>
      <c r="J35" s="296" t="s">
        <v>504</v>
      </c>
      <c r="K35" s="609"/>
      <c r="L35" s="297"/>
      <c r="M35" s="219" t="s">
        <v>788</v>
      </c>
      <c r="N35" s="219" t="s">
        <v>681</v>
      </c>
      <c r="O35" s="219" t="s">
        <v>602</v>
      </c>
      <c r="P35" s="219"/>
      <c r="Q35" s="219"/>
      <c r="R35" s="230" t="s">
        <v>604</v>
      </c>
      <c r="S35" s="276" t="s">
        <v>604</v>
      </c>
      <c r="T35" s="276" t="s">
        <v>475</v>
      </c>
      <c r="U35" s="607" t="s">
        <v>794</v>
      </c>
      <c r="V35" s="608"/>
      <c r="W35" s="608"/>
      <c r="X35" s="608"/>
      <c r="Y35" s="219"/>
    </row>
    <row r="36" spans="2:25" ht="15.95" customHeight="1" x14ac:dyDescent="0.15">
      <c r="B36" s="324"/>
      <c r="C36" s="604">
        <v>5</v>
      </c>
      <c r="D36" s="605"/>
      <c r="E36" s="169">
        <v>11</v>
      </c>
      <c r="F36" s="263">
        <v>49.17</v>
      </c>
      <c r="G36" s="219" t="s">
        <v>598</v>
      </c>
      <c r="H36" s="219" t="s">
        <v>610</v>
      </c>
      <c r="I36" s="219" t="s">
        <v>498</v>
      </c>
      <c r="J36" s="299" t="s">
        <v>498</v>
      </c>
      <c r="K36" s="299"/>
      <c r="L36" s="299"/>
      <c r="M36" s="219" t="s">
        <v>682</v>
      </c>
      <c r="N36" s="219" t="s">
        <v>572</v>
      </c>
      <c r="O36" s="219" t="s">
        <v>572</v>
      </c>
      <c r="P36" s="219" t="s">
        <v>571</v>
      </c>
      <c r="Q36" s="219" t="s">
        <v>602</v>
      </c>
      <c r="R36" s="230" t="s">
        <v>604</v>
      </c>
      <c r="S36" s="276" t="s">
        <v>607</v>
      </c>
      <c r="T36" s="276" t="s">
        <v>659</v>
      </c>
      <c r="U36" s="607" t="s">
        <v>571</v>
      </c>
      <c r="V36" s="608"/>
      <c r="W36" s="608"/>
      <c r="X36" s="608"/>
      <c r="Y36" s="219"/>
    </row>
    <row r="37" spans="2:25" ht="15.95" customHeight="1" x14ac:dyDescent="0.15">
      <c r="B37" s="324"/>
      <c r="C37" s="604">
        <v>6</v>
      </c>
      <c r="D37" s="605"/>
      <c r="E37" s="169">
        <v>1</v>
      </c>
      <c r="F37" s="263">
        <v>52.92</v>
      </c>
      <c r="G37" s="219" t="s">
        <v>598</v>
      </c>
      <c r="H37" s="219" t="s">
        <v>599</v>
      </c>
      <c r="I37" s="219" t="s">
        <v>600</v>
      </c>
      <c r="J37" s="299" t="s">
        <v>504</v>
      </c>
      <c r="K37" s="299"/>
      <c r="L37" s="299"/>
      <c r="M37" s="219" t="s">
        <v>571</v>
      </c>
      <c r="N37" s="219" t="s">
        <v>641</v>
      </c>
      <c r="O37" s="219" t="s">
        <v>602</v>
      </c>
      <c r="P37" s="219" t="s">
        <v>571</v>
      </c>
      <c r="Q37" s="219" t="s">
        <v>603</v>
      </c>
      <c r="R37" s="230" t="s">
        <v>604</v>
      </c>
      <c r="S37" s="276" t="s">
        <v>604</v>
      </c>
      <c r="T37" s="276" t="s">
        <v>571</v>
      </c>
      <c r="U37" s="607" t="s">
        <v>571</v>
      </c>
      <c r="V37" s="608"/>
      <c r="W37" s="608"/>
      <c r="X37" s="608"/>
      <c r="Y37" s="219"/>
    </row>
    <row r="38" spans="2:25" ht="15.95" customHeight="1" x14ac:dyDescent="0.15">
      <c r="B38" s="324"/>
      <c r="C38" s="604">
        <v>6</v>
      </c>
      <c r="D38" s="605"/>
      <c r="E38" s="169">
        <v>2</v>
      </c>
      <c r="F38" s="263">
        <v>59.94</v>
      </c>
      <c r="G38" s="219" t="s">
        <v>598</v>
      </c>
      <c r="H38" s="219" t="s">
        <v>599</v>
      </c>
      <c r="I38" s="219" t="s">
        <v>600</v>
      </c>
      <c r="J38" s="299" t="s">
        <v>462</v>
      </c>
      <c r="K38" s="299"/>
      <c r="L38" s="299"/>
      <c r="M38" s="219" t="s">
        <v>683</v>
      </c>
      <c r="N38" s="219" t="s">
        <v>665</v>
      </c>
      <c r="O38" s="219" t="s">
        <v>602</v>
      </c>
      <c r="P38" s="219" t="s">
        <v>571</v>
      </c>
      <c r="Q38" s="219" t="s">
        <v>602</v>
      </c>
      <c r="R38" s="230" t="s">
        <v>604</v>
      </c>
      <c r="S38" s="230" t="s">
        <v>607</v>
      </c>
      <c r="T38" s="230" t="s">
        <v>608</v>
      </c>
      <c r="U38" s="299" t="s">
        <v>609</v>
      </c>
      <c r="V38" s="606"/>
      <c r="W38" s="606"/>
      <c r="X38" s="606"/>
      <c r="Y38" s="219" t="s">
        <v>620</v>
      </c>
    </row>
    <row r="39" spans="2:25" ht="15.95" customHeight="1" x14ac:dyDescent="0.15">
      <c r="B39" s="324"/>
      <c r="C39" s="604">
        <v>6</v>
      </c>
      <c r="D39" s="605"/>
      <c r="E39" s="169">
        <v>3</v>
      </c>
      <c r="F39" s="263">
        <v>57.55</v>
      </c>
      <c r="G39" s="219" t="s">
        <v>598</v>
      </c>
      <c r="H39" s="219" t="s">
        <v>599</v>
      </c>
      <c r="I39" s="219" t="s">
        <v>600</v>
      </c>
      <c r="J39" s="299" t="s">
        <v>470</v>
      </c>
      <c r="K39" s="299"/>
      <c r="L39" s="299"/>
      <c r="M39" s="219" t="s">
        <v>684</v>
      </c>
      <c r="N39" s="219" t="s">
        <v>684</v>
      </c>
      <c r="O39" s="219" t="s">
        <v>602</v>
      </c>
      <c r="P39" s="219" t="s">
        <v>571</v>
      </c>
      <c r="Q39" s="219" t="s">
        <v>602</v>
      </c>
      <c r="R39" s="230" t="s">
        <v>604</v>
      </c>
      <c r="S39" s="230" t="s">
        <v>607</v>
      </c>
      <c r="T39" s="230" t="s">
        <v>608</v>
      </c>
      <c r="U39" s="299" t="s">
        <v>609</v>
      </c>
      <c r="V39" s="606"/>
      <c r="W39" s="606"/>
      <c r="X39" s="606"/>
      <c r="Y39" s="219"/>
    </row>
    <row r="40" spans="2:25" ht="15.95" customHeight="1" x14ac:dyDescent="0.15">
      <c r="B40" s="324"/>
      <c r="C40" s="604">
        <v>6</v>
      </c>
      <c r="D40" s="605"/>
      <c r="E40" s="169">
        <v>4</v>
      </c>
      <c r="F40" s="263">
        <v>53.78</v>
      </c>
      <c r="G40" s="219" t="s">
        <v>598</v>
      </c>
      <c r="H40" s="219" t="s">
        <v>631</v>
      </c>
      <c r="I40" s="219" t="s">
        <v>600</v>
      </c>
      <c r="J40" s="299" t="s">
        <v>470</v>
      </c>
      <c r="K40" s="299"/>
      <c r="L40" s="299"/>
      <c r="M40" s="219" t="s">
        <v>685</v>
      </c>
      <c r="N40" s="219" t="s">
        <v>686</v>
      </c>
      <c r="O40" s="219" t="s">
        <v>602</v>
      </c>
      <c r="P40" s="219" t="s">
        <v>571</v>
      </c>
      <c r="Q40" s="219" t="s">
        <v>597</v>
      </c>
      <c r="R40" s="230" t="s">
        <v>604</v>
      </c>
      <c r="S40" s="230" t="s">
        <v>687</v>
      </c>
      <c r="T40" s="230" t="s">
        <v>608</v>
      </c>
      <c r="U40" s="299" t="s">
        <v>687</v>
      </c>
      <c r="V40" s="606"/>
      <c r="W40" s="606"/>
      <c r="X40" s="606"/>
      <c r="Y40" s="219" t="s">
        <v>688</v>
      </c>
    </row>
    <row r="41" spans="2:25" ht="15.95" customHeight="1" x14ac:dyDescent="0.15">
      <c r="B41" s="324"/>
      <c r="C41" s="604">
        <v>6</v>
      </c>
      <c r="D41" s="605"/>
      <c r="E41" s="169">
        <v>5</v>
      </c>
      <c r="F41" s="263">
        <v>56.05</v>
      </c>
      <c r="G41" s="219" t="s">
        <v>598</v>
      </c>
      <c r="H41" s="219" t="s">
        <v>631</v>
      </c>
      <c r="I41" s="219" t="s">
        <v>600</v>
      </c>
      <c r="J41" s="299" t="s">
        <v>504</v>
      </c>
      <c r="K41" s="299"/>
      <c r="L41" s="299"/>
      <c r="M41" s="219" t="s">
        <v>689</v>
      </c>
      <c r="N41" s="219" t="s">
        <v>690</v>
      </c>
      <c r="O41" s="219" t="s">
        <v>597</v>
      </c>
      <c r="P41" s="219" t="s">
        <v>571</v>
      </c>
      <c r="Q41" s="219" t="s">
        <v>597</v>
      </c>
      <c r="R41" s="230" t="s">
        <v>604</v>
      </c>
      <c r="S41" s="230" t="s">
        <v>687</v>
      </c>
      <c r="T41" s="230" t="s">
        <v>608</v>
      </c>
      <c r="U41" s="299" t="s">
        <v>687</v>
      </c>
      <c r="V41" s="606"/>
      <c r="W41" s="606"/>
      <c r="X41" s="606"/>
      <c r="Y41" s="219" t="s">
        <v>620</v>
      </c>
    </row>
    <row r="42" spans="2:25" ht="15.95" customHeight="1" x14ac:dyDescent="0.15">
      <c r="B42" s="375"/>
      <c r="C42" s="604">
        <v>6</v>
      </c>
      <c r="D42" s="605"/>
      <c r="E42" s="169">
        <v>6</v>
      </c>
      <c r="F42" s="263">
        <v>55.65</v>
      </c>
      <c r="G42" s="219" t="s">
        <v>598</v>
      </c>
      <c r="H42" s="219" t="s">
        <v>605</v>
      </c>
      <c r="I42" s="219" t="s">
        <v>498</v>
      </c>
      <c r="J42" s="299" t="s">
        <v>498</v>
      </c>
      <c r="K42" s="299"/>
      <c r="L42" s="299"/>
      <c r="M42" s="219" t="s">
        <v>691</v>
      </c>
      <c r="N42" s="219" t="s">
        <v>692</v>
      </c>
      <c r="O42" s="219" t="s">
        <v>602</v>
      </c>
      <c r="P42" s="219" t="s">
        <v>571</v>
      </c>
      <c r="Q42" s="219" t="s">
        <v>637</v>
      </c>
      <c r="R42" s="230" t="s">
        <v>604</v>
      </c>
      <c r="S42" s="230" t="s">
        <v>687</v>
      </c>
      <c r="T42" s="230" t="s">
        <v>608</v>
      </c>
      <c r="U42" s="299" t="s">
        <v>687</v>
      </c>
      <c r="V42" s="606"/>
      <c r="W42" s="606"/>
      <c r="X42" s="606"/>
      <c r="Y42" s="219" t="s">
        <v>688</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5" t="s">
        <v>275</v>
      </c>
      <c r="D45" s="255"/>
      <c r="E45" s="255"/>
      <c r="F45" s="255"/>
      <c r="G45" s="255"/>
      <c r="H45" s="255"/>
      <c r="I45" s="255"/>
      <c r="J45" s="255"/>
      <c r="K45" s="255"/>
      <c r="L45" s="255"/>
      <c r="M45" s="255"/>
      <c r="N45" s="255"/>
      <c r="O45" s="255"/>
      <c r="P45" s="255"/>
      <c r="Q45" s="255"/>
      <c r="R45" s="255"/>
      <c r="S45" s="255"/>
      <c r="T45" s="255"/>
      <c r="U45" s="255"/>
      <c r="V45" s="255"/>
      <c r="W45" s="255"/>
      <c r="X45" s="255"/>
    </row>
    <row r="46" spans="2:25" ht="15.95" customHeight="1" x14ac:dyDescent="0.15">
      <c r="B46" s="255"/>
      <c r="C46" s="255" t="s">
        <v>276</v>
      </c>
      <c r="D46" s="255"/>
      <c r="E46" s="255"/>
      <c r="F46" s="255"/>
      <c r="G46" s="255"/>
      <c r="H46" s="255"/>
      <c r="I46" s="255"/>
      <c r="J46" s="255"/>
      <c r="K46" s="255"/>
      <c r="L46" s="255"/>
      <c r="M46" s="255"/>
      <c r="N46" s="255"/>
      <c r="O46" s="255"/>
      <c r="P46" s="255"/>
      <c r="Q46" s="255"/>
      <c r="R46" s="255"/>
      <c r="S46" s="255"/>
      <c r="T46" s="255"/>
      <c r="U46" s="255"/>
      <c r="V46" s="255"/>
      <c r="W46" s="255"/>
      <c r="X46" s="255"/>
    </row>
    <row r="47" spans="2:25" ht="15.95" customHeight="1" x14ac:dyDescent="0.15">
      <c r="B47" s="255"/>
      <c r="C47" s="255" t="s">
        <v>277</v>
      </c>
      <c r="D47" s="255"/>
      <c r="E47" s="255"/>
      <c r="F47" s="255"/>
      <c r="G47" s="255"/>
      <c r="H47" s="255"/>
      <c r="I47" s="255"/>
      <c r="J47" s="255"/>
      <c r="K47" s="255"/>
      <c r="L47" s="255"/>
      <c r="M47" s="255"/>
      <c r="N47" s="255"/>
      <c r="O47" s="255"/>
      <c r="P47" s="255"/>
      <c r="Q47" s="255"/>
      <c r="R47" s="255"/>
      <c r="S47" s="255"/>
      <c r="T47" s="255"/>
      <c r="U47" s="255"/>
      <c r="V47" s="255"/>
      <c r="W47" s="255"/>
      <c r="X47" s="255"/>
    </row>
    <row r="48" spans="2:25" ht="15.95" customHeight="1" x14ac:dyDescent="0.15">
      <c r="C48" s="3" t="s">
        <v>207</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1"/>
  <dataValidations count="3">
    <dataValidation allowBlank="1" showInputMessage="1" showErrorMessage="1" prompt="覆工スパン毎に連番を記入。_x000a_数値で入力する。" sqref="E9:E42" xr:uid="{DD13401B-17C8-46C4-AC71-38ADE20AB0B6}"/>
    <dataValidation allowBlank="1" showInputMessage="1" showErrorMessage="1" prompt="前回の定期点検年月日を入力" sqref="O6" xr:uid="{A26D29EC-9841-41A8-91E0-6500395C18E2}"/>
    <dataValidation type="list" errorStyle="warning" allowBlank="1" showInputMessage="1" showErrorMessage="1" error="選択出来ません" sqref="H9:H42" xr:uid="{AC080E24-06A9-4F54-9A43-EE48C4DAC6B4}">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933C65E-C1E2-4973-B49B-DC19031651FF}">
          <x14:formula1>
            <xm:f>'(参考)リスト'!$E$16:$E$27</xm:f>
          </x14:formula1>
          <xm:sqref>J13:L23 J25:L32 J36:L42</xm:sqref>
        </x14:dataValidation>
        <x14:dataValidation type="list" showInputMessage="1" showErrorMessage="1" xr:uid="{A5D70684-0038-44E5-BBD9-D5CC72C3E6B3}">
          <x14:formula1>
            <xm:f>'(参考)リスト'!$B$16:$B$21</xm:f>
          </x14:formula1>
          <xm:sqref>G9:G42</xm:sqref>
        </x14:dataValidation>
        <x14:dataValidation type="list" allowBlank="1" showInputMessage="1" showErrorMessage="1" xr:uid="{C7EF8826-86B1-4C97-B12D-143EAB28C051}">
          <x14:formula1>
            <xm:f>'(参考)リスト'!$F$16:$F$21</xm:f>
          </x14:formula1>
          <xm:sqref>O9:Q42</xm:sqref>
        </x14:dataValidation>
        <x14:dataValidation type="list" allowBlank="1" showInputMessage="1" showErrorMessage="1" xr:uid="{C3BCA318-0AF4-45EC-A428-544D56A67521}">
          <x14:formula1>
            <xm:f>'(参考)リスト'!$I$16:$I$18</xm:f>
          </x14:formula1>
          <xm:sqref>S9:S42</xm:sqref>
        </x14:dataValidation>
        <x14:dataValidation type="list" allowBlank="1" showInputMessage="1" showErrorMessage="1" xr:uid="{02CBFA8D-33FA-4BD1-985A-E05BB55482B5}">
          <x14:formula1>
            <xm:f>'(参考)リスト'!$H$16:$H$17</xm:f>
          </x14:formula1>
          <xm:sqref>R9:R42</xm:sqref>
        </x14:dataValidation>
        <x14:dataValidation type="list" allowBlank="1" showInputMessage="1" showErrorMessage="1" xr:uid="{83940BEF-2518-42B0-9CB9-8AF08EEE16ED}">
          <x14:formula1>
            <xm:f>'(参考)リスト'!$J$16:$J$18</xm:f>
          </x14:formula1>
          <xm:sqref>T9:T42</xm:sqref>
        </x14:dataValidation>
        <x14:dataValidation type="list" allowBlank="1" showInputMessage="1" showErrorMessage="1" xr:uid="{2E497A29-E70E-4E6D-B02E-BBE65E67BE33}">
          <x14:formula1>
            <xm:f>'(参考)リスト'!$D$16:$D$18</xm:f>
          </x14:formula1>
          <xm:sqref>I9:I42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B8A9-453E-42B7-815F-A8894EA04DC3}">
  <sheetPr>
    <pageSetUpPr fitToPage="1"/>
  </sheetPr>
  <dimension ref="B1:Y48"/>
  <sheetViews>
    <sheetView showGridLines="0" view="pageBreakPreview" zoomScale="70" zoomScaleNormal="55" zoomScaleSheetLayoutView="70" workbookViewId="0">
      <selection activeCell="AJ17" sqref="AJ17"/>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31" t="s">
        <v>246</v>
      </c>
      <c r="C2" s="631"/>
      <c r="D2" s="631"/>
      <c r="E2" s="631"/>
      <c r="F2" s="632"/>
      <c r="G2" s="632"/>
      <c r="H2" s="632"/>
      <c r="I2" s="631"/>
      <c r="J2" s="631"/>
      <c r="K2" s="631"/>
      <c r="L2" s="631"/>
      <c r="M2" s="631"/>
      <c r="N2" s="631"/>
      <c r="O2" s="631"/>
      <c r="P2" s="631"/>
      <c r="Q2" s="631"/>
      <c r="R2" s="631"/>
      <c r="S2" s="631"/>
      <c r="T2" s="631"/>
      <c r="U2" s="631"/>
      <c r="V2" s="631"/>
      <c r="W2" s="631"/>
      <c r="X2" s="631"/>
      <c r="Y2" s="187"/>
    </row>
    <row r="3" spans="2:25" ht="20.100000000000001" customHeight="1" x14ac:dyDescent="0.15">
      <c r="B3" s="367" t="s">
        <v>60</v>
      </c>
      <c r="C3" s="377"/>
      <c r="D3" s="377"/>
      <c r="E3" s="377"/>
      <c r="F3" s="633" t="s">
        <v>577</v>
      </c>
      <c r="G3" s="633"/>
      <c r="H3" s="633"/>
      <c r="I3" s="289" t="s">
        <v>61</v>
      </c>
      <c r="J3" s="290"/>
      <c r="K3" s="321" t="s">
        <v>579</v>
      </c>
      <c r="L3" s="316"/>
      <c r="M3" s="316"/>
      <c r="N3" s="322"/>
      <c r="O3" s="325" t="s">
        <v>247</v>
      </c>
      <c r="P3" s="356" t="s">
        <v>585</v>
      </c>
      <c r="Q3" s="600"/>
      <c r="R3" s="600"/>
      <c r="S3" s="634"/>
      <c r="T3" s="569" t="s">
        <v>248</v>
      </c>
      <c r="U3" s="635"/>
      <c r="V3" s="635"/>
      <c r="W3" s="570"/>
      <c r="X3" s="639">
        <v>45925</v>
      </c>
      <c r="Y3" s="640"/>
    </row>
    <row r="4" spans="2:25" ht="20.100000000000001" customHeight="1" x14ac:dyDescent="0.15">
      <c r="B4" s="317" t="s">
        <v>165</v>
      </c>
      <c r="C4" s="318"/>
      <c r="D4" s="318"/>
      <c r="E4" s="318"/>
      <c r="F4" s="643" t="s">
        <v>578</v>
      </c>
      <c r="G4" s="643"/>
      <c r="H4" s="643"/>
      <c r="I4" s="644" t="s">
        <v>166</v>
      </c>
      <c r="J4" s="645"/>
      <c r="K4" s="321" t="s">
        <v>580</v>
      </c>
      <c r="L4" s="316"/>
      <c r="M4" s="316"/>
      <c r="N4" s="322"/>
      <c r="O4" s="320"/>
      <c r="P4" s="646" t="s">
        <v>587</v>
      </c>
      <c r="Q4" s="601"/>
      <c r="R4" s="601"/>
      <c r="S4" s="638"/>
      <c r="T4" s="636"/>
      <c r="U4" s="637"/>
      <c r="V4" s="637"/>
      <c r="W4" s="638"/>
      <c r="X4" s="641"/>
      <c r="Y4" s="642"/>
    </row>
    <row r="5" spans="2:25" ht="15" customHeight="1" x14ac:dyDescent="0.15">
      <c r="B5" s="324" t="s">
        <v>249</v>
      </c>
      <c r="C5" s="611" t="s">
        <v>250</v>
      </c>
      <c r="D5" s="612"/>
      <c r="E5" s="613" t="s">
        <v>251</v>
      </c>
      <c r="F5" s="613" t="s">
        <v>252</v>
      </c>
      <c r="G5" s="615" t="s">
        <v>253</v>
      </c>
      <c r="H5" s="616"/>
      <c r="I5" s="367" t="s">
        <v>254</v>
      </c>
      <c r="J5" s="377"/>
      <c r="K5" s="377"/>
      <c r="L5" s="377"/>
      <c r="M5" s="377"/>
      <c r="N5" s="378"/>
      <c r="O5" s="202" t="s">
        <v>255</v>
      </c>
      <c r="P5" s="594" t="s">
        <v>256</v>
      </c>
      <c r="Q5" s="619"/>
      <c r="R5" s="619"/>
      <c r="S5" s="620"/>
      <c r="T5" s="615" t="s">
        <v>257</v>
      </c>
      <c r="U5" s="623"/>
      <c r="V5" s="623"/>
      <c r="W5" s="623"/>
      <c r="X5" s="616"/>
      <c r="Y5" s="625" t="s">
        <v>258</v>
      </c>
    </row>
    <row r="6" spans="2:25" ht="15" customHeight="1" x14ac:dyDescent="0.15">
      <c r="B6" s="324"/>
      <c r="C6" s="611"/>
      <c r="D6" s="612"/>
      <c r="E6" s="613"/>
      <c r="F6" s="613"/>
      <c r="G6" s="617"/>
      <c r="H6" s="618"/>
      <c r="I6" s="317"/>
      <c r="J6" s="318"/>
      <c r="K6" s="318"/>
      <c r="L6" s="318"/>
      <c r="M6" s="318"/>
      <c r="N6" s="319"/>
      <c r="O6" s="203">
        <v>44225</v>
      </c>
      <c r="P6" s="595"/>
      <c r="Q6" s="621"/>
      <c r="R6" s="621"/>
      <c r="S6" s="622"/>
      <c r="T6" s="617"/>
      <c r="U6" s="624"/>
      <c r="V6" s="624"/>
      <c r="W6" s="624"/>
      <c r="X6" s="618"/>
      <c r="Y6" s="613"/>
    </row>
    <row r="7" spans="2:25" ht="16.149999999999999" customHeight="1" x14ac:dyDescent="0.15">
      <c r="B7" s="324"/>
      <c r="C7" s="611"/>
      <c r="D7" s="612"/>
      <c r="E7" s="613"/>
      <c r="F7" s="613"/>
      <c r="G7" s="582" t="s">
        <v>259</v>
      </c>
      <c r="H7" s="582" t="s">
        <v>260</v>
      </c>
      <c r="I7" s="628" t="s">
        <v>261</v>
      </c>
      <c r="J7" s="628" t="s">
        <v>262</v>
      </c>
      <c r="K7" s="606"/>
      <c r="L7" s="606"/>
      <c r="M7" s="629" t="s">
        <v>263</v>
      </c>
      <c r="N7" s="630" t="s">
        <v>264</v>
      </c>
      <c r="O7" s="628" t="s">
        <v>265</v>
      </c>
      <c r="P7" s="354" t="s">
        <v>266</v>
      </c>
      <c r="Q7" s="606"/>
      <c r="R7" s="582" t="s">
        <v>267</v>
      </c>
      <c r="S7" s="582" t="s">
        <v>268</v>
      </c>
      <c r="T7" s="610" t="s">
        <v>269</v>
      </c>
      <c r="U7" s="582" t="s">
        <v>270</v>
      </c>
      <c r="V7" s="606"/>
      <c r="W7" s="606"/>
      <c r="X7" s="606"/>
      <c r="Y7" s="613"/>
    </row>
    <row r="8" spans="2:25" ht="16.149999999999999" customHeight="1" x14ac:dyDescent="0.15">
      <c r="B8" s="324"/>
      <c r="C8" s="317"/>
      <c r="D8" s="319"/>
      <c r="E8" s="614"/>
      <c r="F8" s="614"/>
      <c r="G8" s="627"/>
      <c r="H8" s="627"/>
      <c r="I8" s="606"/>
      <c r="J8" s="606"/>
      <c r="K8" s="606"/>
      <c r="L8" s="606"/>
      <c r="M8" s="606"/>
      <c r="N8" s="606"/>
      <c r="O8" s="606"/>
      <c r="P8" s="204" t="s">
        <v>271</v>
      </c>
      <c r="Q8" s="204" t="s">
        <v>272</v>
      </c>
      <c r="R8" s="606"/>
      <c r="S8" s="606"/>
      <c r="T8" s="606"/>
      <c r="U8" s="606"/>
      <c r="V8" s="606"/>
      <c r="W8" s="606"/>
      <c r="X8" s="606"/>
      <c r="Y8" s="626"/>
    </row>
    <row r="9" spans="2:25" ht="15.75" customHeight="1" x14ac:dyDescent="0.15">
      <c r="B9" s="324"/>
      <c r="C9" s="604">
        <v>6</v>
      </c>
      <c r="D9" s="605"/>
      <c r="E9" s="169">
        <v>7</v>
      </c>
      <c r="F9" s="263">
        <v>57.59</v>
      </c>
      <c r="G9" s="219" t="s">
        <v>598</v>
      </c>
      <c r="H9" s="219" t="s">
        <v>605</v>
      </c>
      <c r="I9" s="219" t="s">
        <v>600</v>
      </c>
      <c r="J9" s="299" t="s">
        <v>504</v>
      </c>
      <c r="K9" s="299"/>
      <c r="L9" s="299"/>
      <c r="M9" s="219" t="s">
        <v>616</v>
      </c>
      <c r="N9" s="219" t="s">
        <v>616</v>
      </c>
      <c r="O9" s="219" t="s">
        <v>602</v>
      </c>
      <c r="P9" s="219" t="s">
        <v>571</v>
      </c>
      <c r="Q9" s="219" t="s">
        <v>602</v>
      </c>
      <c r="R9" s="230" t="s">
        <v>604</v>
      </c>
      <c r="S9" s="230" t="s">
        <v>607</v>
      </c>
      <c r="T9" s="230" t="s">
        <v>608</v>
      </c>
      <c r="U9" s="299" t="s">
        <v>609</v>
      </c>
      <c r="V9" s="606"/>
      <c r="W9" s="606"/>
      <c r="X9" s="606"/>
      <c r="Y9" s="219"/>
    </row>
    <row r="10" spans="2:25" ht="15.95" customHeight="1" x14ac:dyDescent="0.15">
      <c r="B10" s="324"/>
      <c r="C10" s="604">
        <v>6</v>
      </c>
      <c r="D10" s="605"/>
      <c r="E10" s="169">
        <v>8</v>
      </c>
      <c r="F10" s="263">
        <v>58.92</v>
      </c>
      <c r="G10" s="219" t="s">
        <v>598</v>
      </c>
      <c r="H10" s="219" t="s">
        <v>610</v>
      </c>
      <c r="I10" s="219" t="s">
        <v>600</v>
      </c>
      <c r="J10" s="299" t="s">
        <v>470</v>
      </c>
      <c r="K10" s="299"/>
      <c r="L10" s="299"/>
      <c r="M10" s="219" t="s">
        <v>693</v>
      </c>
      <c r="N10" s="219" t="s">
        <v>693</v>
      </c>
      <c r="O10" s="219" t="s">
        <v>597</v>
      </c>
      <c r="P10" s="219" t="s">
        <v>571</v>
      </c>
      <c r="Q10" s="219" t="s">
        <v>597</v>
      </c>
      <c r="R10" s="230" t="s">
        <v>604</v>
      </c>
      <c r="S10" s="230" t="s">
        <v>687</v>
      </c>
      <c r="T10" s="230" t="s">
        <v>608</v>
      </c>
      <c r="U10" s="299" t="s">
        <v>687</v>
      </c>
      <c r="V10" s="606"/>
      <c r="W10" s="606"/>
      <c r="X10" s="606"/>
      <c r="Y10" s="219"/>
    </row>
    <row r="11" spans="2:25" ht="15.95" customHeight="1" x14ac:dyDescent="0.15">
      <c r="B11" s="324"/>
      <c r="C11" s="604">
        <v>6</v>
      </c>
      <c r="D11" s="605"/>
      <c r="E11" s="169">
        <v>9</v>
      </c>
      <c r="F11" s="263">
        <v>55.38</v>
      </c>
      <c r="G11" s="219" t="s">
        <v>598</v>
      </c>
      <c r="H11" s="219" t="s">
        <v>610</v>
      </c>
      <c r="I11" s="219" t="s">
        <v>498</v>
      </c>
      <c r="J11" s="299" t="s">
        <v>498</v>
      </c>
      <c r="K11" s="299"/>
      <c r="L11" s="299"/>
      <c r="M11" s="219" t="s">
        <v>694</v>
      </c>
      <c r="N11" s="219" t="s">
        <v>695</v>
      </c>
      <c r="O11" s="219" t="s">
        <v>602</v>
      </c>
      <c r="P11" s="219" t="s">
        <v>571</v>
      </c>
      <c r="Q11" s="219" t="s">
        <v>602</v>
      </c>
      <c r="R11" s="230" t="s">
        <v>604</v>
      </c>
      <c r="S11" s="230" t="s">
        <v>607</v>
      </c>
      <c r="T11" s="230" t="s">
        <v>608</v>
      </c>
      <c r="U11" s="299" t="s">
        <v>609</v>
      </c>
      <c r="V11" s="606"/>
      <c r="W11" s="606"/>
      <c r="X11" s="606"/>
      <c r="Y11" s="219" t="s">
        <v>620</v>
      </c>
    </row>
    <row r="12" spans="2:25" ht="15.95" customHeight="1" x14ac:dyDescent="0.15">
      <c r="B12" s="324"/>
      <c r="C12" s="604">
        <v>6</v>
      </c>
      <c r="D12" s="605"/>
      <c r="E12" s="169">
        <v>10</v>
      </c>
      <c r="F12" s="263">
        <v>52.92</v>
      </c>
      <c r="G12" s="219" t="s">
        <v>598</v>
      </c>
      <c r="H12" s="219" t="s">
        <v>613</v>
      </c>
      <c r="I12" s="219" t="s">
        <v>600</v>
      </c>
      <c r="J12" s="299" t="s">
        <v>504</v>
      </c>
      <c r="K12" s="299"/>
      <c r="L12" s="299"/>
      <c r="M12" s="219" t="s">
        <v>571</v>
      </c>
      <c r="N12" s="219" t="s">
        <v>665</v>
      </c>
      <c r="O12" s="219" t="s">
        <v>602</v>
      </c>
      <c r="P12" s="219" t="s">
        <v>571</v>
      </c>
      <c r="Q12" s="219" t="s">
        <v>603</v>
      </c>
      <c r="R12" s="230" t="s">
        <v>604</v>
      </c>
      <c r="S12" s="276" t="s">
        <v>604</v>
      </c>
      <c r="T12" s="276" t="s">
        <v>571</v>
      </c>
      <c r="U12" s="607" t="s">
        <v>571</v>
      </c>
      <c r="V12" s="608"/>
      <c r="W12" s="608"/>
      <c r="X12" s="608"/>
      <c r="Y12" s="219"/>
    </row>
    <row r="13" spans="2:25" ht="15.95" customHeight="1" x14ac:dyDescent="0.15">
      <c r="B13" s="324"/>
      <c r="C13" s="604">
        <v>6</v>
      </c>
      <c r="D13" s="605"/>
      <c r="E13" s="169">
        <v>11</v>
      </c>
      <c r="F13" s="263">
        <v>60.17</v>
      </c>
      <c r="G13" s="219" t="s">
        <v>598</v>
      </c>
      <c r="H13" s="219" t="s">
        <v>613</v>
      </c>
      <c r="I13" s="219" t="s">
        <v>600</v>
      </c>
      <c r="J13" s="299" t="s">
        <v>504</v>
      </c>
      <c r="K13" s="299"/>
      <c r="L13" s="299"/>
      <c r="M13" s="219" t="s">
        <v>571</v>
      </c>
      <c r="N13" s="219" t="s">
        <v>665</v>
      </c>
      <c r="O13" s="219" t="s">
        <v>602</v>
      </c>
      <c r="P13" s="219" t="s">
        <v>571</v>
      </c>
      <c r="Q13" s="219" t="s">
        <v>603</v>
      </c>
      <c r="R13" s="230" t="s">
        <v>604</v>
      </c>
      <c r="S13" s="276" t="s">
        <v>604</v>
      </c>
      <c r="T13" s="276" t="s">
        <v>571</v>
      </c>
      <c r="U13" s="607" t="s">
        <v>571</v>
      </c>
      <c r="V13" s="608"/>
      <c r="W13" s="608"/>
      <c r="X13" s="608"/>
      <c r="Y13" s="219"/>
    </row>
    <row r="14" spans="2:25" ht="15.95" customHeight="1" x14ac:dyDescent="0.15">
      <c r="B14" s="324"/>
      <c r="C14" s="604">
        <v>6</v>
      </c>
      <c r="D14" s="605"/>
      <c r="E14" s="169">
        <v>12</v>
      </c>
      <c r="F14" s="263">
        <v>58.94</v>
      </c>
      <c r="G14" s="219" t="s">
        <v>623</v>
      </c>
      <c r="H14" s="219" t="s">
        <v>624</v>
      </c>
      <c r="I14" s="219" t="s">
        <v>600</v>
      </c>
      <c r="J14" s="296" t="s">
        <v>504</v>
      </c>
      <c r="K14" s="609"/>
      <c r="L14" s="297"/>
      <c r="M14" s="219" t="s">
        <v>788</v>
      </c>
      <c r="N14" s="219" t="s">
        <v>696</v>
      </c>
      <c r="O14" s="219" t="s">
        <v>602</v>
      </c>
      <c r="P14" s="219"/>
      <c r="Q14" s="219"/>
      <c r="R14" s="230" t="s">
        <v>604</v>
      </c>
      <c r="S14" s="276" t="s">
        <v>604</v>
      </c>
      <c r="T14" s="276" t="s">
        <v>475</v>
      </c>
      <c r="U14" s="607" t="s">
        <v>794</v>
      </c>
      <c r="V14" s="608"/>
      <c r="W14" s="608"/>
      <c r="X14" s="608"/>
      <c r="Y14" s="219"/>
    </row>
    <row r="15" spans="2:25" ht="15.95" customHeight="1" x14ac:dyDescent="0.15">
      <c r="B15" s="324"/>
      <c r="C15" s="604">
        <v>6</v>
      </c>
      <c r="D15" s="605"/>
      <c r="E15" s="169">
        <v>13</v>
      </c>
      <c r="F15" s="263">
        <v>55.06</v>
      </c>
      <c r="G15" s="219" t="s">
        <v>623</v>
      </c>
      <c r="H15" s="219" t="s">
        <v>624</v>
      </c>
      <c r="I15" s="219" t="s">
        <v>600</v>
      </c>
      <c r="J15" s="296" t="s">
        <v>504</v>
      </c>
      <c r="K15" s="609"/>
      <c r="L15" s="297"/>
      <c r="M15" s="219" t="s">
        <v>788</v>
      </c>
      <c r="N15" s="219" t="s">
        <v>680</v>
      </c>
      <c r="O15" s="219" t="s">
        <v>602</v>
      </c>
      <c r="P15" s="219"/>
      <c r="Q15" s="219"/>
      <c r="R15" s="230" t="s">
        <v>604</v>
      </c>
      <c r="S15" s="276" t="s">
        <v>604</v>
      </c>
      <c r="T15" s="276" t="s">
        <v>475</v>
      </c>
      <c r="U15" s="607" t="s">
        <v>794</v>
      </c>
      <c r="V15" s="608"/>
      <c r="W15" s="608"/>
      <c r="X15" s="608"/>
      <c r="Y15" s="219"/>
    </row>
    <row r="16" spans="2:25" ht="15.95" customHeight="1" x14ac:dyDescent="0.15">
      <c r="B16" s="324"/>
      <c r="C16" s="604">
        <v>6</v>
      </c>
      <c r="D16" s="605"/>
      <c r="E16" s="169">
        <v>14</v>
      </c>
      <c r="F16" s="263">
        <v>58.43</v>
      </c>
      <c r="G16" s="219" t="s">
        <v>623</v>
      </c>
      <c r="H16" s="219" t="s">
        <v>624</v>
      </c>
      <c r="I16" s="219" t="s">
        <v>600</v>
      </c>
      <c r="J16" s="296" t="s">
        <v>504</v>
      </c>
      <c r="K16" s="609"/>
      <c r="L16" s="297"/>
      <c r="M16" s="219" t="s">
        <v>788</v>
      </c>
      <c r="N16" s="219" t="s">
        <v>697</v>
      </c>
      <c r="O16" s="219" t="s">
        <v>602</v>
      </c>
      <c r="P16" s="219"/>
      <c r="Q16" s="219"/>
      <c r="R16" s="230" t="s">
        <v>604</v>
      </c>
      <c r="S16" s="276" t="s">
        <v>604</v>
      </c>
      <c r="T16" s="276" t="s">
        <v>475</v>
      </c>
      <c r="U16" s="607" t="s">
        <v>794</v>
      </c>
      <c r="V16" s="608"/>
      <c r="W16" s="608"/>
      <c r="X16" s="608"/>
      <c r="Y16" s="219"/>
    </row>
    <row r="17" spans="2:25" ht="15.95" customHeight="1" x14ac:dyDescent="0.15">
      <c r="B17" s="324"/>
      <c r="C17" s="604">
        <v>6</v>
      </c>
      <c r="D17" s="605"/>
      <c r="E17" s="169">
        <v>15</v>
      </c>
      <c r="F17" s="263">
        <v>59.61</v>
      </c>
      <c r="G17" s="219" t="s">
        <v>598</v>
      </c>
      <c r="H17" s="219" t="s">
        <v>599</v>
      </c>
      <c r="I17" s="219" t="s">
        <v>498</v>
      </c>
      <c r="J17" s="299" t="s">
        <v>498</v>
      </c>
      <c r="K17" s="299"/>
      <c r="L17" s="299"/>
      <c r="M17" s="219" t="s">
        <v>698</v>
      </c>
      <c r="N17" s="219" t="s">
        <v>572</v>
      </c>
      <c r="O17" s="219" t="s">
        <v>572</v>
      </c>
      <c r="P17" s="219" t="s">
        <v>571</v>
      </c>
      <c r="Q17" s="219" t="s">
        <v>602</v>
      </c>
      <c r="R17" s="230" t="s">
        <v>604</v>
      </c>
      <c r="S17" s="276" t="s">
        <v>607</v>
      </c>
      <c r="T17" s="276" t="s">
        <v>659</v>
      </c>
      <c r="U17" s="607" t="s">
        <v>571</v>
      </c>
      <c r="V17" s="608"/>
      <c r="W17" s="608"/>
      <c r="X17" s="608"/>
      <c r="Y17" s="219"/>
    </row>
    <row r="18" spans="2:25" ht="15.95" customHeight="1" x14ac:dyDescent="0.15">
      <c r="B18" s="324"/>
      <c r="C18" s="604">
        <v>6</v>
      </c>
      <c r="D18" s="605"/>
      <c r="E18" s="169">
        <v>16</v>
      </c>
      <c r="F18" s="263">
        <v>53.49</v>
      </c>
      <c r="G18" s="219" t="s">
        <v>598</v>
      </c>
      <c r="H18" s="219" t="s">
        <v>605</v>
      </c>
      <c r="I18" s="219" t="s">
        <v>498</v>
      </c>
      <c r="J18" s="299" t="s">
        <v>498</v>
      </c>
      <c r="K18" s="299"/>
      <c r="L18" s="299"/>
      <c r="M18" s="219" t="s">
        <v>699</v>
      </c>
      <c r="N18" s="219" t="s">
        <v>572</v>
      </c>
      <c r="O18" s="219" t="s">
        <v>572</v>
      </c>
      <c r="P18" s="219" t="s">
        <v>571</v>
      </c>
      <c r="Q18" s="219" t="s">
        <v>602</v>
      </c>
      <c r="R18" s="230" t="s">
        <v>604</v>
      </c>
      <c r="S18" s="276" t="s">
        <v>607</v>
      </c>
      <c r="T18" s="276" t="s">
        <v>659</v>
      </c>
      <c r="U18" s="607" t="s">
        <v>571</v>
      </c>
      <c r="V18" s="608"/>
      <c r="W18" s="608"/>
      <c r="X18" s="608"/>
      <c r="Y18" s="219"/>
    </row>
    <row r="19" spans="2:25" ht="15.95" customHeight="1" x14ac:dyDescent="0.15">
      <c r="B19" s="324"/>
      <c r="C19" s="604">
        <v>6</v>
      </c>
      <c r="D19" s="605"/>
      <c r="E19" s="169">
        <v>17</v>
      </c>
      <c r="F19" s="263">
        <v>52.73</v>
      </c>
      <c r="G19" s="219" t="s">
        <v>598</v>
      </c>
      <c r="H19" s="219" t="s">
        <v>605</v>
      </c>
      <c r="I19" s="219" t="s">
        <v>498</v>
      </c>
      <c r="J19" s="299" t="s">
        <v>498</v>
      </c>
      <c r="K19" s="299"/>
      <c r="L19" s="299"/>
      <c r="M19" s="219" t="s">
        <v>691</v>
      </c>
      <c r="N19" s="219" t="s">
        <v>572</v>
      </c>
      <c r="O19" s="219" t="s">
        <v>572</v>
      </c>
      <c r="P19" s="219" t="s">
        <v>571</v>
      </c>
      <c r="Q19" s="219" t="s">
        <v>637</v>
      </c>
      <c r="R19" s="230" t="s">
        <v>604</v>
      </c>
      <c r="S19" s="276" t="s">
        <v>607</v>
      </c>
      <c r="T19" s="276" t="s">
        <v>659</v>
      </c>
      <c r="U19" s="607" t="s">
        <v>571</v>
      </c>
      <c r="V19" s="608"/>
      <c r="W19" s="608"/>
      <c r="X19" s="608"/>
      <c r="Y19" s="219"/>
    </row>
    <row r="20" spans="2:25" ht="15.95" customHeight="1" x14ac:dyDescent="0.15">
      <c r="B20" s="324"/>
      <c r="C20" s="604">
        <v>7</v>
      </c>
      <c r="D20" s="605"/>
      <c r="E20" s="169">
        <v>1</v>
      </c>
      <c r="F20" s="263">
        <v>66.069999999999993</v>
      </c>
      <c r="G20" s="219" t="s">
        <v>598</v>
      </c>
      <c r="H20" s="219" t="s">
        <v>599</v>
      </c>
      <c r="I20" s="219" t="s">
        <v>600</v>
      </c>
      <c r="J20" s="299" t="s">
        <v>504</v>
      </c>
      <c r="K20" s="299"/>
      <c r="L20" s="299"/>
      <c r="M20" s="219" t="s">
        <v>571</v>
      </c>
      <c r="N20" s="219" t="s">
        <v>700</v>
      </c>
      <c r="O20" s="219" t="s">
        <v>602</v>
      </c>
      <c r="P20" s="219" t="s">
        <v>571</v>
      </c>
      <c r="Q20" s="219" t="s">
        <v>603</v>
      </c>
      <c r="R20" s="230" t="s">
        <v>604</v>
      </c>
      <c r="S20" s="276" t="s">
        <v>604</v>
      </c>
      <c r="T20" s="276" t="s">
        <v>571</v>
      </c>
      <c r="U20" s="607" t="s">
        <v>571</v>
      </c>
      <c r="V20" s="608"/>
      <c r="W20" s="608"/>
      <c r="X20" s="608"/>
      <c r="Y20" s="219"/>
    </row>
    <row r="21" spans="2:25" ht="15.95" customHeight="1" x14ac:dyDescent="0.15">
      <c r="B21" s="324"/>
      <c r="C21" s="604">
        <v>7</v>
      </c>
      <c r="D21" s="605"/>
      <c r="E21" s="169">
        <v>2</v>
      </c>
      <c r="F21" s="263">
        <v>60.15</v>
      </c>
      <c r="G21" s="219" t="s">
        <v>598</v>
      </c>
      <c r="H21" s="219" t="s">
        <v>605</v>
      </c>
      <c r="I21" s="219" t="s">
        <v>498</v>
      </c>
      <c r="J21" s="299" t="s">
        <v>498</v>
      </c>
      <c r="K21" s="299"/>
      <c r="L21" s="299"/>
      <c r="M21" s="219" t="s">
        <v>619</v>
      </c>
      <c r="N21" s="219" t="s">
        <v>701</v>
      </c>
      <c r="O21" s="219" t="s">
        <v>602</v>
      </c>
      <c r="P21" s="219" t="s">
        <v>571</v>
      </c>
      <c r="Q21" s="219" t="s">
        <v>602</v>
      </c>
      <c r="R21" s="230" t="s">
        <v>604</v>
      </c>
      <c r="S21" s="276" t="s">
        <v>607</v>
      </c>
      <c r="T21" s="276" t="s">
        <v>608</v>
      </c>
      <c r="U21" s="607" t="s">
        <v>609</v>
      </c>
      <c r="V21" s="608"/>
      <c r="W21" s="608"/>
      <c r="X21" s="608"/>
      <c r="Y21" s="219" t="s">
        <v>620</v>
      </c>
    </row>
    <row r="22" spans="2:25" ht="15.95" customHeight="1" x14ac:dyDescent="0.15">
      <c r="B22" s="324"/>
      <c r="C22" s="604">
        <v>7</v>
      </c>
      <c r="D22" s="605"/>
      <c r="E22" s="169">
        <v>3</v>
      </c>
      <c r="F22" s="263">
        <v>66</v>
      </c>
      <c r="G22" s="219" t="s">
        <v>598</v>
      </c>
      <c r="H22" s="219" t="s">
        <v>599</v>
      </c>
      <c r="I22" s="219" t="s">
        <v>600</v>
      </c>
      <c r="J22" s="299" t="s">
        <v>470</v>
      </c>
      <c r="K22" s="299"/>
      <c r="L22" s="299"/>
      <c r="M22" s="219" t="s">
        <v>634</v>
      </c>
      <c r="N22" s="219" t="s">
        <v>615</v>
      </c>
      <c r="O22" s="219" t="s">
        <v>603</v>
      </c>
      <c r="P22" s="219" t="s">
        <v>571</v>
      </c>
      <c r="Q22" s="219" t="s">
        <v>603</v>
      </c>
      <c r="R22" s="230" t="s">
        <v>604</v>
      </c>
      <c r="S22" s="276" t="s">
        <v>604</v>
      </c>
      <c r="T22" s="276" t="s">
        <v>659</v>
      </c>
      <c r="U22" s="607"/>
      <c r="V22" s="608"/>
      <c r="W22" s="608"/>
      <c r="X22" s="608"/>
      <c r="Y22" s="219"/>
    </row>
    <row r="23" spans="2:25" ht="15.95" customHeight="1" x14ac:dyDescent="0.15">
      <c r="B23" s="324"/>
      <c r="C23" s="604">
        <v>7</v>
      </c>
      <c r="D23" s="605"/>
      <c r="E23" s="169">
        <v>4</v>
      </c>
      <c r="F23" s="263">
        <v>66.069999999999993</v>
      </c>
      <c r="G23" s="219" t="s">
        <v>598</v>
      </c>
      <c r="H23" s="219" t="s">
        <v>605</v>
      </c>
      <c r="I23" s="219" t="s">
        <v>600</v>
      </c>
      <c r="J23" s="299" t="s">
        <v>504</v>
      </c>
      <c r="K23" s="299"/>
      <c r="L23" s="299"/>
      <c r="M23" s="219" t="s">
        <v>702</v>
      </c>
      <c r="N23" s="219" t="s">
        <v>702</v>
      </c>
      <c r="O23" s="219" t="s">
        <v>602</v>
      </c>
      <c r="P23" s="219" t="s">
        <v>571</v>
      </c>
      <c r="Q23" s="219" t="s">
        <v>602</v>
      </c>
      <c r="R23" s="230" t="s">
        <v>604</v>
      </c>
      <c r="S23" s="276" t="s">
        <v>607</v>
      </c>
      <c r="T23" s="276" t="s">
        <v>608</v>
      </c>
      <c r="U23" s="607" t="s">
        <v>609</v>
      </c>
      <c r="V23" s="608"/>
      <c r="W23" s="608"/>
      <c r="X23" s="608"/>
      <c r="Y23" s="219"/>
    </row>
    <row r="24" spans="2:25" ht="15.95" customHeight="1" x14ac:dyDescent="0.15">
      <c r="B24" s="324"/>
      <c r="C24" s="604">
        <v>7</v>
      </c>
      <c r="D24" s="605"/>
      <c r="E24" s="169">
        <v>5</v>
      </c>
      <c r="F24" s="263">
        <v>67.41</v>
      </c>
      <c r="G24" s="219" t="s">
        <v>598</v>
      </c>
      <c r="H24" s="219" t="s">
        <v>605</v>
      </c>
      <c r="I24" s="219" t="s">
        <v>498</v>
      </c>
      <c r="J24" s="299" t="s">
        <v>498</v>
      </c>
      <c r="K24" s="299"/>
      <c r="L24" s="299"/>
      <c r="M24" s="219" t="s">
        <v>703</v>
      </c>
      <c r="N24" s="219" t="s">
        <v>701</v>
      </c>
      <c r="O24" s="219" t="s">
        <v>602</v>
      </c>
      <c r="P24" s="219" t="s">
        <v>571</v>
      </c>
      <c r="Q24" s="219" t="s">
        <v>602</v>
      </c>
      <c r="R24" s="230" t="s">
        <v>604</v>
      </c>
      <c r="S24" s="276" t="s">
        <v>607</v>
      </c>
      <c r="T24" s="276" t="s">
        <v>608</v>
      </c>
      <c r="U24" s="607" t="s">
        <v>609</v>
      </c>
      <c r="V24" s="608"/>
      <c r="W24" s="608"/>
      <c r="X24" s="608"/>
      <c r="Y24" s="219" t="s">
        <v>620</v>
      </c>
    </row>
    <row r="25" spans="2:25" ht="15.95" customHeight="1" x14ac:dyDescent="0.15">
      <c r="B25" s="324"/>
      <c r="C25" s="604">
        <v>7</v>
      </c>
      <c r="D25" s="605"/>
      <c r="E25" s="169">
        <v>6</v>
      </c>
      <c r="F25" s="263">
        <v>66.040000000000006</v>
      </c>
      <c r="G25" s="219" t="s">
        <v>598</v>
      </c>
      <c r="H25" s="219" t="s">
        <v>610</v>
      </c>
      <c r="I25" s="219" t="s">
        <v>600</v>
      </c>
      <c r="J25" s="299" t="s">
        <v>504</v>
      </c>
      <c r="K25" s="299"/>
      <c r="L25" s="299"/>
      <c r="M25" s="219" t="s">
        <v>704</v>
      </c>
      <c r="N25" s="219" t="s">
        <v>704</v>
      </c>
      <c r="O25" s="219" t="s">
        <v>602</v>
      </c>
      <c r="P25" s="219" t="s">
        <v>571</v>
      </c>
      <c r="Q25" s="219" t="s">
        <v>602</v>
      </c>
      <c r="R25" s="230" t="s">
        <v>604</v>
      </c>
      <c r="S25" s="276" t="s">
        <v>607</v>
      </c>
      <c r="T25" s="276" t="s">
        <v>608</v>
      </c>
      <c r="U25" s="607" t="s">
        <v>609</v>
      </c>
      <c r="V25" s="608"/>
      <c r="W25" s="608"/>
      <c r="X25" s="608"/>
      <c r="Y25" s="219"/>
    </row>
    <row r="26" spans="2:25" ht="15.95" customHeight="1" x14ac:dyDescent="0.15">
      <c r="B26" s="324"/>
      <c r="C26" s="604">
        <v>7</v>
      </c>
      <c r="D26" s="605"/>
      <c r="E26" s="169">
        <v>7</v>
      </c>
      <c r="F26" s="263">
        <v>67.95</v>
      </c>
      <c r="G26" s="219" t="s">
        <v>598</v>
      </c>
      <c r="H26" s="219" t="s">
        <v>610</v>
      </c>
      <c r="I26" s="219" t="s">
        <v>600</v>
      </c>
      <c r="J26" s="299" t="s">
        <v>504</v>
      </c>
      <c r="K26" s="299"/>
      <c r="L26" s="299"/>
      <c r="M26" s="219" t="s">
        <v>705</v>
      </c>
      <c r="N26" s="219" t="s">
        <v>705</v>
      </c>
      <c r="O26" s="219" t="s">
        <v>602</v>
      </c>
      <c r="P26" s="219" t="s">
        <v>571</v>
      </c>
      <c r="Q26" s="219" t="s">
        <v>602</v>
      </c>
      <c r="R26" s="230" t="s">
        <v>604</v>
      </c>
      <c r="S26" s="276" t="s">
        <v>607</v>
      </c>
      <c r="T26" s="276" t="s">
        <v>608</v>
      </c>
      <c r="U26" s="607" t="s">
        <v>609</v>
      </c>
      <c r="V26" s="608"/>
      <c r="W26" s="608"/>
      <c r="X26" s="608"/>
      <c r="Y26" s="219"/>
    </row>
    <row r="27" spans="2:25" ht="15.95" customHeight="1" x14ac:dyDescent="0.15">
      <c r="B27" s="324"/>
      <c r="C27" s="604">
        <v>7</v>
      </c>
      <c r="D27" s="605"/>
      <c r="E27" s="169">
        <v>8</v>
      </c>
      <c r="F27" s="263">
        <v>67.849999999999994</v>
      </c>
      <c r="G27" s="219" t="s">
        <v>598</v>
      </c>
      <c r="H27" s="219" t="s">
        <v>610</v>
      </c>
      <c r="I27" s="219" t="s">
        <v>600</v>
      </c>
      <c r="J27" s="299" t="s">
        <v>504</v>
      </c>
      <c r="K27" s="299"/>
      <c r="L27" s="299"/>
      <c r="M27" s="219" t="s">
        <v>615</v>
      </c>
      <c r="N27" s="219" t="s">
        <v>706</v>
      </c>
      <c r="O27" s="219" t="s">
        <v>597</v>
      </c>
      <c r="P27" s="219" t="s">
        <v>571</v>
      </c>
      <c r="Q27" s="219" t="s">
        <v>603</v>
      </c>
      <c r="R27" s="230" t="s">
        <v>604</v>
      </c>
      <c r="S27" s="276" t="s">
        <v>604</v>
      </c>
      <c r="T27" s="276" t="s">
        <v>626</v>
      </c>
      <c r="U27" s="607" t="s">
        <v>796</v>
      </c>
      <c r="V27" s="608"/>
      <c r="W27" s="608"/>
      <c r="X27" s="608"/>
      <c r="Y27" s="219"/>
    </row>
    <row r="28" spans="2:25" ht="15.95" customHeight="1" x14ac:dyDescent="0.15">
      <c r="B28" s="324"/>
      <c r="C28" s="604">
        <v>7</v>
      </c>
      <c r="D28" s="605"/>
      <c r="E28" s="169">
        <v>9</v>
      </c>
      <c r="F28" s="263">
        <v>64.59</v>
      </c>
      <c r="G28" s="219" t="s">
        <v>598</v>
      </c>
      <c r="H28" s="219" t="s">
        <v>610</v>
      </c>
      <c r="I28" s="219" t="s">
        <v>498</v>
      </c>
      <c r="J28" s="299" t="s">
        <v>498</v>
      </c>
      <c r="K28" s="299"/>
      <c r="L28" s="299"/>
      <c r="M28" s="219" t="s">
        <v>707</v>
      </c>
      <c r="N28" s="219" t="s">
        <v>708</v>
      </c>
      <c r="O28" s="219" t="s">
        <v>602</v>
      </c>
      <c r="P28" s="219" t="s">
        <v>571</v>
      </c>
      <c r="Q28" s="219" t="s">
        <v>637</v>
      </c>
      <c r="R28" s="230" t="s">
        <v>604</v>
      </c>
      <c r="S28" s="276" t="s">
        <v>607</v>
      </c>
      <c r="T28" s="276" t="s">
        <v>608</v>
      </c>
      <c r="U28" s="607" t="s">
        <v>638</v>
      </c>
      <c r="V28" s="608"/>
      <c r="W28" s="608"/>
      <c r="X28" s="608"/>
      <c r="Y28" s="219" t="s">
        <v>639</v>
      </c>
    </row>
    <row r="29" spans="2:25" ht="15.95" customHeight="1" x14ac:dyDescent="0.15">
      <c r="B29" s="324"/>
      <c r="C29" s="604">
        <v>7</v>
      </c>
      <c r="D29" s="605"/>
      <c r="E29" s="169">
        <v>10</v>
      </c>
      <c r="F29" s="263">
        <v>64.930000000000007</v>
      </c>
      <c r="G29" s="219" t="s">
        <v>598</v>
      </c>
      <c r="H29" s="219" t="s">
        <v>610</v>
      </c>
      <c r="I29" s="219" t="s">
        <v>600</v>
      </c>
      <c r="J29" s="299" t="s">
        <v>470</v>
      </c>
      <c r="K29" s="299"/>
      <c r="L29" s="299"/>
      <c r="M29" s="219" t="s">
        <v>709</v>
      </c>
      <c r="N29" s="219" t="s">
        <v>709</v>
      </c>
      <c r="O29" s="219" t="s">
        <v>602</v>
      </c>
      <c r="P29" s="219" t="s">
        <v>571</v>
      </c>
      <c r="Q29" s="219" t="s">
        <v>602</v>
      </c>
      <c r="R29" s="230" t="s">
        <v>604</v>
      </c>
      <c r="S29" s="276" t="s">
        <v>607</v>
      </c>
      <c r="T29" s="276" t="s">
        <v>608</v>
      </c>
      <c r="U29" s="607" t="s">
        <v>609</v>
      </c>
      <c r="V29" s="608"/>
      <c r="W29" s="608"/>
      <c r="X29" s="608"/>
      <c r="Y29" s="219"/>
    </row>
    <row r="30" spans="2:25" ht="15.95" customHeight="1" x14ac:dyDescent="0.15">
      <c r="B30" s="324"/>
      <c r="C30" s="604">
        <v>7</v>
      </c>
      <c r="D30" s="605"/>
      <c r="E30" s="169">
        <v>11</v>
      </c>
      <c r="F30" s="263">
        <v>66.069999999999993</v>
      </c>
      <c r="G30" s="219" t="s">
        <v>598</v>
      </c>
      <c r="H30" s="219" t="s">
        <v>613</v>
      </c>
      <c r="I30" s="219" t="s">
        <v>600</v>
      </c>
      <c r="J30" s="299" t="s">
        <v>504</v>
      </c>
      <c r="K30" s="299"/>
      <c r="L30" s="299"/>
      <c r="M30" s="219" t="s">
        <v>571</v>
      </c>
      <c r="N30" s="219" t="s">
        <v>665</v>
      </c>
      <c r="O30" s="219" t="s">
        <v>602</v>
      </c>
      <c r="P30" s="219" t="s">
        <v>571</v>
      </c>
      <c r="Q30" s="219" t="s">
        <v>603</v>
      </c>
      <c r="R30" s="230" t="s">
        <v>604</v>
      </c>
      <c r="S30" s="276" t="s">
        <v>604</v>
      </c>
      <c r="T30" s="276" t="s">
        <v>571</v>
      </c>
      <c r="U30" s="607" t="s">
        <v>571</v>
      </c>
      <c r="V30" s="608"/>
      <c r="W30" s="608"/>
      <c r="X30" s="608"/>
      <c r="Y30" s="219"/>
    </row>
    <row r="31" spans="2:25" ht="15.95" customHeight="1" x14ac:dyDescent="0.15">
      <c r="B31" s="324"/>
      <c r="C31" s="604">
        <v>7</v>
      </c>
      <c r="D31" s="605"/>
      <c r="E31" s="169">
        <v>12</v>
      </c>
      <c r="F31" s="274">
        <v>60.91</v>
      </c>
      <c r="G31" s="219" t="s">
        <v>623</v>
      </c>
      <c r="H31" s="219" t="s">
        <v>624</v>
      </c>
      <c r="I31" s="219" t="s">
        <v>600</v>
      </c>
      <c r="J31" s="296" t="s">
        <v>504</v>
      </c>
      <c r="K31" s="609"/>
      <c r="L31" s="297"/>
      <c r="M31" s="219" t="s">
        <v>788</v>
      </c>
      <c r="N31" s="219" t="s">
        <v>795</v>
      </c>
      <c r="O31" s="275" t="s">
        <v>602</v>
      </c>
      <c r="P31" s="275"/>
      <c r="Q31" s="275"/>
      <c r="R31" s="230" t="s">
        <v>604</v>
      </c>
      <c r="S31" s="276" t="s">
        <v>604</v>
      </c>
      <c r="T31" s="276" t="s">
        <v>475</v>
      </c>
      <c r="U31" s="607" t="s">
        <v>794</v>
      </c>
      <c r="V31" s="608"/>
      <c r="W31" s="608"/>
      <c r="X31" s="608"/>
      <c r="Y31" s="219"/>
    </row>
    <row r="32" spans="2:25" ht="15.95" customHeight="1" x14ac:dyDescent="0.15">
      <c r="B32" s="324"/>
      <c r="C32" s="604"/>
      <c r="D32" s="605"/>
      <c r="E32" s="169"/>
      <c r="F32" s="263"/>
      <c r="G32" s="219"/>
      <c r="H32" s="219"/>
      <c r="I32" s="219"/>
      <c r="J32" s="299"/>
      <c r="K32" s="299"/>
      <c r="L32" s="299"/>
      <c r="M32" s="219"/>
      <c r="N32" s="219"/>
      <c r="O32" s="219"/>
      <c r="P32" s="219"/>
      <c r="Q32" s="219"/>
      <c r="R32" s="230"/>
      <c r="S32" s="276"/>
      <c r="T32" s="276"/>
      <c r="U32" s="607"/>
      <c r="V32" s="608"/>
      <c r="W32" s="608"/>
      <c r="X32" s="608"/>
      <c r="Y32" s="219"/>
    </row>
    <row r="33" spans="2:25" ht="15.95" customHeight="1" x14ac:dyDescent="0.15">
      <c r="B33" s="324"/>
      <c r="C33" s="604"/>
      <c r="D33" s="605"/>
      <c r="E33" s="169"/>
      <c r="F33" s="263"/>
      <c r="G33" s="219"/>
      <c r="H33" s="219"/>
      <c r="I33" s="219"/>
      <c r="J33" s="299"/>
      <c r="K33" s="299"/>
      <c r="L33" s="299"/>
      <c r="M33" s="219"/>
      <c r="N33" s="219"/>
      <c r="O33" s="219"/>
      <c r="P33" s="219"/>
      <c r="Q33" s="219"/>
      <c r="R33" s="230"/>
      <c r="S33" s="276"/>
      <c r="T33" s="276"/>
      <c r="U33" s="607"/>
      <c r="V33" s="608"/>
      <c r="W33" s="608"/>
      <c r="X33" s="608"/>
      <c r="Y33" s="219"/>
    </row>
    <row r="34" spans="2:25" ht="15.95" customHeight="1" x14ac:dyDescent="0.15">
      <c r="B34" s="324"/>
      <c r="C34" s="604"/>
      <c r="D34" s="605"/>
      <c r="E34" s="169"/>
      <c r="F34" s="263"/>
      <c r="G34" s="219"/>
      <c r="H34" s="219"/>
      <c r="I34" s="219"/>
      <c r="J34" s="299"/>
      <c r="K34" s="299"/>
      <c r="L34" s="299"/>
      <c r="M34" s="219"/>
      <c r="N34" s="219"/>
      <c r="O34" s="219"/>
      <c r="P34" s="219"/>
      <c r="Q34" s="219"/>
      <c r="R34" s="230"/>
      <c r="S34" s="230"/>
      <c r="T34" s="230"/>
      <c r="U34" s="299"/>
      <c r="V34" s="606"/>
      <c r="W34" s="606"/>
      <c r="X34" s="606"/>
      <c r="Y34" s="219"/>
    </row>
    <row r="35" spans="2:25" ht="15.95" customHeight="1" x14ac:dyDescent="0.15">
      <c r="B35" s="324"/>
      <c r="C35" s="604"/>
      <c r="D35" s="605"/>
      <c r="E35" s="169"/>
      <c r="F35" s="263"/>
      <c r="G35" s="219"/>
      <c r="H35" s="219"/>
      <c r="I35" s="219"/>
      <c r="J35" s="299"/>
      <c r="K35" s="299"/>
      <c r="L35" s="299"/>
      <c r="M35" s="219"/>
      <c r="N35" s="219"/>
      <c r="O35" s="219"/>
      <c r="P35" s="219"/>
      <c r="Q35" s="219"/>
      <c r="R35" s="230"/>
      <c r="S35" s="230"/>
      <c r="T35" s="230"/>
      <c r="U35" s="299"/>
      <c r="V35" s="606"/>
      <c r="W35" s="606"/>
      <c r="X35" s="606"/>
      <c r="Y35" s="219"/>
    </row>
    <row r="36" spans="2:25" ht="15.95" customHeight="1" x14ac:dyDescent="0.15">
      <c r="B36" s="324"/>
      <c r="C36" s="604"/>
      <c r="D36" s="605"/>
      <c r="E36" s="169"/>
      <c r="F36" s="263"/>
      <c r="G36" s="219"/>
      <c r="H36" s="219"/>
      <c r="I36" s="219"/>
      <c r="J36" s="299"/>
      <c r="K36" s="299"/>
      <c r="L36" s="299"/>
      <c r="M36" s="219"/>
      <c r="N36" s="219"/>
      <c r="O36" s="219"/>
      <c r="P36" s="219"/>
      <c r="Q36" s="219"/>
      <c r="R36" s="230"/>
      <c r="S36" s="230"/>
      <c r="T36" s="230"/>
      <c r="U36" s="299"/>
      <c r="V36" s="606"/>
      <c r="W36" s="606"/>
      <c r="X36" s="606"/>
      <c r="Y36" s="219"/>
    </row>
    <row r="37" spans="2:25" ht="15.95" customHeight="1" x14ac:dyDescent="0.15">
      <c r="B37" s="324"/>
      <c r="C37" s="604"/>
      <c r="D37" s="605"/>
      <c r="E37" s="169"/>
      <c r="F37" s="263"/>
      <c r="G37" s="219"/>
      <c r="H37" s="219"/>
      <c r="I37" s="219"/>
      <c r="J37" s="299"/>
      <c r="K37" s="299"/>
      <c r="L37" s="299"/>
      <c r="M37" s="219"/>
      <c r="N37" s="219"/>
      <c r="O37" s="219"/>
      <c r="P37" s="219"/>
      <c r="Q37" s="219"/>
      <c r="R37" s="230"/>
      <c r="S37" s="230"/>
      <c r="T37" s="230"/>
      <c r="U37" s="299"/>
      <c r="V37" s="606"/>
      <c r="W37" s="606"/>
      <c r="X37" s="606"/>
      <c r="Y37" s="219"/>
    </row>
    <row r="38" spans="2:25" ht="15.95" customHeight="1" x14ac:dyDescent="0.15">
      <c r="B38" s="324"/>
      <c r="C38" s="604"/>
      <c r="D38" s="605"/>
      <c r="E38" s="169"/>
      <c r="F38" s="263"/>
      <c r="G38" s="219"/>
      <c r="H38" s="219"/>
      <c r="I38" s="219"/>
      <c r="J38" s="299"/>
      <c r="K38" s="299"/>
      <c r="L38" s="299"/>
      <c r="M38" s="219"/>
      <c r="N38" s="219"/>
      <c r="O38" s="219"/>
      <c r="P38" s="219"/>
      <c r="Q38" s="219"/>
      <c r="R38" s="230"/>
      <c r="S38" s="230"/>
      <c r="T38" s="230"/>
      <c r="U38" s="299"/>
      <c r="V38" s="606"/>
      <c r="W38" s="606"/>
      <c r="X38" s="606"/>
      <c r="Y38" s="219"/>
    </row>
    <row r="39" spans="2:25" ht="15.95" customHeight="1" x14ac:dyDescent="0.15">
      <c r="B39" s="324"/>
      <c r="C39" s="604"/>
      <c r="D39" s="605"/>
      <c r="E39" s="169"/>
      <c r="F39" s="263"/>
      <c r="G39" s="219"/>
      <c r="H39" s="219"/>
      <c r="I39" s="219"/>
      <c r="J39" s="299"/>
      <c r="K39" s="299"/>
      <c r="L39" s="299"/>
      <c r="M39" s="219"/>
      <c r="N39" s="219"/>
      <c r="O39" s="219"/>
      <c r="P39" s="219"/>
      <c r="Q39" s="219"/>
      <c r="R39" s="230"/>
      <c r="S39" s="230"/>
      <c r="T39" s="230"/>
      <c r="U39" s="299"/>
      <c r="V39" s="606"/>
      <c r="W39" s="606"/>
      <c r="X39" s="606"/>
      <c r="Y39" s="219"/>
    </row>
    <row r="40" spans="2:25" ht="15.95" customHeight="1" x14ac:dyDescent="0.15">
      <c r="B40" s="324"/>
      <c r="C40" s="604"/>
      <c r="D40" s="605"/>
      <c r="E40" s="169"/>
      <c r="F40" s="263"/>
      <c r="G40" s="219"/>
      <c r="H40" s="219"/>
      <c r="I40" s="219"/>
      <c r="J40" s="299"/>
      <c r="K40" s="299"/>
      <c r="L40" s="299"/>
      <c r="M40" s="219"/>
      <c r="N40" s="219"/>
      <c r="O40" s="219"/>
      <c r="P40" s="219"/>
      <c r="Q40" s="219"/>
      <c r="R40" s="230"/>
      <c r="S40" s="230"/>
      <c r="T40" s="230"/>
      <c r="U40" s="299"/>
      <c r="V40" s="606"/>
      <c r="W40" s="606"/>
      <c r="X40" s="606"/>
      <c r="Y40" s="219"/>
    </row>
    <row r="41" spans="2:25" ht="15.95" customHeight="1" x14ac:dyDescent="0.15">
      <c r="B41" s="324"/>
      <c r="C41" s="604"/>
      <c r="D41" s="605"/>
      <c r="E41" s="169"/>
      <c r="F41" s="263"/>
      <c r="G41" s="219"/>
      <c r="H41" s="219"/>
      <c r="I41" s="219"/>
      <c r="J41" s="299"/>
      <c r="K41" s="299"/>
      <c r="L41" s="299"/>
      <c r="M41" s="219"/>
      <c r="N41" s="219"/>
      <c r="O41" s="219"/>
      <c r="P41" s="219"/>
      <c r="Q41" s="219"/>
      <c r="R41" s="230"/>
      <c r="S41" s="230"/>
      <c r="T41" s="230"/>
      <c r="U41" s="299"/>
      <c r="V41" s="606"/>
      <c r="W41" s="606"/>
      <c r="X41" s="606"/>
      <c r="Y41" s="219"/>
    </row>
    <row r="42" spans="2:25" ht="15.95" customHeight="1" x14ac:dyDescent="0.15">
      <c r="B42" s="375"/>
      <c r="C42" s="604"/>
      <c r="D42" s="605"/>
      <c r="E42" s="169"/>
      <c r="F42" s="263"/>
      <c r="G42" s="219"/>
      <c r="H42" s="219"/>
      <c r="I42" s="219"/>
      <c r="J42" s="299"/>
      <c r="K42" s="299"/>
      <c r="L42" s="299"/>
      <c r="M42" s="219"/>
      <c r="N42" s="219"/>
      <c r="O42" s="219"/>
      <c r="P42" s="219"/>
      <c r="Q42" s="219"/>
      <c r="R42" s="230"/>
      <c r="S42" s="230"/>
      <c r="T42" s="230"/>
      <c r="U42" s="299"/>
      <c r="V42" s="606"/>
      <c r="W42" s="606"/>
      <c r="X42" s="606"/>
      <c r="Y42" s="219"/>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5" t="s">
        <v>275</v>
      </c>
      <c r="D45" s="255"/>
      <c r="E45" s="255"/>
      <c r="F45" s="255"/>
      <c r="G45" s="255"/>
      <c r="H45" s="255"/>
      <c r="I45" s="255"/>
      <c r="J45" s="255"/>
      <c r="K45" s="255"/>
      <c r="L45" s="255"/>
      <c r="M45" s="255"/>
      <c r="N45" s="255"/>
      <c r="O45" s="255"/>
      <c r="P45" s="255"/>
      <c r="Q45" s="255"/>
      <c r="R45" s="255"/>
      <c r="S45" s="255"/>
      <c r="T45" s="255"/>
      <c r="U45" s="255"/>
      <c r="V45" s="255"/>
      <c r="W45" s="255"/>
      <c r="X45" s="255"/>
    </row>
    <row r="46" spans="2:25" ht="15.95" customHeight="1" x14ac:dyDescent="0.15">
      <c r="B46" s="255"/>
      <c r="C46" s="255" t="s">
        <v>276</v>
      </c>
      <c r="D46" s="255"/>
      <c r="E46" s="255"/>
      <c r="F46" s="255"/>
      <c r="G46" s="255"/>
      <c r="H46" s="255"/>
      <c r="I46" s="255"/>
      <c r="J46" s="255"/>
      <c r="K46" s="255"/>
      <c r="L46" s="255"/>
      <c r="M46" s="255"/>
      <c r="N46" s="255"/>
      <c r="O46" s="255"/>
      <c r="P46" s="255"/>
      <c r="Q46" s="255"/>
      <c r="R46" s="255"/>
      <c r="S46" s="255"/>
      <c r="T46" s="255"/>
      <c r="U46" s="255"/>
      <c r="V46" s="255"/>
      <c r="W46" s="255"/>
      <c r="X46" s="255"/>
    </row>
    <row r="47" spans="2:25" ht="15.95" customHeight="1" x14ac:dyDescent="0.15">
      <c r="B47" s="255"/>
      <c r="C47" s="255" t="s">
        <v>277</v>
      </c>
      <c r="D47" s="255"/>
      <c r="E47" s="255"/>
      <c r="F47" s="255"/>
      <c r="G47" s="255"/>
      <c r="H47" s="255"/>
      <c r="I47" s="255"/>
      <c r="J47" s="255"/>
      <c r="K47" s="255"/>
      <c r="L47" s="255"/>
      <c r="M47" s="255"/>
      <c r="N47" s="255"/>
      <c r="O47" s="255"/>
      <c r="P47" s="255"/>
      <c r="Q47" s="255"/>
      <c r="R47" s="255"/>
      <c r="S47" s="255"/>
      <c r="T47" s="255"/>
      <c r="U47" s="255"/>
      <c r="V47" s="255"/>
      <c r="W47" s="255"/>
      <c r="X47" s="255"/>
    </row>
    <row r="48" spans="2:25" ht="15.95" customHeight="1" x14ac:dyDescent="0.15">
      <c r="C48" s="3" t="s">
        <v>207</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1"/>
  <dataValidations count="3">
    <dataValidation allowBlank="1" showInputMessage="1" showErrorMessage="1" prompt="覆工スパン毎に連番を記入。_x000a_数値で入力する。" sqref="E9:E42" xr:uid="{FB7A2FA0-4308-4615-A5F4-9F556470DD1C}"/>
    <dataValidation allowBlank="1" showInputMessage="1" showErrorMessage="1" prompt="前回の定期点検年月日を入力" sqref="O6" xr:uid="{83CE825F-6D3D-4891-AA6B-4E9DF73E8EC3}"/>
    <dataValidation type="list" errorStyle="warning" allowBlank="1" showInputMessage="1" showErrorMessage="1" error="選択出来ません" sqref="H9:H42" xr:uid="{A1A8A2A2-F9E4-48F9-8401-2B9C3363CA05}">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80326152-021D-4FA1-82E2-D0F00A392AA7}">
          <x14:formula1>
            <xm:f>'(参考)リスト'!$E$16:$E$27</xm:f>
          </x14:formula1>
          <xm:sqref>J32:L42 J9:L13 J17:L30</xm:sqref>
        </x14:dataValidation>
        <x14:dataValidation type="list" showInputMessage="1" showErrorMessage="1" xr:uid="{8FDDF5D6-0EEE-4BD8-B467-428D4484B120}">
          <x14:formula1>
            <xm:f>'(参考)リスト'!$B$16:$B$21</xm:f>
          </x14:formula1>
          <xm:sqref>G9:G30 G32:G42</xm:sqref>
        </x14:dataValidation>
        <x14:dataValidation type="list" allowBlank="1" showInputMessage="1" showErrorMessage="1" xr:uid="{4955B252-6130-4A0B-99C7-2EEC160BB65F}">
          <x14:formula1>
            <xm:f>'(参考)リスト'!$F$16:$F$21</xm:f>
          </x14:formula1>
          <xm:sqref>O9:Q30 O32:Q42</xm:sqref>
        </x14:dataValidation>
        <x14:dataValidation type="list" allowBlank="1" showInputMessage="1" showErrorMessage="1" xr:uid="{8DB38F64-9310-4645-9714-02B5C87C4BCF}">
          <x14:formula1>
            <xm:f>'(参考)リスト'!$I$16:$I$18</xm:f>
          </x14:formula1>
          <xm:sqref>S9:S30 S32:S42</xm:sqref>
        </x14:dataValidation>
        <x14:dataValidation type="list" allowBlank="1" showInputMessage="1" showErrorMessage="1" xr:uid="{1EB28FB1-526E-4BFD-8685-D79802DA44DF}">
          <x14:formula1>
            <xm:f>'(参考)リスト'!$H$16:$H$17</xm:f>
          </x14:formula1>
          <xm:sqref>R9:R30 R32:R42</xm:sqref>
        </x14:dataValidation>
        <x14:dataValidation type="list" allowBlank="1" showInputMessage="1" showErrorMessage="1" xr:uid="{84AFF6F7-14A5-4464-9870-EAA8E3BB045E}">
          <x14:formula1>
            <xm:f>'(参考)リスト'!$J$16:$J$18</xm:f>
          </x14:formula1>
          <xm:sqref>T9:T42</xm:sqref>
        </x14:dataValidation>
        <x14:dataValidation type="list" allowBlank="1" showInputMessage="1" showErrorMessage="1" xr:uid="{5A936773-6EF2-47EB-B763-8A49C06FAF9E}">
          <x14:formula1>
            <xm:f>'(参考)リスト'!$D$16:$D$18</xm:f>
          </x14:formula1>
          <xm:sqref>I9:I30 I32:I42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B1:X46"/>
  <sheetViews>
    <sheetView showGridLines="0" view="pageBreakPreview" topLeftCell="A8" zoomScaleNormal="70" zoomScaleSheetLayoutView="100" workbookViewId="0">
      <selection activeCell="AJ17" sqref="AJ17"/>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5"/>
      <c r="X1" s="255"/>
    </row>
    <row r="2" spans="2:24" ht="24.75" customHeight="1" x14ac:dyDescent="0.15">
      <c r="B2" s="532" t="s">
        <v>278</v>
      </c>
      <c r="C2" s="532"/>
      <c r="D2" s="532"/>
      <c r="E2" s="532"/>
      <c r="F2" s="532"/>
      <c r="G2" s="532"/>
      <c r="H2" s="532"/>
      <c r="I2" s="532"/>
      <c r="J2" s="652"/>
      <c r="K2" s="652"/>
      <c r="L2" s="652"/>
      <c r="M2" s="652"/>
      <c r="N2" s="652"/>
      <c r="O2" s="652"/>
      <c r="P2" s="652"/>
      <c r="Q2" s="652"/>
      <c r="R2" s="652"/>
      <c r="S2" s="652"/>
      <c r="T2" s="652"/>
      <c r="U2" s="652"/>
      <c r="V2" s="652"/>
    </row>
    <row r="3" spans="2:24" ht="20.100000000000001" customHeight="1" x14ac:dyDescent="0.15">
      <c r="B3" s="367" t="s">
        <v>60</v>
      </c>
      <c r="C3" s="377"/>
      <c r="D3" s="377"/>
      <c r="E3" s="378"/>
      <c r="F3" s="657" t="s">
        <v>577</v>
      </c>
      <c r="G3" s="658"/>
      <c r="H3" s="658"/>
      <c r="I3" s="659"/>
      <c r="J3" s="237" t="s">
        <v>61</v>
      </c>
      <c r="K3" s="316" t="s">
        <v>579</v>
      </c>
      <c r="L3" s="316"/>
      <c r="M3" s="303" t="s">
        <v>279</v>
      </c>
      <c r="N3" s="305"/>
      <c r="O3" s="356" t="s">
        <v>585</v>
      </c>
      <c r="P3" s="600"/>
      <c r="Q3" s="600"/>
      <c r="R3" s="660"/>
      <c r="S3" s="569" t="s">
        <v>248</v>
      </c>
      <c r="T3" s="635"/>
      <c r="U3" s="635"/>
      <c r="V3" s="570"/>
      <c r="W3" s="639">
        <v>45925</v>
      </c>
      <c r="X3" s="640"/>
    </row>
    <row r="4" spans="2:24" ht="20.100000000000001" customHeight="1" x14ac:dyDescent="0.15">
      <c r="B4" s="317" t="s">
        <v>165</v>
      </c>
      <c r="C4" s="318"/>
      <c r="D4" s="318"/>
      <c r="E4" s="319"/>
      <c r="F4" s="653" t="s">
        <v>578</v>
      </c>
      <c r="G4" s="654"/>
      <c r="H4" s="654"/>
      <c r="I4" s="655"/>
      <c r="J4" s="234" t="s">
        <v>166</v>
      </c>
      <c r="K4" s="316" t="s">
        <v>580</v>
      </c>
      <c r="L4" s="316"/>
      <c r="M4" s="306"/>
      <c r="N4" s="308"/>
      <c r="O4" s="646" t="s">
        <v>587</v>
      </c>
      <c r="P4" s="601"/>
      <c r="Q4" s="601"/>
      <c r="R4" s="656"/>
      <c r="S4" s="636"/>
      <c r="T4" s="637"/>
      <c r="U4" s="637"/>
      <c r="V4" s="638"/>
      <c r="W4" s="641"/>
      <c r="X4" s="642"/>
    </row>
    <row r="5" spans="2:24" ht="30" customHeight="1" x14ac:dyDescent="0.15">
      <c r="B5" s="324" t="s">
        <v>249</v>
      </c>
      <c r="C5" s="611" t="s">
        <v>250</v>
      </c>
      <c r="D5" s="612"/>
      <c r="E5" s="613" t="s">
        <v>280</v>
      </c>
      <c r="F5" s="613" t="s">
        <v>252</v>
      </c>
      <c r="G5" s="611" t="s">
        <v>281</v>
      </c>
      <c r="H5" s="647"/>
      <c r="I5" s="648"/>
      <c r="J5" s="367" t="s">
        <v>282</v>
      </c>
      <c r="K5" s="377"/>
      <c r="L5" s="377"/>
      <c r="M5" s="377"/>
      <c r="N5" s="594" t="s">
        <v>249</v>
      </c>
      <c r="O5" s="620"/>
      <c r="P5" s="615" t="s">
        <v>283</v>
      </c>
      <c r="Q5" s="623"/>
      <c r="R5" s="623"/>
      <c r="S5" s="623"/>
      <c r="T5" s="623"/>
      <c r="U5" s="616"/>
      <c r="V5" s="615" t="s">
        <v>258</v>
      </c>
      <c r="W5" s="623"/>
      <c r="X5" s="616"/>
    </row>
    <row r="6" spans="2:24" ht="16.5" customHeight="1" x14ac:dyDescent="0.15">
      <c r="B6" s="324"/>
      <c r="C6" s="661"/>
      <c r="D6" s="612"/>
      <c r="E6" s="662"/>
      <c r="F6" s="662"/>
      <c r="G6" s="615" t="s">
        <v>284</v>
      </c>
      <c r="H6" s="616"/>
      <c r="I6" s="582" t="s">
        <v>260</v>
      </c>
      <c r="J6" s="628" t="s">
        <v>285</v>
      </c>
      <c r="K6" s="628"/>
      <c r="L6" s="629" t="s">
        <v>286</v>
      </c>
      <c r="M6" s="629"/>
      <c r="N6" s="582" t="s">
        <v>287</v>
      </c>
      <c r="O6" s="627"/>
      <c r="P6" s="610" t="s">
        <v>269</v>
      </c>
      <c r="Q6" s="582" t="s">
        <v>288</v>
      </c>
      <c r="R6" s="582"/>
      <c r="S6" s="582"/>
      <c r="T6" s="582"/>
      <c r="U6" s="582"/>
      <c r="V6" s="611"/>
      <c r="W6" s="647"/>
      <c r="X6" s="648"/>
    </row>
    <row r="7" spans="2:24" ht="16.5" customHeight="1" x14ac:dyDescent="0.15">
      <c r="B7" s="324"/>
      <c r="C7" s="641"/>
      <c r="D7" s="642"/>
      <c r="E7" s="663"/>
      <c r="F7" s="663"/>
      <c r="G7" s="617"/>
      <c r="H7" s="618"/>
      <c r="I7" s="627"/>
      <c r="J7" s="606"/>
      <c r="K7" s="606"/>
      <c r="L7" s="606"/>
      <c r="M7" s="606"/>
      <c r="N7" s="204" t="s">
        <v>271</v>
      </c>
      <c r="O7" s="204" t="s">
        <v>272</v>
      </c>
      <c r="P7" s="649"/>
      <c r="Q7" s="627"/>
      <c r="R7" s="627"/>
      <c r="S7" s="627"/>
      <c r="T7" s="627"/>
      <c r="U7" s="627"/>
      <c r="V7" s="236"/>
      <c r="W7" s="238"/>
      <c r="X7" s="239"/>
    </row>
    <row r="8" spans="2:24" ht="15.95" customHeight="1" x14ac:dyDescent="0.15">
      <c r="B8" s="324"/>
      <c r="C8" s="604"/>
      <c r="D8" s="605"/>
      <c r="E8" s="230"/>
      <c r="F8" s="263"/>
      <c r="G8" s="219"/>
      <c r="H8" s="219"/>
      <c r="I8" s="219"/>
      <c r="J8" s="299"/>
      <c r="K8" s="299"/>
      <c r="L8" s="650"/>
      <c r="M8" s="651"/>
      <c r="N8" s="219"/>
      <c r="O8" s="219"/>
      <c r="P8" s="230"/>
      <c r="Q8" s="299"/>
      <c r="R8" s="299"/>
      <c r="S8" s="299"/>
      <c r="T8" s="299"/>
      <c r="U8" s="299"/>
      <c r="V8" s="293"/>
      <c r="W8" s="294"/>
      <c r="X8" s="295"/>
    </row>
    <row r="9" spans="2:24" ht="15.95" customHeight="1" x14ac:dyDescent="0.15">
      <c r="B9" s="324"/>
      <c r="C9" s="604"/>
      <c r="D9" s="605"/>
      <c r="E9" s="230"/>
      <c r="F9" s="263"/>
      <c r="G9" s="219"/>
      <c r="H9" s="219"/>
      <c r="I9" s="219"/>
      <c r="J9" s="299"/>
      <c r="K9" s="299"/>
      <c r="L9" s="650"/>
      <c r="M9" s="651"/>
      <c r="N9" s="219"/>
      <c r="O9" s="219"/>
      <c r="P9" s="230"/>
      <c r="Q9" s="299"/>
      <c r="R9" s="299"/>
      <c r="S9" s="299"/>
      <c r="T9" s="299"/>
      <c r="U9" s="299"/>
      <c r="V9" s="293"/>
      <c r="W9" s="294"/>
      <c r="X9" s="295"/>
    </row>
    <row r="10" spans="2:24" ht="15.95" customHeight="1" x14ac:dyDescent="0.15">
      <c r="B10" s="324"/>
      <c r="C10" s="604"/>
      <c r="D10" s="605"/>
      <c r="E10" s="230"/>
      <c r="F10" s="263"/>
      <c r="G10" s="219"/>
      <c r="H10" s="219"/>
      <c r="I10" s="219"/>
      <c r="J10" s="299"/>
      <c r="K10" s="299"/>
      <c r="L10" s="650"/>
      <c r="M10" s="651"/>
      <c r="N10" s="219"/>
      <c r="O10" s="219"/>
      <c r="P10" s="230"/>
      <c r="Q10" s="299"/>
      <c r="R10" s="299"/>
      <c r="S10" s="299"/>
      <c r="T10" s="299"/>
      <c r="U10" s="299"/>
      <c r="V10" s="293"/>
      <c r="W10" s="294"/>
      <c r="X10" s="295"/>
    </row>
    <row r="11" spans="2:24" ht="15.95" customHeight="1" x14ac:dyDescent="0.15">
      <c r="B11" s="324"/>
      <c r="C11" s="604"/>
      <c r="D11" s="605"/>
      <c r="E11" s="230"/>
      <c r="F11" s="263"/>
      <c r="G11" s="219"/>
      <c r="H11" s="219"/>
      <c r="I11" s="219"/>
      <c r="J11" s="299"/>
      <c r="K11" s="299"/>
      <c r="L11" s="650"/>
      <c r="M11" s="651"/>
      <c r="N11" s="219"/>
      <c r="O11" s="219"/>
      <c r="P11" s="230"/>
      <c r="Q11" s="299"/>
      <c r="R11" s="299"/>
      <c r="S11" s="299"/>
      <c r="T11" s="299"/>
      <c r="U11" s="299"/>
      <c r="V11" s="293"/>
      <c r="W11" s="294"/>
      <c r="X11" s="295"/>
    </row>
    <row r="12" spans="2:24" ht="15.95" customHeight="1" x14ac:dyDescent="0.15">
      <c r="B12" s="324"/>
      <c r="C12" s="604"/>
      <c r="D12" s="605"/>
      <c r="E12" s="230"/>
      <c r="F12" s="263"/>
      <c r="G12" s="219"/>
      <c r="H12" s="219"/>
      <c r="I12" s="219"/>
      <c r="J12" s="299"/>
      <c r="K12" s="299"/>
      <c r="L12" s="650"/>
      <c r="M12" s="651"/>
      <c r="N12" s="219"/>
      <c r="O12" s="219"/>
      <c r="P12" s="230"/>
      <c r="Q12" s="299"/>
      <c r="R12" s="299"/>
      <c r="S12" s="299"/>
      <c r="T12" s="299"/>
      <c r="U12" s="299"/>
      <c r="V12" s="293"/>
      <c r="W12" s="294"/>
      <c r="X12" s="295"/>
    </row>
    <row r="13" spans="2:24" ht="15.95" customHeight="1" x14ac:dyDescent="0.15">
      <c r="B13" s="324"/>
      <c r="C13" s="604"/>
      <c r="D13" s="605"/>
      <c r="E13" s="230"/>
      <c r="F13" s="263"/>
      <c r="G13" s="219"/>
      <c r="H13" s="219"/>
      <c r="I13" s="219"/>
      <c r="J13" s="299"/>
      <c r="K13" s="299"/>
      <c r="L13" s="650"/>
      <c r="M13" s="651"/>
      <c r="N13" s="219"/>
      <c r="O13" s="219"/>
      <c r="P13" s="230"/>
      <c r="Q13" s="299"/>
      <c r="R13" s="299"/>
      <c r="S13" s="299"/>
      <c r="T13" s="299"/>
      <c r="U13" s="299"/>
      <c r="V13" s="293"/>
      <c r="W13" s="294"/>
      <c r="X13" s="295"/>
    </row>
    <row r="14" spans="2:24" ht="15.95" customHeight="1" x14ac:dyDescent="0.15">
      <c r="B14" s="324"/>
      <c r="C14" s="604"/>
      <c r="D14" s="605"/>
      <c r="E14" s="230"/>
      <c r="F14" s="263"/>
      <c r="G14" s="219"/>
      <c r="H14" s="219"/>
      <c r="I14" s="219"/>
      <c r="J14" s="299"/>
      <c r="K14" s="299"/>
      <c r="L14" s="650"/>
      <c r="M14" s="651"/>
      <c r="N14" s="219"/>
      <c r="O14" s="219"/>
      <c r="P14" s="230"/>
      <c r="Q14" s="299"/>
      <c r="R14" s="299"/>
      <c r="S14" s="299"/>
      <c r="T14" s="299"/>
      <c r="U14" s="299"/>
      <c r="V14" s="293"/>
      <c r="W14" s="294"/>
      <c r="X14" s="295"/>
    </row>
    <row r="15" spans="2:24" ht="15.95" customHeight="1" x14ac:dyDescent="0.15">
      <c r="B15" s="324"/>
      <c r="C15" s="604"/>
      <c r="D15" s="605"/>
      <c r="E15" s="230"/>
      <c r="F15" s="263"/>
      <c r="G15" s="219"/>
      <c r="H15" s="219"/>
      <c r="I15" s="219"/>
      <c r="J15" s="299"/>
      <c r="K15" s="299"/>
      <c r="L15" s="650"/>
      <c r="M15" s="651"/>
      <c r="N15" s="219"/>
      <c r="O15" s="219"/>
      <c r="P15" s="230"/>
      <c r="Q15" s="299"/>
      <c r="R15" s="299"/>
      <c r="S15" s="299"/>
      <c r="T15" s="299"/>
      <c r="U15" s="299"/>
      <c r="V15" s="293"/>
      <c r="W15" s="294"/>
      <c r="X15" s="295"/>
    </row>
    <row r="16" spans="2:24" ht="15.95" customHeight="1" x14ac:dyDescent="0.15">
      <c r="B16" s="324"/>
      <c r="C16" s="604"/>
      <c r="D16" s="605"/>
      <c r="E16" s="230"/>
      <c r="F16" s="263"/>
      <c r="G16" s="219"/>
      <c r="H16" s="219"/>
      <c r="I16" s="219"/>
      <c r="J16" s="299"/>
      <c r="K16" s="299"/>
      <c r="L16" s="650"/>
      <c r="M16" s="651"/>
      <c r="N16" s="219"/>
      <c r="O16" s="219"/>
      <c r="P16" s="230"/>
      <c r="Q16" s="299"/>
      <c r="R16" s="299"/>
      <c r="S16" s="299"/>
      <c r="T16" s="299"/>
      <c r="U16" s="299"/>
      <c r="V16" s="293"/>
      <c r="W16" s="294"/>
      <c r="X16" s="295"/>
    </row>
    <row r="17" spans="2:24" ht="15.95" customHeight="1" x14ac:dyDescent="0.15">
      <c r="B17" s="324"/>
      <c r="C17" s="604"/>
      <c r="D17" s="605"/>
      <c r="E17" s="230"/>
      <c r="F17" s="263"/>
      <c r="G17" s="219"/>
      <c r="H17" s="219"/>
      <c r="I17" s="219"/>
      <c r="J17" s="299"/>
      <c r="K17" s="299"/>
      <c r="L17" s="650"/>
      <c r="M17" s="651"/>
      <c r="N17" s="219"/>
      <c r="O17" s="219"/>
      <c r="P17" s="230"/>
      <c r="Q17" s="299"/>
      <c r="R17" s="299"/>
      <c r="S17" s="299"/>
      <c r="T17" s="299"/>
      <c r="U17" s="299"/>
      <c r="V17" s="293"/>
      <c r="W17" s="294"/>
      <c r="X17" s="295"/>
    </row>
    <row r="18" spans="2:24" ht="15.95" customHeight="1" x14ac:dyDescent="0.15">
      <c r="B18" s="324"/>
      <c r="C18" s="604"/>
      <c r="D18" s="605"/>
      <c r="E18" s="230"/>
      <c r="F18" s="263"/>
      <c r="G18" s="219"/>
      <c r="H18" s="219"/>
      <c r="I18" s="219"/>
      <c r="J18" s="299"/>
      <c r="K18" s="299"/>
      <c r="L18" s="650"/>
      <c r="M18" s="651"/>
      <c r="N18" s="219"/>
      <c r="O18" s="219"/>
      <c r="P18" s="230"/>
      <c r="Q18" s="299"/>
      <c r="R18" s="299"/>
      <c r="S18" s="299"/>
      <c r="T18" s="299"/>
      <c r="U18" s="299"/>
      <c r="V18" s="293"/>
      <c r="W18" s="294"/>
      <c r="X18" s="295"/>
    </row>
    <row r="19" spans="2:24" ht="15.95" customHeight="1" x14ac:dyDescent="0.15">
      <c r="B19" s="324"/>
      <c r="C19" s="604"/>
      <c r="D19" s="605"/>
      <c r="E19" s="230"/>
      <c r="F19" s="263"/>
      <c r="G19" s="219"/>
      <c r="H19" s="219"/>
      <c r="I19" s="219"/>
      <c r="J19" s="299"/>
      <c r="K19" s="299"/>
      <c r="L19" s="650"/>
      <c r="M19" s="651"/>
      <c r="N19" s="219"/>
      <c r="O19" s="219"/>
      <c r="P19" s="230"/>
      <c r="Q19" s="299"/>
      <c r="R19" s="299"/>
      <c r="S19" s="299"/>
      <c r="T19" s="299"/>
      <c r="U19" s="299"/>
      <c r="V19" s="293"/>
      <c r="W19" s="294"/>
      <c r="X19" s="295"/>
    </row>
    <row r="20" spans="2:24" ht="15.95" customHeight="1" x14ac:dyDescent="0.15">
      <c r="B20" s="324"/>
      <c r="C20" s="604"/>
      <c r="D20" s="605"/>
      <c r="E20" s="230"/>
      <c r="F20" s="263"/>
      <c r="G20" s="219"/>
      <c r="H20" s="219"/>
      <c r="I20" s="219"/>
      <c r="J20" s="299"/>
      <c r="K20" s="299"/>
      <c r="L20" s="650"/>
      <c r="M20" s="651"/>
      <c r="N20" s="219"/>
      <c r="O20" s="219"/>
      <c r="P20" s="230"/>
      <c r="Q20" s="299"/>
      <c r="R20" s="299"/>
      <c r="S20" s="299"/>
      <c r="T20" s="299"/>
      <c r="U20" s="299"/>
      <c r="V20" s="293"/>
      <c r="W20" s="294"/>
      <c r="X20" s="295"/>
    </row>
    <row r="21" spans="2:24" ht="15.95" customHeight="1" x14ac:dyDescent="0.15">
      <c r="B21" s="324"/>
      <c r="C21" s="604"/>
      <c r="D21" s="605"/>
      <c r="E21" s="230"/>
      <c r="F21" s="263"/>
      <c r="G21" s="219"/>
      <c r="H21" s="219"/>
      <c r="I21" s="219"/>
      <c r="J21" s="299"/>
      <c r="K21" s="299"/>
      <c r="L21" s="650"/>
      <c r="M21" s="651"/>
      <c r="N21" s="219"/>
      <c r="O21" s="219"/>
      <c r="P21" s="230"/>
      <c r="Q21" s="299"/>
      <c r="R21" s="299"/>
      <c r="S21" s="299"/>
      <c r="T21" s="299"/>
      <c r="U21" s="299"/>
      <c r="V21" s="293"/>
      <c r="W21" s="294"/>
      <c r="X21" s="295"/>
    </row>
    <row r="22" spans="2:24" ht="15.95" customHeight="1" x14ac:dyDescent="0.15">
      <c r="B22" s="324"/>
      <c r="C22" s="604"/>
      <c r="D22" s="605"/>
      <c r="E22" s="230"/>
      <c r="F22" s="263"/>
      <c r="G22" s="219"/>
      <c r="H22" s="219"/>
      <c r="I22" s="219"/>
      <c r="J22" s="299"/>
      <c r="K22" s="299"/>
      <c r="L22" s="650"/>
      <c r="M22" s="651"/>
      <c r="N22" s="219"/>
      <c r="O22" s="219"/>
      <c r="P22" s="230"/>
      <c r="Q22" s="299"/>
      <c r="R22" s="299"/>
      <c r="S22" s="299"/>
      <c r="T22" s="299"/>
      <c r="U22" s="299"/>
      <c r="V22" s="293"/>
      <c r="W22" s="294"/>
      <c r="X22" s="295"/>
    </row>
    <row r="23" spans="2:24" ht="15.95" customHeight="1" x14ac:dyDescent="0.15">
      <c r="B23" s="324"/>
      <c r="C23" s="604"/>
      <c r="D23" s="605"/>
      <c r="E23" s="230"/>
      <c r="F23" s="263"/>
      <c r="G23" s="219"/>
      <c r="H23" s="219"/>
      <c r="I23" s="219"/>
      <c r="J23" s="299"/>
      <c r="K23" s="299"/>
      <c r="L23" s="650"/>
      <c r="M23" s="651"/>
      <c r="N23" s="219"/>
      <c r="O23" s="219"/>
      <c r="P23" s="230"/>
      <c r="Q23" s="299"/>
      <c r="R23" s="299"/>
      <c r="S23" s="299"/>
      <c r="T23" s="299"/>
      <c r="U23" s="299"/>
      <c r="V23" s="293"/>
      <c r="W23" s="294"/>
      <c r="X23" s="295"/>
    </row>
    <row r="24" spans="2:24" ht="15.95" customHeight="1" x14ac:dyDescent="0.15">
      <c r="B24" s="324"/>
      <c r="C24" s="604"/>
      <c r="D24" s="605"/>
      <c r="E24" s="230"/>
      <c r="F24" s="263"/>
      <c r="G24" s="219"/>
      <c r="H24" s="219"/>
      <c r="I24" s="219"/>
      <c r="J24" s="299"/>
      <c r="K24" s="299"/>
      <c r="L24" s="650"/>
      <c r="M24" s="651"/>
      <c r="N24" s="219"/>
      <c r="O24" s="219"/>
      <c r="P24" s="230"/>
      <c r="Q24" s="299"/>
      <c r="R24" s="299"/>
      <c r="S24" s="299"/>
      <c r="T24" s="299"/>
      <c r="U24" s="299"/>
      <c r="V24" s="293"/>
      <c r="W24" s="294"/>
      <c r="X24" s="295"/>
    </row>
    <row r="25" spans="2:24" ht="15.95" customHeight="1" x14ac:dyDescent="0.15">
      <c r="B25" s="324"/>
      <c r="C25" s="604"/>
      <c r="D25" s="605"/>
      <c r="E25" s="230"/>
      <c r="F25" s="263"/>
      <c r="G25" s="219"/>
      <c r="H25" s="219"/>
      <c r="I25" s="219"/>
      <c r="J25" s="299"/>
      <c r="K25" s="299"/>
      <c r="L25" s="650"/>
      <c r="M25" s="651"/>
      <c r="N25" s="219"/>
      <c r="O25" s="219"/>
      <c r="P25" s="230"/>
      <c r="Q25" s="299"/>
      <c r="R25" s="299"/>
      <c r="S25" s="299"/>
      <c r="T25" s="299"/>
      <c r="U25" s="299"/>
      <c r="V25" s="293"/>
      <c r="W25" s="294"/>
      <c r="X25" s="295"/>
    </row>
    <row r="26" spans="2:24" ht="15.95" customHeight="1" x14ac:dyDescent="0.15">
      <c r="B26" s="324"/>
      <c r="C26" s="604"/>
      <c r="D26" s="605"/>
      <c r="E26" s="230"/>
      <c r="F26" s="263"/>
      <c r="G26" s="219"/>
      <c r="H26" s="219"/>
      <c r="I26" s="219"/>
      <c r="J26" s="299"/>
      <c r="K26" s="299"/>
      <c r="L26" s="650"/>
      <c r="M26" s="651"/>
      <c r="N26" s="219"/>
      <c r="O26" s="219"/>
      <c r="P26" s="230"/>
      <c r="Q26" s="299"/>
      <c r="R26" s="299"/>
      <c r="S26" s="299"/>
      <c r="T26" s="299"/>
      <c r="U26" s="299"/>
      <c r="V26" s="293"/>
      <c r="W26" s="294"/>
      <c r="X26" s="295"/>
    </row>
    <row r="27" spans="2:24" ht="15.95" customHeight="1" x14ac:dyDescent="0.15">
      <c r="B27" s="324"/>
      <c r="C27" s="604"/>
      <c r="D27" s="605"/>
      <c r="E27" s="230"/>
      <c r="F27" s="263"/>
      <c r="G27" s="219"/>
      <c r="H27" s="219"/>
      <c r="I27" s="219"/>
      <c r="J27" s="299"/>
      <c r="K27" s="299"/>
      <c r="L27" s="650"/>
      <c r="M27" s="651"/>
      <c r="N27" s="219"/>
      <c r="O27" s="219"/>
      <c r="P27" s="230"/>
      <c r="Q27" s="299"/>
      <c r="R27" s="299"/>
      <c r="S27" s="299"/>
      <c r="T27" s="299"/>
      <c r="U27" s="299"/>
      <c r="V27" s="293"/>
      <c r="W27" s="294"/>
      <c r="X27" s="295"/>
    </row>
    <row r="28" spans="2:24" ht="15.95" customHeight="1" x14ac:dyDescent="0.15">
      <c r="B28" s="324"/>
      <c r="C28" s="604"/>
      <c r="D28" s="605"/>
      <c r="E28" s="230"/>
      <c r="F28" s="263"/>
      <c r="G28" s="219"/>
      <c r="H28" s="219"/>
      <c r="I28" s="219"/>
      <c r="J28" s="299"/>
      <c r="K28" s="299"/>
      <c r="L28" s="650"/>
      <c r="M28" s="651"/>
      <c r="N28" s="219"/>
      <c r="O28" s="219"/>
      <c r="P28" s="230"/>
      <c r="Q28" s="299"/>
      <c r="R28" s="299"/>
      <c r="S28" s="299"/>
      <c r="T28" s="299"/>
      <c r="U28" s="299"/>
      <c r="V28" s="293"/>
      <c r="W28" s="294"/>
      <c r="X28" s="295"/>
    </row>
    <row r="29" spans="2:24" ht="15.95" customHeight="1" x14ac:dyDescent="0.15">
      <c r="B29" s="324"/>
      <c r="C29" s="604"/>
      <c r="D29" s="605"/>
      <c r="E29" s="230"/>
      <c r="F29" s="263"/>
      <c r="G29" s="219"/>
      <c r="H29" s="219"/>
      <c r="I29" s="219"/>
      <c r="J29" s="299"/>
      <c r="K29" s="299"/>
      <c r="L29" s="650"/>
      <c r="M29" s="651"/>
      <c r="N29" s="219"/>
      <c r="O29" s="219"/>
      <c r="P29" s="230"/>
      <c r="Q29" s="299"/>
      <c r="R29" s="299"/>
      <c r="S29" s="299"/>
      <c r="T29" s="299"/>
      <c r="U29" s="299"/>
      <c r="V29" s="293"/>
      <c r="W29" s="294"/>
      <c r="X29" s="295"/>
    </row>
    <row r="30" spans="2:24" ht="15.95" customHeight="1" x14ac:dyDescent="0.15">
      <c r="B30" s="324"/>
      <c r="C30" s="604"/>
      <c r="D30" s="605"/>
      <c r="E30" s="230"/>
      <c r="F30" s="263"/>
      <c r="G30" s="219"/>
      <c r="H30" s="219"/>
      <c r="I30" s="219"/>
      <c r="J30" s="299"/>
      <c r="K30" s="299"/>
      <c r="L30" s="650"/>
      <c r="M30" s="651"/>
      <c r="N30" s="219"/>
      <c r="O30" s="219"/>
      <c r="P30" s="230"/>
      <c r="Q30" s="299"/>
      <c r="R30" s="299"/>
      <c r="S30" s="299"/>
      <c r="T30" s="299"/>
      <c r="U30" s="299"/>
      <c r="V30" s="293"/>
      <c r="W30" s="294"/>
      <c r="X30" s="295"/>
    </row>
    <row r="31" spans="2:24" ht="15.95" customHeight="1" x14ac:dyDescent="0.15">
      <c r="B31" s="324"/>
      <c r="C31" s="604"/>
      <c r="D31" s="605"/>
      <c r="E31" s="230"/>
      <c r="F31" s="263"/>
      <c r="G31" s="219"/>
      <c r="H31" s="219"/>
      <c r="I31" s="219"/>
      <c r="J31" s="299"/>
      <c r="K31" s="299"/>
      <c r="L31" s="650"/>
      <c r="M31" s="651"/>
      <c r="N31" s="219"/>
      <c r="O31" s="219"/>
      <c r="P31" s="230"/>
      <c r="Q31" s="299"/>
      <c r="R31" s="299"/>
      <c r="S31" s="299"/>
      <c r="T31" s="299"/>
      <c r="U31" s="299"/>
      <c r="V31" s="293"/>
      <c r="W31" s="294"/>
      <c r="X31" s="295"/>
    </row>
    <row r="32" spans="2:24" ht="15.95" customHeight="1" x14ac:dyDescent="0.15">
      <c r="B32" s="324"/>
      <c r="C32" s="604"/>
      <c r="D32" s="605"/>
      <c r="E32" s="230"/>
      <c r="F32" s="263"/>
      <c r="G32" s="219"/>
      <c r="H32" s="219"/>
      <c r="I32" s="219"/>
      <c r="J32" s="299"/>
      <c r="K32" s="299"/>
      <c r="L32" s="650"/>
      <c r="M32" s="651"/>
      <c r="N32" s="219"/>
      <c r="O32" s="219"/>
      <c r="P32" s="230"/>
      <c r="Q32" s="299"/>
      <c r="R32" s="299"/>
      <c r="S32" s="299"/>
      <c r="T32" s="299"/>
      <c r="U32" s="299"/>
      <c r="V32" s="293"/>
      <c r="W32" s="294"/>
      <c r="X32" s="295"/>
    </row>
    <row r="33" spans="2:24" ht="15.95" customHeight="1" x14ac:dyDescent="0.15">
      <c r="B33" s="324"/>
      <c r="C33" s="604"/>
      <c r="D33" s="605"/>
      <c r="E33" s="230"/>
      <c r="F33" s="263"/>
      <c r="G33" s="219"/>
      <c r="H33" s="219"/>
      <c r="I33" s="219"/>
      <c r="J33" s="299"/>
      <c r="K33" s="299"/>
      <c r="L33" s="650"/>
      <c r="M33" s="651"/>
      <c r="N33" s="219"/>
      <c r="O33" s="219"/>
      <c r="P33" s="230"/>
      <c r="Q33" s="299"/>
      <c r="R33" s="299"/>
      <c r="S33" s="299"/>
      <c r="T33" s="299"/>
      <c r="U33" s="299"/>
      <c r="V33" s="293"/>
      <c r="W33" s="294"/>
      <c r="X33" s="295"/>
    </row>
    <row r="34" spans="2:24" ht="15.95" customHeight="1" x14ac:dyDescent="0.15">
      <c r="B34" s="324"/>
      <c r="C34" s="604"/>
      <c r="D34" s="605"/>
      <c r="E34" s="230"/>
      <c r="F34" s="263"/>
      <c r="G34" s="219"/>
      <c r="H34" s="219"/>
      <c r="I34" s="219"/>
      <c r="J34" s="299"/>
      <c r="K34" s="299"/>
      <c r="L34" s="650"/>
      <c r="M34" s="651"/>
      <c r="N34" s="219"/>
      <c r="O34" s="219"/>
      <c r="P34" s="230"/>
      <c r="Q34" s="299"/>
      <c r="R34" s="299"/>
      <c r="S34" s="299"/>
      <c r="T34" s="299"/>
      <c r="U34" s="299"/>
      <c r="V34" s="293"/>
      <c r="W34" s="294"/>
      <c r="X34" s="295"/>
    </row>
    <row r="35" spans="2:24" ht="15.95" customHeight="1" x14ac:dyDescent="0.15">
      <c r="B35" s="324"/>
      <c r="C35" s="604"/>
      <c r="D35" s="605"/>
      <c r="E35" s="230"/>
      <c r="F35" s="263"/>
      <c r="G35" s="219"/>
      <c r="H35" s="219"/>
      <c r="I35" s="219"/>
      <c r="J35" s="299"/>
      <c r="K35" s="299"/>
      <c r="L35" s="650"/>
      <c r="M35" s="651"/>
      <c r="N35" s="219"/>
      <c r="O35" s="219"/>
      <c r="P35" s="230"/>
      <c r="Q35" s="299"/>
      <c r="R35" s="299"/>
      <c r="S35" s="299"/>
      <c r="T35" s="299"/>
      <c r="U35" s="299"/>
      <c r="V35" s="293"/>
      <c r="W35" s="294"/>
      <c r="X35" s="295"/>
    </row>
    <row r="36" spans="2:24" ht="15.95" customHeight="1" x14ac:dyDescent="0.15">
      <c r="B36" s="324"/>
      <c r="C36" s="604"/>
      <c r="D36" s="605"/>
      <c r="E36" s="230"/>
      <c r="F36" s="263"/>
      <c r="G36" s="219"/>
      <c r="H36" s="219"/>
      <c r="I36" s="219"/>
      <c r="J36" s="299"/>
      <c r="K36" s="299"/>
      <c r="L36" s="650"/>
      <c r="M36" s="651"/>
      <c r="N36" s="219"/>
      <c r="O36" s="219"/>
      <c r="P36" s="230"/>
      <c r="Q36" s="299"/>
      <c r="R36" s="299"/>
      <c r="S36" s="299"/>
      <c r="T36" s="299"/>
      <c r="U36" s="299"/>
      <c r="V36" s="293"/>
      <c r="W36" s="294"/>
      <c r="X36" s="295"/>
    </row>
    <row r="37" spans="2:24" ht="15.95" customHeight="1" x14ac:dyDescent="0.15">
      <c r="B37" s="324"/>
      <c r="C37" s="604"/>
      <c r="D37" s="605"/>
      <c r="E37" s="230"/>
      <c r="F37" s="263"/>
      <c r="G37" s="219"/>
      <c r="H37" s="219"/>
      <c r="I37" s="219"/>
      <c r="J37" s="299"/>
      <c r="K37" s="299"/>
      <c r="L37" s="650"/>
      <c r="M37" s="651"/>
      <c r="N37" s="219"/>
      <c r="O37" s="219"/>
      <c r="P37" s="230"/>
      <c r="Q37" s="299"/>
      <c r="R37" s="299"/>
      <c r="S37" s="299"/>
      <c r="T37" s="299"/>
      <c r="U37" s="299"/>
      <c r="V37" s="293"/>
      <c r="W37" s="294"/>
      <c r="X37" s="295"/>
    </row>
    <row r="38" spans="2:24" ht="15.95" customHeight="1" x14ac:dyDescent="0.15">
      <c r="B38" s="324"/>
      <c r="C38" s="604"/>
      <c r="D38" s="605"/>
      <c r="E38" s="230"/>
      <c r="F38" s="263"/>
      <c r="G38" s="219"/>
      <c r="H38" s="219"/>
      <c r="I38" s="219"/>
      <c r="J38" s="299"/>
      <c r="K38" s="299"/>
      <c r="L38" s="650"/>
      <c r="M38" s="651"/>
      <c r="N38" s="219"/>
      <c r="O38" s="219"/>
      <c r="P38" s="230"/>
      <c r="Q38" s="299"/>
      <c r="R38" s="299"/>
      <c r="S38" s="299"/>
      <c r="T38" s="299"/>
      <c r="U38" s="299"/>
      <c r="V38" s="293"/>
      <c r="W38" s="294"/>
      <c r="X38" s="295"/>
    </row>
    <row r="39" spans="2:24" ht="15.95" customHeight="1" x14ac:dyDescent="0.15">
      <c r="B39" s="324"/>
      <c r="C39" s="604"/>
      <c r="D39" s="605"/>
      <c r="E39" s="230"/>
      <c r="F39" s="263"/>
      <c r="G39" s="219"/>
      <c r="H39" s="219"/>
      <c r="I39" s="219"/>
      <c r="J39" s="299"/>
      <c r="K39" s="299"/>
      <c r="L39" s="650"/>
      <c r="M39" s="651"/>
      <c r="N39" s="219"/>
      <c r="O39" s="219"/>
      <c r="P39" s="230"/>
      <c r="Q39" s="299"/>
      <c r="R39" s="299"/>
      <c r="S39" s="299"/>
      <c r="T39" s="299"/>
      <c r="U39" s="299"/>
      <c r="V39" s="293"/>
      <c r="W39" s="294"/>
      <c r="X39" s="295"/>
    </row>
    <row r="40" spans="2:24" ht="15.95" customHeight="1" x14ac:dyDescent="0.15">
      <c r="B40" s="324"/>
      <c r="C40" s="604"/>
      <c r="D40" s="605"/>
      <c r="E40" s="230"/>
      <c r="F40" s="263"/>
      <c r="G40" s="219"/>
      <c r="H40" s="219"/>
      <c r="I40" s="219"/>
      <c r="J40" s="299"/>
      <c r="K40" s="299"/>
      <c r="L40" s="650"/>
      <c r="M40" s="651"/>
      <c r="N40" s="219"/>
      <c r="O40" s="219"/>
      <c r="P40" s="230"/>
      <c r="Q40" s="299"/>
      <c r="R40" s="299"/>
      <c r="S40" s="299"/>
      <c r="T40" s="299"/>
      <c r="U40" s="299"/>
      <c r="V40" s="293"/>
      <c r="W40" s="294"/>
      <c r="X40" s="295"/>
    </row>
    <row r="41" spans="2:24" ht="15.95" customHeight="1" x14ac:dyDescent="0.15">
      <c r="B41" s="375"/>
      <c r="C41" s="604"/>
      <c r="D41" s="605"/>
      <c r="E41" s="230"/>
      <c r="F41" s="263"/>
      <c r="G41" s="219"/>
      <c r="H41" s="219"/>
      <c r="I41" s="219"/>
      <c r="J41" s="299"/>
      <c r="K41" s="299"/>
      <c r="L41" s="650"/>
      <c r="M41" s="651"/>
      <c r="N41" s="219"/>
      <c r="O41" s="219"/>
      <c r="P41" s="230"/>
      <c r="Q41" s="299"/>
      <c r="R41" s="299"/>
      <c r="S41" s="299"/>
      <c r="T41" s="299"/>
      <c r="U41" s="299"/>
      <c r="V41" s="293"/>
      <c r="W41" s="294"/>
      <c r="X41" s="295"/>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55" t="s">
        <v>291</v>
      </c>
    </row>
    <row r="45" spans="2:24" ht="15.95" customHeight="1" x14ac:dyDescent="0.15">
      <c r="C45" s="255" t="s">
        <v>292</v>
      </c>
    </row>
    <row r="46" spans="2:24" ht="15.95" customHeight="1" x14ac:dyDescent="0.15">
      <c r="C46" s="3" t="s">
        <v>207</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activeCell="AJ17" sqref="AJ17"/>
      <selection pane="topRight" activeCell="AJ17" sqref="AJ17"/>
      <selection pane="bottomLeft" activeCell="AJ17" sqref="AJ17"/>
      <selection pane="bottomRight" activeCell="AJ17" sqref="AJ1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52" t="s">
        <v>293</v>
      </c>
      <c r="C2" s="652"/>
      <c r="D2" s="652"/>
      <c r="E2" s="532"/>
      <c r="F2" s="532"/>
      <c r="G2" s="532"/>
      <c r="H2" s="652"/>
      <c r="I2" s="652"/>
      <c r="J2" s="652"/>
      <c r="K2" s="652"/>
      <c r="L2" s="652"/>
      <c r="M2" s="652"/>
      <c r="N2" s="652"/>
      <c r="O2" s="652"/>
      <c r="P2" s="652"/>
      <c r="Q2" s="652"/>
      <c r="R2" s="652"/>
      <c r="S2" s="652"/>
      <c r="T2" s="652"/>
      <c r="U2" s="652"/>
      <c r="V2" s="652"/>
      <c r="W2" s="652"/>
      <c r="X2" s="652"/>
      <c r="Y2" s="652"/>
      <c r="Z2" s="652"/>
    </row>
    <row r="3" spans="2:28" ht="20.100000000000001" customHeight="1" x14ac:dyDescent="0.15">
      <c r="B3" s="687" t="s">
        <v>60</v>
      </c>
      <c r="C3" s="687"/>
      <c r="D3" s="533"/>
      <c r="E3" s="688" t="s">
        <v>577</v>
      </c>
      <c r="F3" s="689"/>
      <c r="G3" s="690"/>
      <c r="H3" s="691" t="s">
        <v>61</v>
      </c>
      <c r="I3" s="539"/>
      <c r="J3" s="692" t="s">
        <v>579</v>
      </c>
      <c r="K3" s="692"/>
      <c r="L3" s="692"/>
      <c r="M3" s="303" t="s">
        <v>294</v>
      </c>
      <c r="N3" s="304"/>
      <c r="O3" s="304"/>
      <c r="P3" s="304"/>
      <c r="Q3" s="704" t="s">
        <v>585</v>
      </c>
      <c r="R3" s="705"/>
      <c r="S3" s="705"/>
      <c r="T3" s="706"/>
      <c r="U3" s="526" t="s">
        <v>248</v>
      </c>
      <c r="V3" s="527"/>
      <c r="W3" s="528"/>
      <c r="X3" s="541">
        <v>45925</v>
      </c>
      <c r="Y3" s="542"/>
      <c r="Z3" s="543"/>
    </row>
    <row r="4" spans="2:28" ht="20.100000000000001" customHeight="1" x14ac:dyDescent="0.15">
      <c r="B4" s="699" t="s">
        <v>165</v>
      </c>
      <c r="C4" s="699"/>
      <c r="D4" s="547"/>
      <c r="E4" s="700" t="s">
        <v>578</v>
      </c>
      <c r="F4" s="701"/>
      <c r="G4" s="702"/>
      <c r="H4" s="703" t="s">
        <v>166</v>
      </c>
      <c r="I4" s="553"/>
      <c r="J4" s="692" t="s">
        <v>580</v>
      </c>
      <c r="K4" s="692"/>
      <c r="L4" s="692"/>
      <c r="M4" s="306"/>
      <c r="N4" s="307"/>
      <c r="O4" s="307"/>
      <c r="P4" s="307"/>
      <c r="Q4" s="707" t="s">
        <v>587</v>
      </c>
      <c r="R4" s="708"/>
      <c r="S4" s="708"/>
      <c r="T4" s="709"/>
      <c r="U4" s="693"/>
      <c r="V4" s="694"/>
      <c r="W4" s="695"/>
      <c r="X4" s="696"/>
      <c r="Y4" s="697"/>
      <c r="Z4" s="698"/>
    </row>
    <row r="5" spans="2:28" ht="28.5" customHeight="1" x14ac:dyDescent="0.15">
      <c r="B5" s="664" t="s">
        <v>295</v>
      </c>
      <c r="C5" s="667" t="s">
        <v>296</v>
      </c>
      <c r="D5" s="667"/>
      <c r="E5" s="668" t="s">
        <v>251</v>
      </c>
      <c r="F5" s="677" t="s">
        <v>295</v>
      </c>
      <c r="G5" s="678"/>
      <c r="H5" s="679"/>
      <c r="I5" s="679"/>
      <c r="J5" s="679"/>
      <c r="K5" s="679"/>
      <c r="L5" s="679"/>
      <c r="M5" s="679"/>
      <c r="N5" s="679"/>
      <c r="O5" s="679"/>
      <c r="P5" s="679"/>
      <c r="Q5" s="679"/>
      <c r="R5" s="679"/>
      <c r="S5" s="680"/>
      <c r="T5" s="680"/>
      <c r="U5" s="680"/>
      <c r="V5" s="680"/>
      <c r="W5" s="680"/>
      <c r="X5" s="680"/>
      <c r="Y5" s="680"/>
      <c r="Z5" s="681"/>
      <c r="AA5" s="19"/>
      <c r="AB5" s="248"/>
    </row>
    <row r="6" spans="2:28" ht="24.75" customHeight="1" x14ac:dyDescent="0.15">
      <c r="B6" s="664"/>
      <c r="C6" s="553"/>
      <c r="D6" s="553"/>
      <c r="E6" s="669"/>
      <c r="F6" s="539" t="s">
        <v>297</v>
      </c>
      <c r="G6" s="539"/>
      <c r="H6" s="683" t="s">
        <v>298</v>
      </c>
      <c r="I6" s="680"/>
      <c r="J6" s="680"/>
      <c r="K6" s="680"/>
      <c r="L6" s="680"/>
      <c r="M6" s="680"/>
      <c r="N6" s="681"/>
      <c r="O6" s="683" t="s">
        <v>299</v>
      </c>
      <c r="P6" s="679"/>
      <c r="Q6" s="679"/>
      <c r="R6" s="679"/>
      <c r="S6" s="679"/>
      <c r="T6" s="679"/>
      <c r="U6" s="679"/>
      <c r="V6" s="679"/>
      <c r="W6" s="679"/>
      <c r="X6" s="703"/>
      <c r="Y6" s="683" t="s">
        <v>300</v>
      </c>
      <c r="Z6" s="703"/>
      <c r="AA6" s="248"/>
      <c r="AB6" s="248"/>
    </row>
    <row r="7" spans="2:28" ht="27.75" customHeight="1" x14ac:dyDescent="0.15">
      <c r="B7" s="665"/>
      <c r="C7" s="670"/>
      <c r="D7" s="671"/>
      <c r="E7" s="240"/>
      <c r="F7" s="672"/>
      <c r="G7" s="672"/>
      <c r="H7" s="684"/>
      <c r="I7" s="685"/>
      <c r="J7" s="685"/>
      <c r="K7" s="685"/>
      <c r="L7" s="685"/>
      <c r="M7" s="685"/>
      <c r="N7" s="686"/>
      <c r="O7" s="718"/>
      <c r="P7" s="719"/>
      <c r="Q7" s="719"/>
      <c r="R7" s="719"/>
      <c r="S7" s="719"/>
      <c r="T7" s="719"/>
      <c r="U7" s="719"/>
      <c r="V7" s="719"/>
      <c r="W7" s="719"/>
      <c r="X7" s="720"/>
      <c r="Y7" s="682"/>
      <c r="Z7" s="682"/>
    </row>
    <row r="8" spans="2:28" ht="27.75" customHeight="1" x14ac:dyDescent="0.15">
      <c r="B8" s="665"/>
      <c r="C8" s="670"/>
      <c r="D8" s="671"/>
      <c r="E8" s="240"/>
      <c r="F8" s="672"/>
      <c r="G8" s="672"/>
      <c r="H8" s="684"/>
      <c r="I8" s="710"/>
      <c r="J8" s="710"/>
      <c r="K8" s="710"/>
      <c r="L8" s="685"/>
      <c r="M8" s="685"/>
      <c r="N8" s="686"/>
      <c r="O8" s="718"/>
      <c r="P8" s="719"/>
      <c r="Q8" s="719"/>
      <c r="R8" s="719"/>
      <c r="S8" s="719"/>
      <c r="T8" s="719"/>
      <c r="U8" s="719"/>
      <c r="V8" s="719"/>
      <c r="W8" s="719"/>
      <c r="X8" s="720"/>
      <c r="Y8" s="682"/>
      <c r="Z8" s="682"/>
    </row>
    <row r="9" spans="2:28" ht="27.75" customHeight="1" x14ac:dyDescent="0.15">
      <c r="B9" s="665"/>
      <c r="C9" s="673"/>
      <c r="D9" s="674"/>
      <c r="E9" s="240"/>
      <c r="F9" s="672"/>
      <c r="G9" s="672"/>
      <c r="H9" s="684"/>
      <c r="I9" s="710"/>
      <c r="J9" s="710"/>
      <c r="K9" s="710"/>
      <c r="L9" s="685"/>
      <c r="M9" s="685"/>
      <c r="N9" s="686"/>
      <c r="O9" s="718"/>
      <c r="P9" s="719"/>
      <c r="Q9" s="719"/>
      <c r="R9" s="719"/>
      <c r="S9" s="719"/>
      <c r="T9" s="719"/>
      <c r="U9" s="719"/>
      <c r="V9" s="719"/>
      <c r="W9" s="719"/>
      <c r="X9" s="720"/>
      <c r="Y9" s="675"/>
      <c r="Z9" s="676"/>
    </row>
    <row r="10" spans="2:28" ht="27.75" customHeight="1" x14ac:dyDescent="0.15">
      <c r="B10" s="665"/>
      <c r="C10" s="673"/>
      <c r="D10" s="674"/>
      <c r="E10" s="240"/>
      <c r="F10" s="711"/>
      <c r="G10" s="712"/>
      <c r="H10" s="684"/>
      <c r="I10" s="710"/>
      <c r="J10" s="710"/>
      <c r="K10" s="710"/>
      <c r="L10" s="710"/>
      <c r="M10" s="710"/>
      <c r="N10" s="715"/>
      <c r="O10" s="718"/>
      <c r="P10" s="719"/>
      <c r="Q10" s="719"/>
      <c r="R10" s="719"/>
      <c r="S10" s="719"/>
      <c r="T10" s="719"/>
      <c r="U10" s="719"/>
      <c r="V10" s="719"/>
      <c r="W10" s="719"/>
      <c r="X10" s="720"/>
      <c r="Y10" s="675"/>
      <c r="Z10" s="676"/>
    </row>
    <row r="11" spans="2:28" ht="27.75" customHeight="1" x14ac:dyDescent="0.15">
      <c r="B11" s="665"/>
      <c r="C11" s="675"/>
      <c r="D11" s="676"/>
      <c r="E11" s="18"/>
      <c r="F11" s="713"/>
      <c r="G11" s="714"/>
      <c r="H11" s="684"/>
      <c r="I11" s="710"/>
      <c r="J11" s="710"/>
      <c r="K11" s="710"/>
      <c r="L11" s="710"/>
      <c r="M11" s="710"/>
      <c r="N11" s="715"/>
      <c r="O11" s="675"/>
      <c r="P11" s="717"/>
      <c r="Q11" s="717"/>
      <c r="R11" s="717"/>
      <c r="S11" s="717"/>
      <c r="T11" s="717"/>
      <c r="U11" s="717"/>
      <c r="V11" s="717"/>
      <c r="W11" s="717"/>
      <c r="X11" s="676"/>
      <c r="Y11" s="675"/>
      <c r="Z11" s="676"/>
    </row>
    <row r="12" spans="2:28" ht="27.75" customHeight="1" x14ac:dyDescent="0.15">
      <c r="B12" s="665"/>
      <c r="C12" s="675"/>
      <c r="D12" s="676"/>
      <c r="E12" s="18"/>
      <c r="F12" s="716"/>
      <c r="G12" s="716"/>
      <c r="H12" s="684"/>
      <c r="I12" s="710"/>
      <c r="J12" s="710"/>
      <c r="K12" s="710"/>
      <c r="L12" s="685"/>
      <c r="M12" s="685"/>
      <c r="N12" s="686"/>
      <c r="O12" s="675"/>
      <c r="P12" s="717"/>
      <c r="Q12" s="717"/>
      <c r="R12" s="717"/>
      <c r="S12" s="717"/>
      <c r="T12" s="717"/>
      <c r="U12" s="717"/>
      <c r="V12" s="717"/>
      <c r="W12" s="717"/>
      <c r="X12" s="676"/>
      <c r="Y12" s="675"/>
      <c r="Z12" s="676"/>
    </row>
    <row r="13" spans="2:28" ht="27.75" customHeight="1" x14ac:dyDescent="0.15">
      <c r="B13" s="665"/>
      <c r="C13" s="675"/>
      <c r="D13" s="676"/>
      <c r="E13" s="18"/>
      <c r="F13" s="716"/>
      <c r="G13" s="716"/>
      <c r="H13" s="684"/>
      <c r="I13" s="710"/>
      <c r="J13" s="710"/>
      <c r="K13" s="710"/>
      <c r="L13" s="685"/>
      <c r="M13" s="685"/>
      <c r="N13" s="686"/>
      <c r="O13" s="675"/>
      <c r="P13" s="717"/>
      <c r="Q13" s="717"/>
      <c r="R13" s="717"/>
      <c r="S13" s="717"/>
      <c r="T13" s="717"/>
      <c r="U13" s="717"/>
      <c r="V13" s="717"/>
      <c r="W13" s="717"/>
      <c r="X13" s="676"/>
      <c r="Y13" s="675"/>
      <c r="Z13" s="676"/>
    </row>
    <row r="14" spans="2:28" ht="27.75" customHeight="1" x14ac:dyDescent="0.15">
      <c r="B14" s="665"/>
      <c r="C14" s="675"/>
      <c r="D14" s="676"/>
      <c r="E14" s="18"/>
      <c r="F14" s="672"/>
      <c r="G14" s="672"/>
      <c r="H14" s="684"/>
      <c r="I14" s="710"/>
      <c r="J14" s="710"/>
      <c r="K14" s="710"/>
      <c r="L14" s="685"/>
      <c r="M14" s="685"/>
      <c r="N14" s="686"/>
      <c r="O14" s="675"/>
      <c r="P14" s="717"/>
      <c r="Q14" s="717"/>
      <c r="R14" s="717"/>
      <c r="S14" s="717"/>
      <c r="T14" s="717"/>
      <c r="U14" s="717"/>
      <c r="V14" s="717"/>
      <c r="W14" s="717"/>
      <c r="X14" s="676"/>
      <c r="Y14" s="675"/>
      <c r="Z14" s="676"/>
    </row>
    <row r="15" spans="2:28" ht="27.75" customHeight="1" x14ac:dyDescent="0.15">
      <c r="B15" s="665"/>
      <c r="C15" s="675"/>
      <c r="D15" s="676"/>
      <c r="E15" s="18"/>
      <c r="F15" s="716"/>
      <c r="G15" s="716"/>
      <c r="H15" s="684"/>
      <c r="I15" s="710"/>
      <c r="J15" s="710"/>
      <c r="K15" s="710"/>
      <c r="L15" s="685"/>
      <c r="M15" s="685"/>
      <c r="N15" s="686"/>
      <c r="O15" s="675"/>
      <c r="P15" s="717"/>
      <c r="Q15" s="717"/>
      <c r="R15" s="717"/>
      <c r="S15" s="717"/>
      <c r="T15" s="717"/>
      <c r="U15" s="717"/>
      <c r="V15" s="717"/>
      <c r="W15" s="717"/>
      <c r="X15" s="676"/>
      <c r="Y15" s="675"/>
      <c r="Z15" s="676"/>
    </row>
    <row r="16" spans="2:28" ht="27.75" customHeight="1" x14ac:dyDescent="0.15">
      <c r="B16" s="665"/>
      <c r="C16" s="675"/>
      <c r="D16" s="676"/>
      <c r="E16" s="18"/>
      <c r="F16" s="716"/>
      <c r="G16" s="716"/>
      <c r="H16" s="684"/>
      <c r="I16" s="710"/>
      <c r="J16" s="710"/>
      <c r="K16" s="710"/>
      <c r="L16" s="685"/>
      <c r="M16" s="685"/>
      <c r="N16" s="686"/>
      <c r="O16" s="675"/>
      <c r="P16" s="717"/>
      <c r="Q16" s="717"/>
      <c r="R16" s="717"/>
      <c r="S16" s="717"/>
      <c r="T16" s="717"/>
      <c r="U16" s="717"/>
      <c r="V16" s="717"/>
      <c r="W16" s="717"/>
      <c r="X16" s="676"/>
      <c r="Y16" s="675"/>
      <c r="Z16" s="676"/>
    </row>
    <row r="17" spans="2:26" ht="27.75" customHeight="1" x14ac:dyDescent="0.15">
      <c r="B17" s="665"/>
      <c r="C17" s="675"/>
      <c r="D17" s="676"/>
      <c r="E17" s="18"/>
      <c r="F17" s="716"/>
      <c r="G17" s="716"/>
      <c r="H17" s="684"/>
      <c r="I17" s="710"/>
      <c r="J17" s="710"/>
      <c r="K17" s="710"/>
      <c r="L17" s="685"/>
      <c r="M17" s="685"/>
      <c r="N17" s="686"/>
      <c r="O17" s="675"/>
      <c r="P17" s="717"/>
      <c r="Q17" s="717"/>
      <c r="R17" s="717"/>
      <c r="S17" s="717"/>
      <c r="T17" s="717"/>
      <c r="U17" s="717"/>
      <c r="V17" s="717"/>
      <c r="W17" s="717"/>
      <c r="X17" s="676"/>
      <c r="Y17" s="675"/>
      <c r="Z17" s="676"/>
    </row>
    <row r="18" spans="2:26" ht="27.75" customHeight="1" x14ac:dyDescent="0.15">
      <c r="B18" s="665"/>
      <c r="C18" s="675"/>
      <c r="D18" s="676"/>
      <c r="E18" s="18"/>
      <c r="F18" s="716"/>
      <c r="G18" s="716"/>
      <c r="H18" s="684"/>
      <c r="I18" s="710"/>
      <c r="J18" s="710"/>
      <c r="K18" s="710"/>
      <c r="L18" s="685"/>
      <c r="M18" s="685"/>
      <c r="N18" s="686"/>
      <c r="O18" s="675"/>
      <c r="P18" s="717"/>
      <c r="Q18" s="717"/>
      <c r="R18" s="717"/>
      <c r="S18" s="717"/>
      <c r="T18" s="717"/>
      <c r="U18" s="717"/>
      <c r="V18" s="717"/>
      <c r="W18" s="717"/>
      <c r="X18" s="676"/>
      <c r="Y18" s="675"/>
      <c r="Z18" s="676"/>
    </row>
    <row r="19" spans="2:26" ht="27.75" customHeight="1" x14ac:dyDescent="0.15">
      <c r="B19" s="665"/>
      <c r="C19" s="675"/>
      <c r="D19" s="676"/>
      <c r="E19" s="18"/>
      <c r="F19" s="716"/>
      <c r="G19" s="716"/>
      <c r="H19" s="684"/>
      <c r="I19" s="710"/>
      <c r="J19" s="710"/>
      <c r="K19" s="710"/>
      <c r="L19" s="685"/>
      <c r="M19" s="685"/>
      <c r="N19" s="686"/>
      <c r="O19" s="675"/>
      <c r="P19" s="717"/>
      <c r="Q19" s="717"/>
      <c r="R19" s="717"/>
      <c r="S19" s="717"/>
      <c r="T19" s="717"/>
      <c r="U19" s="717"/>
      <c r="V19" s="717"/>
      <c r="W19" s="717"/>
      <c r="X19" s="676"/>
      <c r="Y19" s="675"/>
      <c r="Z19" s="676"/>
    </row>
    <row r="20" spans="2:26" ht="27.75" customHeight="1" x14ac:dyDescent="0.15">
      <c r="B20" s="665"/>
      <c r="C20" s="675"/>
      <c r="D20" s="676"/>
      <c r="E20" s="18"/>
      <c r="F20" s="716"/>
      <c r="G20" s="716"/>
      <c r="H20" s="684"/>
      <c r="I20" s="710"/>
      <c r="J20" s="710"/>
      <c r="K20" s="710"/>
      <c r="L20" s="685"/>
      <c r="M20" s="685"/>
      <c r="N20" s="686"/>
      <c r="O20" s="675"/>
      <c r="P20" s="717"/>
      <c r="Q20" s="717"/>
      <c r="R20" s="717"/>
      <c r="S20" s="717"/>
      <c r="T20" s="717"/>
      <c r="U20" s="717"/>
      <c r="V20" s="717"/>
      <c r="W20" s="717"/>
      <c r="X20" s="676"/>
      <c r="Y20" s="675"/>
      <c r="Z20" s="676"/>
    </row>
    <row r="21" spans="2:26" ht="27.75" customHeight="1" x14ac:dyDescent="0.15">
      <c r="B21" s="666"/>
      <c r="C21" s="675"/>
      <c r="D21" s="676"/>
      <c r="E21" s="18"/>
      <c r="F21" s="716"/>
      <c r="G21" s="716"/>
      <c r="H21" s="684"/>
      <c r="I21" s="710"/>
      <c r="J21" s="710"/>
      <c r="K21" s="710"/>
      <c r="L21" s="685"/>
      <c r="M21" s="685"/>
      <c r="N21" s="686"/>
      <c r="O21" s="675"/>
      <c r="P21" s="717"/>
      <c r="Q21" s="717"/>
      <c r="R21" s="717"/>
      <c r="S21" s="717"/>
      <c r="T21" s="717"/>
      <c r="U21" s="717"/>
      <c r="V21" s="717"/>
      <c r="W21" s="717"/>
      <c r="X21" s="676"/>
      <c r="Y21" s="675"/>
      <c r="Z21" s="676"/>
    </row>
    <row r="22" spans="2:26" ht="15.95" customHeight="1" x14ac:dyDescent="0.15">
      <c r="B22" s="1" t="s">
        <v>301</v>
      </c>
    </row>
    <row r="23" spans="2:26" ht="15.95" customHeight="1" x14ac:dyDescent="0.15">
      <c r="B23" s="3" t="s">
        <v>207</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Y12:Z21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0BD2-242A-42CA-B7EC-B77E04D8CDA9}">
  <dimension ref="B1:X31"/>
  <sheetViews>
    <sheetView showGridLines="0" showZeros="0" view="pageBreakPreview" topLeftCell="A4" zoomScale="85" zoomScaleNormal="70" zoomScaleSheetLayoutView="85" workbookViewId="0">
      <selection activeCell="AB30" sqref="AB30"/>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1</v>
      </c>
      <c r="F5" s="756"/>
      <c r="G5" s="757"/>
      <c r="H5" s="757"/>
      <c r="I5" s="757"/>
      <c r="J5" s="757"/>
      <c r="K5" s="757"/>
      <c r="L5" s="758"/>
      <c r="M5" s="752" t="s">
        <v>308</v>
      </c>
      <c r="N5" s="754" t="s">
        <v>309</v>
      </c>
      <c r="O5" s="755"/>
      <c r="P5" s="207">
        <v>1</v>
      </c>
      <c r="Q5" s="759"/>
      <c r="R5" s="760"/>
      <c r="S5" s="760"/>
      <c r="T5" s="760"/>
      <c r="U5" s="760"/>
      <c r="V5" s="760"/>
      <c r="W5" s="761"/>
    </row>
    <row r="6" spans="2:23" s="29" customFormat="1" ht="25.5" customHeight="1" x14ac:dyDescent="0.15">
      <c r="B6" s="753"/>
      <c r="C6" s="754" t="s">
        <v>310</v>
      </c>
      <c r="D6" s="755"/>
      <c r="E6" s="242">
        <v>1</v>
      </c>
      <c r="F6" s="759"/>
      <c r="G6" s="760"/>
      <c r="H6" s="760"/>
      <c r="I6" s="760"/>
      <c r="J6" s="760"/>
      <c r="K6" s="760"/>
      <c r="L6" s="761"/>
      <c r="M6" s="753"/>
      <c r="N6" s="754" t="s">
        <v>310</v>
      </c>
      <c r="O6" s="755"/>
      <c r="P6" s="242">
        <v>2</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710</v>
      </c>
      <c r="K13" s="775"/>
      <c r="L13" s="775"/>
      <c r="M13" s="774" t="s">
        <v>314</v>
      </c>
      <c r="N13" s="774"/>
      <c r="O13" s="774"/>
      <c r="P13" s="787" t="s">
        <v>606</v>
      </c>
      <c r="Q13" s="788"/>
      <c r="R13" s="789"/>
      <c r="S13" s="774" t="s">
        <v>315</v>
      </c>
      <c r="T13" s="774"/>
      <c r="U13" s="775" t="s">
        <v>712</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713</v>
      </c>
      <c r="Q15" s="771"/>
      <c r="R15" s="771"/>
      <c r="S15" s="771"/>
      <c r="T15" s="771"/>
      <c r="U15" s="771"/>
      <c r="V15" s="771"/>
      <c r="W15" s="772"/>
    </row>
    <row r="16" spans="2:23" s="29" customFormat="1" ht="25.5" customHeight="1" x14ac:dyDescent="0.15">
      <c r="B16" s="773" t="s">
        <v>308</v>
      </c>
      <c r="C16" s="773" t="s">
        <v>309</v>
      </c>
      <c r="D16" s="773"/>
      <c r="E16" s="207">
        <v>1</v>
      </c>
      <c r="F16" s="756"/>
      <c r="G16" s="757"/>
      <c r="H16" s="757"/>
      <c r="I16" s="757"/>
      <c r="J16" s="757"/>
      <c r="K16" s="757"/>
      <c r="L16" s="758"/>
      <c r="M16" s="773" t="s">
        <v>308</v>
      </c>
      <c r="N16" s="773" t="s">
        <v>309</v>
      </c>
      <c r="O16" s="773"/>
      <c r="P16" s="207">
        <v>1</v>
      </c>
      <c r="Q16" s="759"/>
      <c r="R16" s="760"/>
      <c r="S16" s="760"/>
      <c r="T16" s="760"/>
      <c r="U16" s="760"/>
      <c r="V16" s="760"/>
      <c r="W16" s="761"/>
    </row>
    <row r="17" spans="2:24" s="29" customFormat="1" ht="25.5" customHeight="1" x14ac:dyDescent="0.15">
      <c r="B17" s="773"/>
      <c r="C17" s="773" t="s">
        <v>310</v>
      </c>
      <c r="D17" s="773"/>
      <c r="E17" s="242">
        <v>3</v>
      </c>
      <c r="F17" s="759"/>
      <c r="G17" s="760"/>
      <c r="H17" s="760"/>
      <c r="I17" s="760"/>
      <c r="J17" s="760"/>
      <c r="K17" s="760"/>
      <c r="L17" s="761"/>
      <c r="M17" s="773"/>
      <c r="N17" s="773" t="s">
        <v>310</v>
      </c>
      <c r="O17" s="773"/>
      <c r="P17" s="242">
        <v>3</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611</v>
      </c>
      <c r="F24" s="788"/>
      <c r="G24" s="789"/>
      <c r="H24" s="774" t="s">
        <v>315</v>
      </c>
      <c r="I24" s="774"/>
      <c r="J24" s="787" t="s">
        <v>714</v>
      </c>
      <c r="K24" s="788"/>
      <c r="L24" s="789"/>
      <c r="M24" s="774" t="s">
        <v>314</v>
      </c>
      <c r="N24" s="774"/>
      <c r="O24" s="774"/>
      <c r="P24" s="787" t="s">
        <v>571</v>
      </c>
      <c r="Q24" s="788"/>
      <c r="R24" s="789"/>
      <c r="S24" s="774" t="s">
        <v>315</v>
      </c>
      <c r="T24" s="774"/>
      <c r="U24" s="775" t="s">
        <v>714</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791</v>
      </c>
      <c r="F26" s="771"/>
      <c r="G26" s="771"/>
      <c r="H26" s="771"/>
      <c r="I26" s="771"/>
      <c r="J26" s="771"/>
      <c r="K26" s="771"/>
      <c r="L26" s="772"/>
      <c r="M26" s="769" t="s">
        <v>318</v>
      </c>
      <c r="N26" s="769"/>
      <c r="O26" s="769"/>
      <c r="P26" s="770" t="s">
        <v>715</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F9C0000-D786-4D79-9145-B11A89336099}"/>
    <dataValidation type="list" allowBlank="1" showInputMessage="1" showErrorMessage="1" sqref="E8 E19 P8 P19" xr:uid="{129FA022-F7A7-4358-AAD6-9FBBCF77003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E75FBF-9E7E-4ABF-AE5E-F7D17B35714D}">
          <x14:formula1>
            <xm:f>'(参考)リスト'!$F$16:$F$21</xm:f>
          </x14:formula1>
          <xm:sqref>E11:E12 E22:E23 P11:P12 P22:P23</xm:sqref>
        </x14:dataValidation>
        <x14:dataValidation type="list" allowBlank="1" showInputMessage="1" showErrorMessage="1" xr:uid="{386DDE75-817F-439E-9C38-4F8EA65FB74C}">
          <x14:formula1>
            <xm:f>'(参考)リスト'!$D$16:$D$18</xm:f>
          </x14:formula1>
          <xm:sqref>E10 E21 P10 P21</xm:sqref>
        </x14:dataValidation>
        <x14:dataValidation type="list" allowBlank="1" showInputMessage="1" showErrorMessage="1" xr:uid="{B2A84BC8-E112-423C-9E96-F305FBBCE009}">
          <x14:formula1>
            <xm:f>'(参考)リスト'!$E$16:$E$27</xm:f>
          </x14:formula1>
          <xm:sqref>E9 E20 P9 P20</xm:sqref>
        </x14:dataValidation>
        <x14:dataValidation type="list" allowBlank="1" showInputMessage="1" showErrorMessage="1" xr:uid="{3755549F-9708-423B-ACF7-D6FE7554CC7C}">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AFA24-4DB8-4C7A-94B4-7973C26AD298}">
  <dimension ref="B1:X31"/>
  <sheetViews>
    <sheetView showGridLines="0" showZeros="0" view="pageBreakPreview" zoomScale="85" zoomScaleNormal="70" zoomScaleSheetLayoutView="85"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1</v>
      </c>
      <c r="F5" s="756"/>
      <c r="G5" s="757"/>
      <c r="H5" s="757"/>
      <c r="I5" s="757"/>
      <c r="J5" s="757"/>
      <c r="K5" s="757"/>
      <c r="L5" s="758"/>
      <c r="M5" s="752" t="s">
        <v>308</v>
      </c>
      <c r="N5" s="754" t="s">
        <v>309</v>
      </c>
      <c r="O5" s="755"/>
      <c r="P5" s="207">
        <v>1</v>
      </c>
      <c r="Q5" s="759"/>
      <c r="R5" s="760"/>
      <c r="S5" s="760"/>
      <c r="T5" s="760"/>
      <c r="U5" s="760"/>
      <c r="V5" s="760"/>
      <c r="W5" s="761"/>
    </row>
    <row r="6" spans="2:23" s="29" customFormat="1" ht="25.5" customHeight="1" x14ac:dyDescent="0.15">
      <c r="B6" s="753"/>
      <c r="C6" s="754" t="s">
        <v>310</v>
      </c>
      <c r="D6" s="755"/>
      <c r="E6" s="242">
        <v>5</v>
      </c>
      <c r="F6" s="759"/>
      <c r="G6" s="760"/>
      <c r="H6" s="760"/>
      <c r="I6" s="760"/>
      <c r="J6" s="760"/>
      <c r="K6" s="760"/>
      <c r="L6" s="761"/>
      <c r="M6" s="753"/>
      <c r="N6" s="754" t="s">
        <v>310</v>
      </c>
      <c r="O6" s="755"/>
      <c r="P6" s="242">
        <v>6</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613</v>
      </c>
      <c r="F8" s="759"/>
      <c r="G8" s="760"/>
      <c r="H8" s="760"/>
      <c r="I8" s="760"/>
      <c r="J8" s="760"/>
      <c r="K8" s="760"/>
      <c r="L8" s="761"/>
      <c r="M8" s="765"/>
      <c r="N8" s="754" t="s">
        <v>260</v>
      </c>
      <c r="O8" s="755"/>
      <c r="P8" s="207" t="s">
        <v>610</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716</v>
      </c>
      <c r="K13" s="775"/>
      <c r="L13" s="775"/>
      <c r="M13" s="774" t="s">
        <v>314</v>
      </c>
      <c r="N13" s="774"/>
      <c r="O13" s="774"/>
      <c r="P13" s="787" t="s">
        <v>615</v>
      </c>
      <c r="Q13" s="788"/>
      <c r="R13" s="789"/>
      <c r="S13" s="774" t="s">
        <v>315</v>
      </c>
      <c r="T13" s="774"/>
      <c r="U13" s="775" t="s">
        <v>717</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713</v>
      </c>
      <c r="Q15" s="771"/>
      <c r="R15" s="771"/>
      <c r="S15" s="771"/>
      <c r="T15" s="771"/>
      <c r="U15" s="771"/>
      <c r="V15" s="771"/>
      <c r="W15" s="772"/>
    </row>
    <row r="16" spans="2:23" s="29" customFormat="1" ht="25.5" customHeight="1" x14ac:dyDescent="0.15">
      <c r="B16" s="773" t="s">
        <v>308</v>
      </c>
      <c r="C16" s="773" t="s">
        <v>309</v>
      </c>
      <c r="D16" s="773"/>
      <c r="E16" s="207">
        <v>1</v>
      </c>
      <c r="F16" s="756"/>
      <c r="G16" s="757"/>
      <c r="H16" s="757"/>
      <c r="I16" s="757"/>
      <c r="J16" s="757"/>
      <c r="K16" s="757"/>
      <c r="L16" s="758"/>
      <c r="M16" s="773" t="s">
        <v>308</v>
      </c>
      <c r="N16" s="773" t="s">
        <v>309</v>
      </c>
      <c r="O16" s="773"/>
      <c r="P16" s="207">
        <v>1</v>
      </c>
      <c r="Q16" s="759"/>
      <c r="R16" s="760"/>
      <c r="S16" s="760"/>
      <c r="T16" s="760"/>
      <c r="U16" s="760"/>
      <c r="V16" s="760"/>
      <c r="W16" s="761"/>
    </row>
    <row r="17" spans="2:24" s="29" customFormat="1" ht="25.5" customHeight="1" x14ac:dyDescent="0.15">
      <c r="B17" s="773"/>
      <c r="C17" s="773" t="s">
        <v>310</v>
      </c>
      <c r="D17" s="773"/>
      <c r="E17" s="242">
        <v>7</v>
      </c>
      <c r="F17" s="759"/>
      <c r="G17" s="760"/>
      <c r="H17" s="760"/>
      <c r="I17" s="760"/>
      <c r="J17" s="760"/>
      <c r="K17" s="760"/>
      <c r="L17" s="761"/>
      <c r="M17" s="773"/>
      <c r="N17" s="773" t="s">
        <v>310</v>
      </c>
      <c r="O17" s="773"/>
      <c r="P17" s="242">
        <v>8</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599</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603</v>
      </c>
      <c r="Q23" s="759"/>
      <c r="R23" s="760"/>
      <c r="S23" s="760"/>
      <c r="T23" s="760"/>
      <c r="U23" s="760"/>
      <c r="V23" s="760"/>
      <c r="W23" s="761"/>
    </row>
    <row r="24" spans="2:24" s="29" customFormat="1" ht="25.5" customHeight="1" x14ac:dyDescent="0.15">
      <c r="B24" s="774" t="s">
        <v>314</v>
      </c>
      <c r="C24" s="774"/>
      <c r="D24" s="774"/>
      <c r="E24" s="787" t="s">
        <v>616</v>
      </c>
      <c r="F24" s="788"/>
      <c r="G24" s="789"/>
      <c r="H24" s="774" t="s">
        <v>315</v>
      </c>
      <c r="I24" s="774"/>
      <c r="J24" s="787" t="s">
        <v>718</v>
      </c>
      <c r="K24" s="788"/>
      <c r="L24" s="789"/>
      <c r="M24" s="774" t="s">
        <v>314</v>
      </c>
      <c r="N24" s="774"/>
      <c r="O24" s="774"/>
      <c r="P24" s="787" t="s">
        <v>571</v>
      </c>
      <c r="Q24" s="788"/>
      <c r="R24" s="789"/>
      <c r="S24" s="774" t="s">
        <v>315</v>
      </c>
      <c r="T24" s="774"/>
      <c r="U24" s="775" t="s">
        <v>716</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713</v>
      </c>
      <c r="F26" s="771"/>
      <c r="G26" s="771"/>
      <c r="H26" s="771"/>
      <c r="I26" s="771"/>
      <c r="J26" s="771"/>
      <c r="K26" s="771"/>
      <c r="L26" s="772"/>
      <c r="M26" s="769" t="s">
        <v>318</v>
      </c>
      <c r="N26" s="769"/>
      <c r="O26" s="769"/>
      <c r="P26" s="770" t="s">
        <v>711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4C3D825-3B4E-4EBA-BAB7-AB123F280A7B}"/>
    <dataValidation type="list" allowBlank="1" showInputMessage="1" showErrorMessage="1" sqref="E8 E19 P8 P19" xr:uid="{C29A2C6B-F79B-435B-8C76-9E7D7394DBC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D50061-09A6-4E6E-AB43-631334827303}">
          <x14:formula1>
            <xm:f>'(参考)リスト'!$F$16:$F$21</xm:f>
          </x14:formula1>
          <xm:sqref>E11:E12 E22:E23 P11:P12 P22:P23</xm:sqref>
        </x14:dataValidation>
        <x14:dataValidation type="list" allowBlank="1" showInputMessage="1" showErrorMessage="1" xr:uid="{6F9FA69A-2E67-4475-8A50-CB3F1719A252}">
          <x14:formula1>
            <xm:f>'(参考)リスト'!$D$16:$D$18</xm:f>
          </x14:formula1>
          <xm:sqref>E10 E21 P10 P21</xm:sqref>
        </x14:dataValidation>
        <x14:dataValidation type="list" allowBlank="1" showInputMessage="1" showErrorMessage="1" xr:uid="{E298BBAA-03D7-46CD-8FE3-AB5086019B88}">
          <x14:formula1>
            <xm:f>'(参考)リスト'!$E$16:$E$27</xm:f>
          </x14:formula1>
          <xm:sqref>E9 E20 P9 P20</xm:sqref>
        </x14:dataValidation>
        <x14:dataValidation type="list" allowBlank="1" showInputMessage="1" showErrorMessage="1" xr:uid="{6FD536AC-BBEB-495D-AC12-574585FFBB29}">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1AA11-A570-4790-B9B0-882CCE1166A1}">
  <dimension ref="B1:X31"/>
  <sheetViews>
    <sheetView showGridLines="0" showZeros="0" view="pageBreakPreview" zoomScale="85" zoomScaleNormal="70" zoomScaleSheetLayoutView="85" workbookViewId="0">
      <selection activeCell="AB26" sqref="AB26"/>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1</v>
      </c>
      <c r="F5" s="756"/>
      <c r="G5" s="757"/>
      <c r="H5" s="757"/>
      <c r="I5" s="757"/>
      <c r="J5" s="757"/>
      <c r="K5" s="757"/>
      <c r="L5" s="758"/>
      <c r="M5" s="752" t="s">
        <v>308</v>
      </c>
      <c r="N5" s="754" t="s">
        <v>309</v>
      </c>
      <c r="O5" s="755"/>
      <c r="P5" s="207">
        <v>1</v>
      </c>
      <c r="Q5" s="759"/>
      <c r="R5" s="760"/>
      <c r="S5" s="760"/>
      <c r="T5" s="760"/>
      <c r="U5" s="760"/>
      <c r="V5" s="760"/>
      <c r="W5" s="761"/>
    </row>
    <row r="6" spans="2:23" s="29" customFormat="1" ht="25.5" customHeight="1" x14ac:dyDescent="0.15">
      <c r="B6" s="753"/>
      <c r="C6" s="754" t="s">
        <v>310</v>
      </c>
      <c r="D6" s="755"/>
      <c r="E6" s="242">
        <v>9</v>
      </c>
      <c r="F6" s="759"/>
      <c r="G6" s="760"/>
      <c r="H6" s="760"/>
      <c r="I6" s="760"/>
      <c r="J6" s="760"/>
      <c r="K6" s="760"/>
      <c r="L6" s="761"/>
      <c r="M6" s="753"/>
      <c r="N6" s="754" t="s">
        <v>310</v>
      </c>
      <c r="O6" s="755"/>
      <c r="P6" s="242">
        <v>10</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605</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470</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617</v>
      </c>
      <c r="F13" s="788"/>
      <c r="G13" s="789"/>
      <c r="H13" s="774" t="s">
        <v>315</v>
      </c>
      <c r="I13" s="774"/>
      <c r="J13" s="775" t="s">
        <v>719</v>
      </c>
      <c r="K13" s="775"/>
      <c r="L13" s="775"/>
      <c r="M13" s="774" t="s">
        <v>314</v>
      </c>
      <c r="N13" s="774"/>
      <c r="O13" s="774"/>
      <c r="P13" s="787" t="s">
        <v>618</v>
      </c>
      <c r="Q13" s="788"/>
      <c r="R13" s="789"/>
      <c r="S13" s="774" t="s">
        <v>315</v>
      </c>
      <c r="T13" s="774"/>
      <c r="U13" s="775" t="s">
        <v>721</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720</v>
      </c>
      <c r="F15" s="771"/>
      <c r="G15" s="771"/>
      <c r="H15" s="771"/>
      <c r="I15" s="771"/>
      <c r="J15" s="771"/>
      <c r="K15" s="771"/>
      <c r="L15" s="772"/>
      <c r="M15" s="769" t="s">
        <v>318</v>
      </c>
      <c r="N15" s="769"/>
      <c r="O15" s="769"/>
      <c r="P15" s="770" t="s">
        <v>722</v>
      </c>
      <c r="Q15" s="771"/>
      <c r="R15" s="771"/>
      <c r="S15" s="771"/>
      <c r="T15" s="771"/>
      <c r="U15" s="771"/>
      <c r="V15" s="771"/>
      <c r="W15" s="772"/>
    </row>
    <row r="16" spans="2:23" s="29" customFormat="1" ht="25.5" customHeight="1" x14ac:dyDescent="0.15">
      <c r="B16" s="773" t="s">
        <v>308</v>
      </c>
      <c r="C16" s="773" t="s">
        <v>309</v>
      </c>
      <c r="D16" s="773"/>
      <c r="E16" s="207">
        <v>1</v>
      </c>
      <c r="F16" s="756"/>
      <c r="G16" s="757"/>
      <c r="H16" s="757"/>
      <c r="I16" s="757"/>
      <c r="J16" s="757"/>
      <c r="K16" s="757"/>
      <c r="L16" s="758"/>
      <c r="M16" s="773" t="s">
        <v>308</v>
      </c>
      <c r="N16" s="773" t="s">
        <v>309</v>
      </c>
      <c r="O16" s="773"/>
      <c r="P16" s="207">
        <v>1</v>
      </c>
      <c r="Q16" s="759"/>
      <c r="R16" s="760"/>
      <c r="S16" s="760"/>
      <c r="T16" s="760"/>
      <c r="U16" s="760"/>
      <c r="V16" s="760"/>
      <c r="W16" s="761"/>
    </row>
    <row r="17" spans="2:24" s="29" customFormat="1" ht="25.5" customHeight="1" x14ac:dyDescent="0.15">
      <c r="B17" s="773"/>
      <c r="C17" s="773" t="s">
        <v>310</v>
      </c>
      <c r="D17" s="773"/>
      <c r="E17" s="242">
        <v>11</v>
      </c>
      <c r="F17" s="759"/>
      <c r="G17" s="760"/>
      <c r="H17" s="760"/>
      <c r="I17" s="760"/>
      <c r="J17" s="760"/>
      <c r="K17" s="760"/>
      <c r="L17" s="761"/>
      <c r="M17" s="773"/>
      <c r="N17" s="773" t="s">
        <v>310</v>
      </c>
      <c r="O17" s="773"/>
      <c r="P17" s="242">
        <v>12</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616</v>
      </c>
      <c r="F24" s="788"/>
      <c r="G24" s="789"/>
      <c r="H24" s="774" t="s">
        <v>315</v>
      </c>
      <c r="I24" s="774"/>
      <c r="J24" s="787" t="s">
        <v>718</v>
      </c>
      <c r="K24" s="788"/>
      <c r="L24" s="789"/>
      <c r="M24" s="774" t="s">
        <v>314</v>
      </c>
      <c r="N24" s="774"/>
      <c r="O24" s="774"/>
      <c r="P24" s="787" t="s">
        <v>621</v>
      </c>
      <c r="Q24" s="788"/>
      <c r="R24" s="789"/>
      <c r="S24" s="774" t="s">
        <v>315</v>
      </c>
      <c r="T24" s="774"/>
      <c r="U24" s="775" t="s">
        <v>723</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713</v>
      </c>
      <c r="F26" s="771"/>
      <c r="G26" s="771"/>
      <c r="H26" s="771"/>
      <c r="I26" s="771"/>
      <c r="J26" s="771"/>
      <c r="K26" s="771"/>
      <c r="L26" s="772"/>
      <c r="M26" s="769" t="s">
        <v>318</v>
      </c>
      <c r="N26" s="769"/>
      <c r="O26" s="769"/>
      <c r="P26" s="770" t="s">
        <v>724</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ED9A265-C923-4464-8FB0-A7BCD08C06C0}"/>
    <dataValidation type="list" allowBlank="1" showInputMessage="1" showErrorMessage="1" sqref="E8 E19 P8 P19" xr:uid="{67DD8A40-F10C-4440-BFAE-FA48F6FD4F5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64E84B-BD47-4D6A-99B2-BE5C3E434868}">
          <x14:formula1>
            <xm:f>'(参考)リスト'!$F$16:$F$21</xm:f>
          </x14:formula1>
          <xm:sqref>E11:E12 E22:E23 P11:P12 P22:P23</xm:sqref>
        </x14:dataValidation>
        <x14:dataValidation type="list" allowBlank="1" showInputMessage="1" showErrorMessage="1" xr:uid="{EF54B8CA-41B7-4EDE-A3A9-CF14D8DF458C}">
          <x14:formula1>
            <xm:f>'(参考)リスト'!$D$16:$D$18</xm:f>
          </x14:formula1>
          <xm:sqref>E10 E21 P10 P21</xm:sqref>
        </x14:dataValidation>
        <x14:dataValidation type="list" allowBlank="1" showInputMessage="1" showErrorMessage="1" xr:uid="{8425427F-B8E8-40B9-AD59-2C61CF0CEF6A}">
          <x14:formula1>
            <xm:f>'(参考)リスト'!$E$16:$E$27</xm:f>
          </x14:formula1>
          <xm:sqref>E9 E20 P9 P20</xm:sqref>
        </x14:dataValidation>
        <x14:dataValidation type="list" allowBlank="1" showInputMessage="1" showErrorMessage="1" xr:uid="{E8704B3A-0809-4FAD-A43B-BC0045CE6737}">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BF0AB-0EA3-4BE4-8BA7-9A0BBC877C5B}">
  <dimension ref="B1:X31"/>
  <sheetViews>
    <sheetView showGridLines="0" showZeros="0" view="pageBreakPreview" zoomScale="85" zoomScaleNormal="70" zoomScaleSheetLayoutView="85" workbookViewId="0">
      <selection activeCell="Z26" sqref="Z26"/>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1</v>
      </c>
      <c r="F5" s="756"/>
      <c r="G5" s="757"/>
      <c r="H5" s="757"/>
      <c r="I5" s="757"/>
      <c r="J5" s="757"/>
      <c r="K5" s="757"/>
      <c r="L5" s="758"/>
      <c r="M5" s="752" t="s">
        <v>308</v>
      </c>
      <c r="N5" s="754" t="s">
        <v>309</v>
      </c>
      <c r="O5" s="755"/>
      <c r="P5" s="207">
        <v>1</v>
      </c>
      <c r="Q5" s="759"/>
      <c r="R5" s="760"/>
      <c r="S5" s="760"/>
      <c r="T5" s="760"/>
      <c r="U5" s="760"/>
      <c r="V5" s="760"/>
      <c r="W5" s="761"/>
    </row>
    <row r="6" spans="2:23" s="29" customFormat="1" ht="25.5" customHeight="1" x14ac:dyDescent="0.15">
      <c r="B6" s="753"/>
      <c r="C6" s="754" t="s">
        <v>310</v>
      </c>
      <c r="D6" s="755"/>
      <c r="E6" s="242">
        <v>13</v>
      </c>
      <c r="F6" s="759"/>
      <c r="G6" s="760"/>
      <c r="H6" s="760"/>
      <c r="I6" s="760"/>
      <c r="J6" s="760"/>
      <c r="K6" s="760"/>
      <c r="L6" s="761"/>
      <c r="M6" s="753"/>
      <c r="N6" s="754" t="s">
        <v>310</v>
      </c>
      <c r="O6" s="755"/>
      <c r="P6" s="242">
        <v>14</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623</v>
      </c>
      <c r="Q7" s="759"/>
      <c r="R7" s="760"/>
      <c r="S7" s="760"/>
      <c r="T7" s="760"/>
      <c r="U7" s="760"/>
      <c r="V7" s="760"/>
      <c r="W7" s="761"/>
    </row>
    <row r="8" spans="2:23" s="29" customFormat="1" ht="25.5" customHeight="1" x14ac:dyDescent="0.15">
      <c r="B8" s="765"/>
      <c r="C8" s="754" t="s">
        <v>260</v>
      </c>
      <c r="D8" s="755"/>
      <c r="E8" s="207" t="s">
        <v>613</v>
      </c>
      <c r="F8" s="759"/>
      <c r="G8" s="760"/>
      <c r="H8" s="760"/>
      <c r="I8" s="760"/>
      <c r="J8" s="760"/>
      <c r="K8" s="760"/>
      <c r="L8" s="761"/>
      <c r="M8" s="765"/>
      <c r="N8" s="754" t="s">
        <v>260</v>
      </c>
      <c r="O8" s="755"/>
      <c r="P8" s="207" t="s">
        <v>624</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716</v>
      </c>
      <c r="K13" s="775"/>
      <c r="L13" s="775"/>
      <c r="M13" s="774" t="s">
        <v>314</v>
      </c>
      <c r="N13" s="774"/>
      <c r="O13" s="774"/>
      <c r="P13" s="787" t="s">
        <v>788</v>
      </c>
      <c r="Q13" s="788"/>
      <c r="R13" s="789"/>
      <c r="S13" s="774" t="s">
        <v>315</v>
      </c>
      <c r="T13" s="774"/>
      <c r="U13" s="775" t="s">
        <v>725</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726</v>
      </c>
      <c r="Q15" s="771"/>
      <c r="R15" s="771"/>
      <c r="S15" s="771"/>
      <c r="T15" s="771"/>
      <c r="U15" s="771"/>
      <c r="V15" s="771"/>
      <c r="W15" s="772"/>
    </row>
    <row r="16" spans="2:23" s="29" customFormat="1" ht="25.5" customHeight="1" x14ac:dyDescent="0.15">
      <c r="B16" s="773" t="s">
        <v>308</v>
      </c>
      <c r="C16" s="773" t="s">
        <v>309</v>
      </c>
      <c r="D16" s="773"/>
      <c r="E16" s="207">
        <v>1</v>
      </c>
      <c r="F16" s="756"/>
      <c r="G16" s="757"/>
      <c r="H16" s="757"/>
      <c r="I16" s="757"/>
      <c r="J16" s="757"/>
      <c r="K16" s="757"/>
      <c r="L16" s="758"/>
      <c r="M16" s="773" t="s">
        <v>308</v>
      </c>
      <c r="N16" s="773" t="s">
        <v>309</v>
      </c>
      <c r="O16" s="773"/>
      <c r="P16" s="207">
        <v>1</v>
      </c>
      <c r="Q16" s="759"/>
      <c r="R16" s="760"/>
      <c r="S16" s="760"/>
      <c r="T16" s="760"/>
      <c r="U16" s="760"/>
      <c r="V16" s="760"/>
      <c r="W16" s="761"/>
    </row>
    <row r="17" spans="2:24" s="29" customFormat="1" ht="25.5" customHeight="1" x14ac:dyDescent="0.15">
      <c r="B17" s="773"/>
      <c r="C17" s="773" t="s">
        <v>310</v>
      </c>
      <c r="D17" s="773"/>
      <c r="E17" s="242">
        <v>15</v>
      </c>
      <c r="F17" s="759"/>
      <c r="G17" s="760"/>
      <c r="H17" s="760"/>
      <c r="I17" s="760"/>
      <c r="J17" s="760"/>
      <c r="K17" s="760"/>
      <c r="L17" s="761"/>
      <c r="M17" s="773"/>
      <c r="N17" s="773" t="s">
        <v>310</v>
      </c>
      <c r="O17" s="773"/>
      <c r="P17" s="242">
        <v>16</v>
      </c>
      <c r="Q17" s="759"/>
      <c r="R17" s="760"/>
      <c r="S17" s="760"/>
      <c r="T17" s="760"/>
      <c r="U17" s="760"/>
      <c r="V17" s="760"/>
      <c r="W17" s="761"/>
    </row>
    <row r="18" spans="2:24" s="29" customFormat="1" ht="25.5" customHeight="1" x14ac:dyDescent="0.15">
      <c r="B18" s="773" t="s">
        <v>311</v>
      </c>
      <c r="C18" s="773" t="s">
        <v>259</v>
      </c>
      <c r="D18" s="773"/>
      <c r="E18" s="208" t="s">
        <v>623</v>
      </c>
      <c r="F18" s="759"/>
      <c r="G18" s="760"/>
      <c r="H18" s="760"/>
      <c r="I18" s="760"/>
      <c r="J18" s="760"/>
      <c r="K18" s="760"/>
      <c r="L18" s="761"/>
      <c r="M18" s="773" t="s">
        <v>311</v>
      </c>
      <c r="N18" s="773" t="s">
        <v>259</v>
      </c>
      <c r="O18" s="773"/>
      <c r="P18" s="208" t="s">
        <v>623</v>
      </c>
      <c r="Q18" s="759"/>
      <c r="R18" s="760"/>
      <c r="S18" s="760"/>
      <c r="T18" s="760"/>
      <c r="U18" s="760"/>
      <c r="V18" s="760"/>
      <c r="W18" s="761"/>
    </row>
    <row r="19" spans="2:24" s="29" customFormat="1" ht="25.5" customHeight="1" x14ac:dyDescent="0.15">
      <c r="B19" s="773"/>
      <c r="C19" s="773" t="s">
        <v>260</v>
      </c>
      <c r="D19" s="773"/>
      <c r="E19" s="207" t="s">
        <v>624</v>
      </c>
      <c r="F19" s="759"/>
      <c r="G19" s="760"/>
      <c r="H19" s="760"/>
      <c r="I19" s="760"/>
      <c r="J19" s="760"/>
      <c r="K19" s="760"/>
      <c r="L19" s="761"/>
      <c r="M19" s="773"/>
      <c r="N19" s="773" t="s">
        <v>260</v>
      </c>
      <c r="O19" s="773"/>
      <c r="P19" s="207" t="s">
        <v>624</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788</v>
      </c>
      <c r="F24" s="788"/>
      <c r="G24" s="789"/>
      <c r="H24" s="774" t="s">
        <v>315</v>
      </c>
      <c r="I24" s="774"/>
      <c r="J24" s="787" t="s">
        <v>727</v>
      </c>
      <c r="K24" s="788"/>
      <c r="L24" s="789"/>
      <c r="M24" s="774" t="s">
        <v>314</v>
      </c>
      <c r="N24" s="774"/>
      <c r="O24" s="774"/>
      <c r="P24" s="787" t="s">
        <v>788</v>
      </c>
      <c r="Q24" s="788"/>
      <c r="R24" s="789"/>
      <c r="S24" s="774" t="s">
        <v>315</v>
      </c>
      <c r="T24" s="774"/>
      <c r="U24" s="775" t="s">
        <v>728</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726</v>
      </c>
      <c r="F26" s="771"/>
      <c r="G26" s="771"/>
      <c r="H26" s="771"/>
      <c r="I26" s="771"/>
      <c r="J26" s="771"/>
      <c r="K26" s="771"/>
      <c r="L26" s="772"/>
      <c r="M26" s="769" t="s">
        <v>318</v>
      </c>
      <c r="N26" s="769"/>
      <c r="O26" s="769"/>
      <c r="P26" s="770" t="s">
        <v>726</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8B4676B-E55C-4CD4-B4E5-14A5069A791D}"/>
    <dataValidation type="list" allowBlank="1" showInputMessage="1" showErrorMessage="1" sqref="E8 E19 P8 P19" xr:uid="{F52A72A9-9BD5-4596-ADCC-04E61E57AC8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E1B5BC-84BF-4980-9091-480DC2905779}">
          <x14:formula1>
            <xm:f>'(参考)リスト'!$F$16:$F$21</xm:f>
          </x14:formula1>
          <xm:sqref>E11:E12 E22:E23 P11:P12 P22:P23</xm:sqref>
        </x14:dataValidation>
        <x14:dataValidation type="list" allowBlank="1" showInputMessage="1" showErrorMessage="1" xr:uid="{B8D48BE1-A1E4-484C-A570-F78D9944FF05}">
          <x14:formula1>
            <xm:f>'(参考)リスト'!$D$16:$D$18</xm:f>
          </x14:formula1>
          <xm:sqref>E10 E21 P10 P21</xm:sqref>
        </x14:dataValidation>
        <x14:dataValidation type="list" allowBlank="1" showInputMessage="1" showErrorMessage="1" xr:uid="{74EB9544-C27B-45F7-A875-A0433A70ED83}">
          <x14:formula1>
            <xm:f>'(参考)リスト'!$E$16:$E$27</xm:f>
          </x14:formula1>
          <xm:sqref>E9 E20 P9 P20</xm:sqref>
        </x14:dataValidation>
        <x14:dataValidation type="list" allowBlank="1" showInputMessage="1" showErrorMessage="1" xr:uid="{F34CB05B-F974-429B-BF7D-DA627718EC07}">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AF5BF-798E-4DB3-8C5A-B6D6D9380433}">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2</v>
      </c>
      <c r="F5" s="756"/>
      <c r="G5" s="757"/>
      <c r="H5" s="757"/>
      <c r="I5" s="757"/>
      <c r="J5" s="757"/>
      <c r="K5" s="757"/>
      <c r="L5" s="758"/>
      <c r="M5" s="752" t="s">
        <v>308</v>
      </c>
      <c r="N5" s="754" t="s">
        <v>309</v>
      </c>
      <c r="O5" s="755"/>
      <c r="P5" s="207">
        <v>2</v>
      </c>
      <c r="Q5" s="759"/>
      <c r="R5" s="760"/>
      <c r="S5" s="760"/>
      <c r="T5" s="760"/>
      <c r="U5" s="760"/>
      <c r="V5" s="760"/>
      <c r="W5" s="761"/>
    </row>
    <row r="6" spans="2:23" s="29" customFormat="1" ht="25.5" customHeight="1" x14ac:dyDescent="0.15">
      <c r="B6" s="753"/>
      <c r="C6" s="754" t="s">
        <v>310</v>
      </c>
      <c r="D6" s="755"/>
      <c r="E6" s="242">
        <v>1</v>
      </c>
      <c r="F6" s="759"/>
      <c r="G6" s="760"/>
      <c r="H6" s="760"/>
      <c r="I6" s="760"/>
      <c r="J6" s="760"/>
      <c r="K6" s="760"/>
      <c r="L6" s="761"/>
      <c r="M6" s="753"/>
      <c r="N6" s="754" t="s">
        <v>310</v>
      </c>
      <c r="O6" s="755"/>
      <c r="P6" s="242">
        <v>2</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710</v>
      </c>
      <c r="K13" s="775"/>
      <c r="L13" s="775"/>
      <c r="M13" s="774" t="s">
        <v>314</v>
      </c>
      <c r="N13" s="774"/>
      <c r="O13" s="774"/>
      <c r="P13" s="787" t="s">
        <v>629</v>
      </c>
      <c r="Q13" s="788"/>
      <c r="R13" s="789"/>
      <c r="S13" s="774" t="s">
        <v>315</v>
      </c>
      <c r="T13" s="774"/>
      <c r="U13" s="775" t="s">
        <v>723</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724</v>
      </c>
      <c r="Q15" s="771"/>
      <c r="R15" s="771"/>
      <c r="S15" s="771"/>
      <c r="T15" s="771"/>
      <c r="U15" s="771"/>
      <c r="V15" s="771"/>
      <c r="W15" s="772"/>
    </row>
    <row r="16" spans="2:23" s="29" customFormat="1" ht="25.5" customHeight="1" x14ac:dyDescent="0.15">
      <c r="B16" s="773" t="s">
        <v>308</v>
      </c>
      <c r="C16" s="773" t="s">
        <v>309</v>
      </c>
      <c r="D16" s="773"/>
      <c r="E16" s="207">
        <v>2</v>
      </c>
      <c r="F16" s="756"/>
      <c r="G16" s="757"/>
      <c r="H16" s="757"/>
      <c r="I16" s="757"/>
      <c r="J16" s="757"/>
      <c r="K16" s="757"/>
      <c r="L16" s="758"/>
      <c r="M16" s="773" t="s">
        <v>308</v>
      </c>
      <c r="N16" s="773" t="s">
        <v>309</v>
      </c>
      <c r="O16" s="773"/>
      <c r="P16" s="207">
        <v>2</v>
      </c>
      <c r="Q16" s="759"/>
      <c r="R16" s="760"/>
      <c r="S16" s="760"/>
      <c r="T16" s="760"/>
      <c r="U16" s="760"/>
      <c r="V16" s="760"/>
      <c r="W16" s="761"/>
    </row>
    <row r="17" spans="2:24" s="29" customFormat="1" ht="25.5" customHeight="1" x14ac:dyDescent="0.15">
      <c r="B17" s="773"/>
      <c r="C17" s="773" t="s">
        <v>310</v>
      </c>
      <c r="D17" s="773"/>
      <c r="E17" s="242">
        <v>3</v>
      </c>
      <c r="F17" s="759"/>
      <c r="G17" s="760"/>
      <c r="H17" s="760"/>
      <c r="I17" s="760"/>
      <c r="J17" s="760"/>
      <c r="K17" s="760"/>
      <c r="L17" s="761"/>
      <c r="M17" s="773"/>
      <c r="N17" s="773" t="s">
        <v>310</v>
      </c>
      <c r="O17" s="773"/>
      <c r="P17" s="242">
        <v>4</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613</v>
      </c>
      <c r="F19" s="759"/>
      <c r="G19" s="760"/>
      <c r="H19" s="760"/>
      <c r="I19" s="760"/>
      <c r="J19" s="760"/>
      <c r="K19" s="760"/>
      <c r="L19" s="761"/>
      <c r="M19" s="773"/>
      <c r="N19" s="773" t="s">
        <v>260</v>
      </c>
      <c r="O19" s="773"/>
      <c r="P19" s="207" t="s">
        <v>631</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603</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571</v>
      </c>
      <c r="F24" s="788"/>
      <c r="G24" s="789"/>
      <c r="H24" s="774" t="s">
        <v>315</v>
      </c>
      <c r="I24" s="774"/>
      <c r="J24" s="787" t="s">
        <v>729</v>
      </c>
      <c r="K24" s="788"/>
      <c r="L24" s="789"/>
      <c r="M24" s="774" t="s">
        <v>314</v>
      </c>
      <c r="N24" s="774"/>
      <c r="O24" s="774"/>
      <c r="P24" s="787" t="s">
        <v>632</v>
      </c>
      <c r="Q24" s="788"/>
      <c r="R24" s="789"/>
      <c r="S24" s="774" t="s">
        <v>315</v>
      </c>
      <c r="T24" s="774"/>
      <c r="U24" s="775" t="s">
        <v>730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711</v>
      </c>
      <c r="F26" s="771"/>
      <c r="G26" s="771"/>
      <c r="H26" s="771"/>
      <c r="I26" s="771"/>
      <c r="J26" s="771"/>
      <c r="K26" s="771"/>
      <c r="L26" s="772"/>
      <c r="M26" s="769" t="s">
        <v>318</v>
      </c>
      <c r="N26" s="769"/>
      <c r="O26" s="769"/>
      <c r="P26" s="770" t="s">
        <v>724</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C964D76-BA19-4956-B0BB-D94B85A34444}"/>
    <dataValidation type="list" allowBlank="1" showInputMessage="1" showErrorMessage="1" sqref="E8 E19 P8 P19" xr:uid="{58E81599-7202-4199-91C7-84A8247FB1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A651B04-B2F5-46C4-8F9B-8DC69577622A}">
          <x14:formula1>
            <xm:f>'(参考)リスト'!$F$16:$F$21</xm:f>
          </x14:formula1>
          <xm:sqref>E11:E12 E22:E23 P11:P12 P22:P23</xm:sqref>
        </x14:dataValidation>
        <x14:dataValidation type="list" allowBlank="1" showInputMessage="1" showErrorMessage="1" xr:uid="{61CB71DD-B773-43A2-8EB9-96F9291FFF7B}">
          <x14:formula1>
            <xm:f>'(参考)リスト'!$D$16:$D$18</xm:f>
          </x14:formula1>
          <xm:sqref>E10 E21 P10 P21</xm:sqref>
        </x14:dataValidation>
        <x14:dataValidation type="list" allowBlank="1" showInputMessage="1" showErrorMessage="1" xr:uid="{723000CB-0720-407A-ABDE-56D0CFFF4B47}">
          <x14:formula1>
            <xm:f>'(参考)リスト'!$E$16:$E$27</xm:f>
          </x14:formula1>
          <xm:sqref>E9 E20 P9 P20</xm:sqref>
        </x14:dataValidation>
        <x14:dataValidation type="list" allowBlank="1" showInputMessage="1" showErrorMessage="1" xr:uid="{46BB117B-320A-4DCD-9D2C-D9623B57091B}">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3DA0F-0B63-4E53-841A-CCA6A6748255}">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2</v>
      </c>
      <c r="F5" s="756"/>
      <c r="G5" s="757"/>
      <c r="H5" s="757"/>
      <c r="I5" s="757"/>
      <c r="J5" s="757"/>
      <c r="K5" s="757"/>
      <c r="L5" s="758"/>
      <c r="M5" s="752" t="s">
        <v>308</v>
      </c>
      <c r="N5" s="754" t="s">
        <v>309</v>
      </c>
      <c r="O5" s="755"/>
      <c r="P5" s="207">
        <v>2</v>
      </c>
      <c r="Q5" s="759"/>
      <c r="R5" s="760"/>
      <c r="S5" s="760"/>
      <c r="T5" s="760"/>
      <c r="U5" s="760"/>
      <c r="V5" s="760"/>
      <c r="W5" s="761"/>
    </row>
    <row r="6" spans="2:23" s="29" customFormat="1" ht="25.5" customHeight="1" x14ac:dyDescent="0.15">
      <c r="B6" s="753"/>
      <c r="C6" s="754" t="s">
        <v>310</v>
      </c>
      <c r="D6" s="755"/>
      <c r="E6" s="242">
        <v>5</v>
      </c>
      <c r="F6" s="759"/>
      <c r="G6" s="760"/>
      <c r="H6" s="760"/>
      <c r="I6" s="760"/>
      <c r="J6" s="760"/>
      <c r="K6" s="760"/>
      <c r="L6" s="761"/>
      <c r="M6" s="753"/>
      <c r="N6" s="754" t="s">
        <v>310</v>
      </c>
      <c r="O6" s="755"/>
      <c r="P6" s="242">
        <v>6</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605</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637</v>
      </c>
      <c r="Q12" s="759"/>
      <c r="R12" s="760"/>
      <c r="S12" s="760"/>
      <c r="T12" s="760"/>
      <c r="U12" s="760"/>
      <c r="V12" s="760"/>
      <c r="W12" s="761"/>
    </row>
    <row r="13" spans="2:23" s="29" customFormat="1" ht="25.5" customHeight="1" x14ac:dyDescent="0.15">
      <c r="B13" s="774" t="s">
        <v>314</v>
      </c>
      <c r="C13" s="774"/>
      <c r="D13" s="774"/>
      <c r="E13" s="787" t="s">
        <v>634</v>
      </c>
      <c r="F13" s="788"/>
      <c r="G13" s="789"/>
      <c r="H13" s="774" t="s">
        <v>315</v>
      </c>
      <c r="I13" s="774"/>
      <c r="J13" s="775" t="s">
        <v>717</v>
      </c>
      <c r="K13" s="775"/>
      <c r="L13" s="775"/>
      <c r="M13" s="774" t="s">
        <v>314</v>
      </c>
      <c r="N13" s="774"/>
      <c r="O13" s="774"/>
      <c r="P13" s="787" t="s">
        <v>635</v>
      </c>
      <c r="Q13" s="788"/>
      <c r="R13" s="789"/>
      <c r="S13" s="774" t="s">
        <v>315</v>
      </c>
      <c r="T13" s="774"/>
      <c r="U13" s="775" t="s">
        <v>731</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713</v>
      </c>
      <c r="F15" s="771"/>
      <c r="G15" s="771"/>
      <c r="H15" s="771"/>
      <c r="I15" s="771"/>
      <c r="J15" s="771"/>
      <c r="K15" s="771"/>
      <c r="L15" s="772"/>
      <c r="M15" s="769" t="s">
        <v>318</v>
      </c>
      <c r="N15" s="769"/>
      <c r="O15" s="769"/>
      <c r="P15" s="770" t="s">
        <v>713</v>
      </c>
      <c r="Q15" s="771"/>
      <c r="R15" s="771"/>
      <c r="S15" s="771"/>
      <c r="T15" s="771"/>
      <c r="U15" s="771"/>
      <c r="V15" s="771"/>
      <c r="W15" s="772"/>
    </row>
    <row r="16" spans="2:23" s="29" customFormat="1" ht="25.5" customHeight="1" x14ac:dyDescent="0.15">
      <c r="B16" s="773" t="s">
        <v>308</v>
      </c>
      <c r="C16" s="773" t="s">
        <v>309</v>
      </c>
      <c r="D16" s="773"/>
      <c r="E16" s="207">
        <v>2</v>
      </c>
      <c r="F16" s="756"/>
      <c r="G16" s="757"/>
      <c r="H16" s="757"/>
      <c r="I16" s="757"/>
      <c r="J16" s="757"/>
      <c r="K16" s="757"/>
      <c r="L16" s="758"/>
      <c r="M16" s="773" t="s">
        <v>308</v>
      </c>
      <c r="N16" s="773" t="s">
        <v>309</v>
      </c>
      <c r="O16" s="773"/>
      <c r="P16" s="207">
        <v>2</v>
      </c>
      <c r="Q16" s="759"/>
      <c r="R16" s="760"/>
      <c r="S16" s="760"/>
      <c r="T16" s="760"/>
      <c r="U16" s="760"/>
      <c r="V16" s="760"/>
      <c r="W16" s="761"/>
    </row>
    <row r="17" spans="2:24" s="29" customFormat="1" ht="25.5" customHeight="1" x14ac:dyDescent="0.15">
      <c r="B17" s="773"/>
      <c r="C17" s="773" t="s">
        <v>310</v>
      </c>
      <c r="D17" s="773"/>
      <c r="E17" s="242">
        <v>7</v>
      </c>
      <c r="F17" s="759"/>
      <c r="G17" s="760"/>
      <c r="H17" s="760"/>
      <c r="I17" s="760"/>
      <c r="J17" s="760"/>
      <c r="K17" s="760"/>
      <c r="L17" s="761"/>
      <c r="M17" s="773"/>
      <c r="N17" s="773" t="s">
        <v>310</v>
      </c>
      <c r="O17" s="773"/>
      <c r="P17" s="242">
        <v>8</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470</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640</v>
      </c>
      <c r="F24" s="788"/>
      <c r="G24" s="789"/>
      <c r="H24" s="774" t="s">
        <v>315</v>
      </c>
      <c r="I24" s="774"/>
      <c r="J24" s="787" t="s">
        <v>732</v>
      </c>
      <c r="K24" s="788"/>
      <c r="L24" s="789"/>
      <c r="M24" s="774" t="s">
        <v>314</v>
      </c>
      <c r="N24" s="774"/>
      <c r="O24" s="774"/>
      <c r="P24" s="787" t="s">
        <v>615</v>
      </c>
      <c r="Q24" s="788"/>
      <c r="R24" s="789"/>
      <c r="S24" s="774" t="s">
        <v>315</v>
      </c>
      <c r="T24" s="774"/>
      <c r="U24" s="775" t="s">
        <v>717</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720</v>
      </c>
      <c r="F26" s="771"/>
      <c r="G26" s="771"/>
      <c r="H26" s="771"/>
      <c r="I26" s="771"/>
      <c r="J26" s="771"/>
      <c r="K26" s="771"/>
      <c r="L26" s="772"/>
      <c r="M26" s="769" t="s">
        <v>318</v>
      </c>
      <c r="N26" s="769"/>
      <c r="O26" s="769"/>
      <c r="P26" s="770" t="s">
        <v>713</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A8D7CAB-DB75-40E7-A9CA-2434383262D0}"/>
    <dataValidation type="list" allowBlank="1" showInputMessage="1" showErrorMessage="1" sqref="E8 E19 P8 P19" xr:uid="{A8B4EC4E-DBBC-40B1-BAD1-04DEDA8271F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65D4EC-0D86-42F6-8066-F805ACF3BEFA}">
          <x14:formula1>
            <xm:f>'(参考)リスト'!$F$16:$F$21</xm:f>
          </x14:formula1>
          <xm:sqref>E11:E12 E22:E23 P11:P12 P22:P23</xm:sqref>
        </x14:dataValidation>
        <x14:dataValidation type="list" allowBlank="1" showInputMessage="1" showErrorMessage="1" xr:uid="{63980A72-61D6-44E5-B243-7581B4EA2D42}">
          <x14:formula1>
            <xm:f>'(参考)リスト'!$D$16:$D$18</xm:f>
          </x14:formula1>
          <xm:sqref>E10 E21 P10 P21</xm:sqref>
        </x14:dataValidation>
        <x14:dataValidation type="list" allowBlank="1" showInputMessage="1" showErrorMessage="1" xr:uid="{A75A1C30-A22B-4034-BA65-94C2E6A97B73}">
          <x14:formula1>
            <xm:f>'(参考)リスト'!$E$16:$E$27</xm:f>
          </x14:formula1>
          <xm:sqref>E9 E20 P9 P20</xm:sqref>
        </x14:dataValidation>
        <x14:dataValidation type="list" allowBlank="1" showInputMessage="1" showErrorMessage="1" xr:uid="{EF65CAE7-E2EB-40C7-9A44-7DB6E8396C61}">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7F51F-D22D-4B66-95C6-E5C9F9EF50BE}">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3</v>
      </c>
      <c r="F5" s="756"/>
      <c r="G5" s="757"/>
      <c r="H5" s="757"/>
      <c r="I5" s="757"/>
      <c r="J5" s="757"/>
      <c r="K5" s="757"/>
      <c r="L5" s="758"/>
      <c r="M5" s="752" t="s">
        <v>308</v>
      </c>
      <c r="N5" s="754" t="s">
        <v>309</v>
      </c>
      <c r="O5" s="755"/>
      <c r="P5" s="207">
        <v>3</v>
      </c>
      <c r="Q5" s="759"/>
      <c r="R5" s="760"/>
      <c r="S5" s="760"/>
      <c r="T5" s="760"/>
      <c r="U5" s="760"/>
      <c r="V5" s="760"/>
      <c r="W5" s="761"/>
    </row>
    <row r="6" spans="2:23" s="29" customFormat="1" ht="25.5" customHeight="1" x14ac:dyDescent="0.15">
      <c r="B6" s="753"/>
      <c r="C6" s="754" t="s">
        <v>310</v>
      </c>
      <c r="D6" s="755"/>
      <c r="E6" s="242">
        <v>1</v>
      </c>
      <c r="F6" s="759"/>
      <c r="G6" s="760"/>
      <c r="H6" s="760"/>
      <c r="I6" s="760"/>
      <c r="J6" s="760"/>
      <c r="K6" s="760"/>
      <c r="L6" s="761"/>
      <c r="M6" s="753"/>
      <c r="N6" s="754" t="s">
        <v>310</v>
      </c>
      <c r="O6" s="755"/>
      <c r="P6" s="242">
        <v>2</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470</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733</v>
      </c>
      <c r="K13" s="775"/>
      <c r="L13" s="775"/>
      <c r="M13" s="774" t="s">
        <v>314</v>
      </c>
      <c r="N13" s="774"/>
      <c r="O13" s="774"/>
      <c r="P13" s="787" t="s">
        <v>642</v>
      </c>
      <c r="Q13" s="788"/>
      <c r="R13" s="789"/>
      <c r="S13" s="774" t="s">
        <v>315</v>
      </c>
      <c r="T13" s="774"/>
      <c r="U13" s="775" t="s">
        <v>734</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720</v>
      </c>
      <c r="Q15" s="771"/>
      <c r="R15" s="771"/>
      <c r="S15" s="771"/>
      <c r="T15" s="771"/>
      <c r="U15" s="771"/>
      <c r="V15" s="771"/>
      <c r="W15" s="772"/>
    </row>
    <row r="16" spans="2:23" s="29" customFormat="1" ht="25.5" customHeight="1" x14ac:dyDescent="0.15">
      <c r="B16" s="773" t="s">
        <v>308</v>
      </c>
      <c r="C16" s="773" t="s">
        <v>309</v>
      </c>
      <c r="D16" s="773"/>
      <c r="E16" s="207">
        <v>3</v>
      </c>
      <c r="F16" s="756"/>
      <c r="G16" s="757"/>
      <c r="H16" s="757"/>
      <c r="I16" s="757"/>
      <c r="J16" s="757"/>
      <c r="K16" s="757"/>
      <c r="L16" s="758"/>
      <c r="M16" s="773" t="s">
        <v>308</v>
      </c>
      <c r="N16" s="773" t="s">
        <v>309</v>
      </c>
      <c r="O16" s="773"/>
      <c r="P16" s="207">
        <v>3</v>
      </c>
      <c r="Q16" s="759"/>
      <c r="R16" s="760"/>
      <c r="S16" s="760"/>
      <c r="T16" s="760"/>
      <c r="U16" s="760"/>
      <c r="V16" s="760"/>
      <c r="W16" s="761"/>
    </row>
    <row r="17" spans="2:24" s="29" customFormat="1" ht="25.5" customHeight="1" x14ac:dyDescent="0.15">
      <c r="B17" s="773"/>
      <c r="C17" s="773" t="s">
        <v>310</v>
      </c>
      <c r="D17" s="773"/>
      <c r="E17" s="242">
        <v>3</v>
      </c>
      <c r="F17" s="759"/>
      <c r="G17" s="760"/>
      <c r="H17" s="760"/>
      <c r="I17" s="760"/>
      <c r="J17" s="760"/>
      <c r="K17" s="760"/>
      <c r="L17" s="761"/>
      <c r="M17" s="773"/>
      <c r="N17" s="773" t="s">
        <v>310</v>
      </c>
      <c r="O17" s="773"/>
      <c r="P17" s="242">
        <v>4</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470</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643</v>
      </c>
      <c r="F24" s="788"/>
      <c r="G24" s="789"/>
      <c r="H24" s="774" t="s">
        <v>315</v>
      </c>
      <c r="I24" s="774"/>
      <c r="J24" s="787" t="s">
        <v>735</v>
      </c>
      <c r="K24" s="788"/>
      <c r="L24" s="789"/>
      <c r="M24" s="774" t="s">
        <v>314</v>
      </c>
      <c r="N24" s="774"/>
      <c r="O24" s="774"/>
      <c r="P24" s="787" t="s">
        <v>645</v>
      </c>
      <c r="Q24" s="788"/>
      <c r="R24" s="789"/>
      <c r="S24" s="774" t="s">
        <v>315</v>
      </c>
      <c r="T24" s="774"/>
      <c r="U24" s="775" t="s">
        <v>736</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724</v>
      </c>
      <c r="F26" s="771"/>
      <c r="G26" s="771"/>
      <c r="H26" s="771"/>
      <c r="I26" s="771"/>
      <c r="J26" s="771"/>
      <c r="K26" s="771"/>
      <c r="L26" s="772"/>
      <c r="M26" s="769" t="s">
        <v>318</v>
      </c>
      <c r="N26" s="769"/>
      <c r="O26" s="769"/>
      <c r="P26" s="770" t="s">
        <v>720</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5EC66CB-1BC9-4E0F-A351-7ADAFDA64556}"/>
    <dataValidation type="list" allowBlank="1" showInputMessage="1" showErrorMessage="1" sqref="E8 E19 P8 P19" xr:uid="{80DF3A4C-5E2E-47AF-B42F-720EF0EEC0C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6A3C31-1458-4D15-AD34-70BE87627882}">
          <x14:formula1>
            <xm:f>'(参考)リスト'!$F$16:$F$21</xm:f>
          </x14:formula1>
          <xm:sqref>E11:E12 E22:E23 P11:P12 P22:P23</xm:sqref>
        </x14:dataValidation>
        <x14:dataValidation type="list" allowBlank="1" showInputMessage="1" showErrorMessage="1" xr:uid="{5F80E04A-C760-418B-980F-567ED53F87CC}">
          <x14:formula1>
            <xm:f>'(参考)リスト'!$D$16:$D$18</xm:f>
          </x14:formula1>
          <xm:sqref>E10 E21 P10 P21</xm:sqref>
        </x14:dataValidation>
        <x14:dataValidation type="list" allowBlank="1" showInputMessage="1" showErrorMessage="1" xr:uid="{7C21BC96-28C0-4676-B62A-1B99804844D0}">
          <x14:formula1>
            <xm:f>'(参考)リスト'!$E$16:$E$27</xm:f>
          </x14:formula1>
          <xm:sqref>E9 E20 P9 P20</xm:sqref>
        </x14:dataValidation>
        <x14:dataValidation type="list" allowBlank="1" showInputMessage="1" showErrorMessage="1" xr:uid="{8F220D09-ED91-4985-957F-2294035EABC3}">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F8D2-3362-4DA3-A29D-2B89CBA897E7}">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3</v>
      </c>
      <c r="F5" s="756"/>
      <c r="G5" s="757"/>
      <c r="H5" s="757"/>
      <c r="I5" s="757"/>
      <c r="J5" s="757"/>
      <c r="K5" s="757"/>
      <c r="L5" s="758"/>
      <c r="M5" s="752" t="s">
        <v>308</v>
      </c>
      <c r="N5" s="754" t="s">
        <v>309</v>
      </c>
      <c r="O5" s="755"/>
      <c r="P5" s="207">
        <v>3</v>
      </c>
      <c r="Q5" s="759"/>
      <c r="R5" s="760"/>
      <c r="S5" s="760"/>
      <c r="T5" s="760"/>
      <c r="U5" s="760"/>
      <c r="V5" s="760"/>
      <c r="W5" s="761"/>
    </row>
    <row r="6" spans="2:23" s="29" customFormat="1" ht="25.5" customHeight="1" x14ac:dyDescent="0.15">
      <c r="B6" s="753"/>
      <c r="C6" s="754" t="s">
        <v>310</v>
      </c>
      <c r="D6" s="755"/>
      <c r="E6" s="242">
        <v>5</v>
      </c>
      <c r="F6" s="759"/>
      <c r="G6" s="760"/>
      <c r="H6" s="760"/>
      <c r="I6" s="760"/>
      <c r="J6" s="760"/>
      <c r="K6" s="760"/>
      <c r="L6" s="761"/>
      <c r="M6" s="753"/>
      <c r="N6" s="754" t="s">
        <v>310</v>
      </c>
      <c r="O6" s="755"/>
      <c r="P6" s="242">
        <v>6</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613</v>
      </c>
      <c r="F8" s="759"/>
      <c r="G8" s="760"/>
      <c r="H8" s="760"/>
      <c r="I8" s="760"/>
      <c r="J8" s="760"/>
      <c r="K8" s="760"/>
      <c r="L8" s="761"/>
      <c r="M8" s="765"/>
      <c r="N8" s="754" t="s">
        <v>260</v>
      </c>
      <c r="O8" s="755"/>
      <c r="P8" s="207" t="s">
        <v>599</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470</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647</v>
      </c>
      <c r="F13" s="788"/>
      <c r="G13" s="789"/>
      <c r="H13" s="774" t="s">
        <v>315</v>
      </c>
      <c r="I13" s="774"/>
      <c r="J13" s="775" t="s">
        <v>737</v>
      </c>
      <c r="K13" s="775"/>
      <c r="L13" s="775"/>
      <c r="M13" s="774" t="s">
        <v>314</v>
      </c>
      <c r="N13" s="774"/>
      <c r="O13" s="774"/>
      <c r="P13" s="787" t="s">
        <v>649</v>
      </c>
      <c r="Q13" s="788"/>
      <c r="R13" s="789"/>
      <c r="S13" s="774" t="s">
        <v>315</v>
      </c>
      <c r="T13" s="774"/>
      <c r="U13" s="775" t="s">
        <v>739</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738</v>
      </c>
      <c r="F15" s="771"/>
      <c r="G15" s="771"/>
      <c r="H15" s="771"/>
      <c r="I15" s="771"/>
      <c r="J15" s="771"/>
      <c r="K15" s="771"/>
      <c r="L15" s="772"/>
      <c r="M15" s="769" t="s">
        <v>318</v>
      </c>
      <c r="N15" s="769"/>
      <c r="O15" s="769"/>
      <c r="P15" s="770" t="s">
        <v>740</v>
      </c>
      <c r="Q15" s="771"/>
      <c r="R15" s="771"/>
      <c r="S15" s="771"/>
      <c r="T15" s="771"/>
      <c r="U15" s="771"/>
      <c r="V15" s="771"/>
      <c r="W15" s="772"/>
    </row>
    <row r="16" spans="2:23" s="29" customFormat="1" ht="25.5" customHeight="1" x14ac:dyDescent="0.15">
      <c r="B16" s="773" t="s">
        <v>308</v>
      </c>
      <c r="C16" s="773" t="s">
        <v>309</v>
      </c>
      <c r="D16" s="773"/>
      <c r="E16" s="207">
        <v>3</v>
      </c>
      <c r="F16" s="756"/>
      <c r="G16" s="757"/>
      <c r="H16" s="757"/>
      <c r="I16" s="757"/>
      <c r="J16" s="757"/>
      <c r="K16" s="757"/>
      <c r="L16" s="758"/>
      <c r="M16" s="773" t="s">
        <v>308</v>
      </c>
      <c r="N16" s="773" t="s">
        <v>309</v>
      </c>
      <c r="O16" s="773"/>
      <c r="P16" s="207">
        <v>3</v>
      </c>
      <c r="Q16" s="759"/>
      <c r="R16" s="760"/>
      <c r="S16" s="760"/>
      <c r="T16" s="760"/>
      <c r="U16" s="760"/>
      <c r="V16" s="760"/>
      <c r="W16" s="761"/>
    </row>
    <row r="17" spans="2:24" s="29" customFormat="1" ht="25.5" customHeight="1" x14ac:dyDescent="0.15">
      <c r="B17" s="773"/>
      <c r="C17" s="773" t="s">
        <v>310</v>
      </c>
      <c r="D17" s="773"/>
      <c r="E17" s="242">
        <v>7</v>
      </c>
      <c r="F17" s="759"/>
      <c r="G17" s="760"/>
      <c r="H17" s="760"/>
      <c r="I17" s="760"/>
      <c r="J17" s="760"/>
      <c r="K17" s="760"/>
      <c r="L17" s="761"/>
      <c r="M17" s="773"/>
      <c r="N17" s="773" t="s">
        <v>310</v>
      </c>
      <c r="O17" s="773"/>
      <c r="P17" s="242">
        <v>8</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651</v>
      </c>
      <c r="F24" s="788"/>
      <c r="G24" s="789"/>
      <c r="H24" s="774" t="s">
        <v>315</v>
      </c>
      <c r="I24" s="774"/>
      <c r="J24" s="787" t="s">
        <v>735</v>
      </c>
      <c r="K24" s="788"/>
      <c r="L24" s="789"/>
      <c r="M24" s="774" t="s">
        <v>314</v>
      </c>
      <c r="N24" s="774"/>
      <c r="O24" s="774"/>
      <c r="P24" s="787" t="s">
        <v>652</v>
      </c>
      <c r="Q24" s="788"/>
      <c r="R24" s="789"/>
      <c r="S24" s="774" t="s">
        <v>315</v>
      </c>
      <c r="T24" s="774"/>
      <c r="U24" s="775" t="s">
        <v>741</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724</v>
      </c>
      <c r="F26" s="771"/>
      <c r="G26" s="771"/>
      <c r="H26" s="771"/>
      <c r="I26" s="771"/>
      <c r="J26" s="771"/>
      <c r="K26" s="771"/>
      <c r="L26" s="772"/>
      <c r="M26" s="769" t="s">
        <v>318</v>
      </c>
      <c r="N26" s="769"/>
      <c r="O26" s="769"/>
      <c r="P26" s="770" t="s">
        <v>713</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0495FB2-195C-4A23-A48C-F8C128E75D0B}"/>
    <dataValidation type="list" allowBlank="1" showInputMessage="1" showErrorMessage="1" sqref="E8 E19 P8 P19" xr:uid="{0BB30948-0271-40E8-AACC-57AEA7CAFAA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638595-AFEB-404D-BA93-5E1B71763DE1}">
          <x14:formula1>
            <xm:f>'(参考)リスト'!$F$16:$F$21</xm:f>
          </x14:formula1>
          <xm:sqref>E11:E12 E22:E23 P11:P12 P22:P23</xm:sqref>
        </x14:dataValidation>
        <x14:dataValidation type="list" allowBlank="1" showInputMessage="1" showErrorMessage="1" xr:uid="{3C431FD8-266A-4138-8670-E4ECF3CBF8D3}">
          <x14:formula1>
            <xm:f>'(参考)リスト'!$D$16:$D$18</xm:f>
          </x14:formula1>
          <xm:sqref>E10 E21 P10 P21</xm:sqref>
        </x14:dataValidation>
        <x14:dataValidation type="list" allowBlank="1" showInputMessage="1" showErrorMessage="1" xr:uid="{86FFC7CA-3FE9-4F57-9EA0-BDDB3AFD20BB}">
          <x14:formula1>
            <xm:f>'(参考)リスト'!$E$16:$E$27</xm:f>
          </x14:formula1>
          <xm:sqref>E9 E20 P9 P20</xm:sqref>
        </x14:dataValidation>
        <x14:dataValidation type="list" allowBlank="1" showInputMessage="1" showErrorMessage="1" xr:uid="{4313DA05-33DD-4EF2-AC9A-E731E28930E4}">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D532-A4A5-4B8E-812C-406B4124B68D}">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3</v>
      </c>
      <c r="F5" s="756"/>
      <c r="G5" s="757"/>
      <c r="H5" s="757"/>
      <c r="I5" s="757"/>
      <c r="J5" s="757"/>
      <c r="K5" s="757"/>
      <c r="L5" s="758"/>
      <c r="M5" s="752" t="s">
        <v>308</v>
      </c>
      <c r="N5" s="754" t="s">
        <v>309</v>
      </c>
      <c r="O5" s="755"/>
      <c r="P5" s="207">
        <v>3</v>
      </c>
      <c r="Q5" s="759"/>
      <c r="R5" s="760"/>
      <c r="S5" s="760"/>
      <c r="T5" s="760"/>
      <c r="U5" s="760"/>
      <c r="V5" s="760"/>
      <c r="W5" s="761"/>
    </row>
    <row r="6" spans="2:23" s="29" customFormat="1" ht="25.5" customHeight="1" x14ac:dyDescent="0.15">
      <c r="B6" s="753"/>
      <c r="C6" s="754" t="s">
        <v>310</v>
      </c>
      <c r="D6" s="755"/>
      <c r="E6" s="242">
        <v>9</v>
      </c>
      <c r="F6" s="759"/>
      <c r="G6" s="760"/>
      <c r="H6" s="760"/>
      <c r="I6" s="760"/>
      <c r="J6" s="760"/>
      <c r="K6" s="760"/>
      <c r="L6" s="761"/>
      <c r="M6" s="753"/>
      <c r="N6" s="754" t="s">
        <v>310</v>
      </c>
      <c r="O6" s="755"/>
      <c r="P6" s="242">
        <v>10</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610</v>
      </c>
      <c r="F8" s="759"/>
      <c r="G8" s="760"/>
      <c r="H8" s="760"/>
      <c r="I8" s="760"/>
      <c r="J8" s="760"/>
      <c r="K8" s="760"/>
      <c r="L8" s="761"/>
      <c r="M8" s="765"/>
      <c r="N8" s="754" t="s">
        <v>260</v>
      </c>
      <c r="O8" s="755"/>
      <c r="P8" s="207" t="s">
        <v>613</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653</v>
      </c>
      <c r="F13" s="788"/>
      <c r="G13" s="789"/>
      <c r="H13" s="774" t="s">
        <v>315</v>
      </c>
      <c r="I13" s="774"/>
      <c r="J13" s="775" t="s">
        <v>742</v>
      </c>
      <c r="K13" s="775"/>
      <c r="L13" s="775"/>
      <c r="M13" s="774" t="s">
        <v>314</v>
      </c>
      <c r="N13" s="774"/>
      <c r="O13" s="774"/>
      <c r="P13" s="787" t="s">
        <v>571</v>
      </c>
      <c r="Q13" s="788"/>
      <c r="R13" s="789"/>
      <c r="S13" s="774" t="s">
        <v>315</v>
      </c>
      <c r="T13" s="774"/>
      <c r="U13" s="775" t="s">
        <v>743</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724</v>
      </c>
      <c r="F15" s="771"/>
      <c r="G15" s="771"/>
      <c r="H15" s="771"/>
      <c r="I15" s="771"/>
      <c r="J15" s="771"/>
      <c r="K15" s="771"/>
      <c r="L15" s="772"/>
      <c r="M15" s="769" t="s">
        <v>318</v>
      </c>
      <c r="N15" s="769"/>
      <c r="O15" s="769"/>
      <c r="P15" s="770" t="s">
        <v>711</v>
      </c>
      <c r="Q15" s="771"/>
      <c r="R15" s="771"/>
      <c r="S15" s="771"/>
      <c r="T15" s="771"/>
      <c r="U15" s="771"/>
      <c r="V15" s="771"/>
      <c r="W15" s="772"/>
    </row>
    <row r="16" spans="2:23" s="29" customFormat="1" ht="25.5" customHeight="1" x14ac:dyDescent="0.15">
      <c r="B16" s="773" t="s">
        <v>308</v>
      </c>
      <c r="C16" s="773" t="s">
        <v>309</v>
      </c>
      <c r="D16" s="773"/>
      <c r="E16" s="207">
        <v>3</v>
      </c>
      <c r="F16" s="756"/>
      <c r="G16" s="757"/>
      <c r="H16" s="757"/>
      <c r="I16" s="757"/>
      <c r="J16" s="757"/>
      <c r="K16" s="757"/>
      <c r="L16" s="758"/>
      <c r="M16" s="773" t="s">
        <v>308</v>
      </c>
      <c r="N16" s="773" t="s">
        <v>309</v>
      </c>
      <c r="O16" s="773"/>
      <c r="P16" s="207">
        <v>3</v>
      </c>
      <c r="Q16" s="759"/>
      <c r="R16" s="760"/>
      <c r="S16" s="760"/>
      <c r="T16" s="760"/>
      <c r="U16" s="760"/>
      <c r="V16" s="760"/>
      <c r="W16" s="761"/>
    </row>
    <row r="17" spans="2:24" s="29" customFormat="1" ht="25.5" customHeight="1" x14ac:dyDescent="0.15">
      <c r="B17" s="773"/>
      <c r="C17" s="773" t="s">
        <v>310</v>
      </c>
      <c r="D17" s="773"/>
      <c r="E17" s="242">
        <v>11</v>
      </c>
      <c r="F17" s="759"/>
      <c r="G17" s="760"/>
      <c r="H17" s="760"/>
      <c r="I17" s="760"/>
      <c r="J17" s="760"/>
      <c r="K17" s="760"/>
      <c r="L17" s="761"/>
      <c r="M17" s="773"/>
      <c r="N17" s="773" t="s">
        <v>310</v>
      </c>
      <c r="O17" s="773"/>
      <c r="P17" s="242">
        <v>12</v>
      </c>
      <c r="Q17" s="759"/>
      <c r="R17" s="760"/>
      <c r="S17" s="760"/>
      <c r="T17" s="760"/>
      <c r="U17" s="760"/>
      <c r="V17" s="760"/>
      <c r="W17" s="761"/>
    </row>
    <row r="18" spans="2:24" s="29" customFormat="1" ht="25.5" customHeight="1" x14ac:dyDescent="0.15">
      <c r="B18" s="773" t="s">
        <v>311</v>
      </c>
      <c r="C18" s="773" t="s">
        <v>259</v>
      </c>
      <c r="D18" s="773"/>
      <c r="E18" s="208" t="s">
        <v>623</v>
      </c>
      <c r="F18" s="759"/>
      <c r="G18" s="760"/>
      <c r="H18" s="760"/>
      <c r="I18" s="760"/>
      <c r="J18" s="760"/>
      <c r="K18" s="760"/>
      <c r="L18" s="761"/>
      <c r="M18" s="773" t="s">
        <v>311</v>
      </c>
      <c r="N18" s="773" t="s">
        <v>259</v>
      </c>
      <c r="O18" s="773"/>
      <c r="P18" s="208" t="s">
        <v>623</v>
      </c>
      <c r="Q18" s="759"/>
      <c r="R18" s="760"/>
      <c r="S18" s="760"/>
      <c r="T18" s="760"/>
      <c r="U18" s="760"/>
      <c r="V18" s="760"/>
      <c r="W18" s="761"/>
    </row>
    <row r="19" spans="2:24" s="29" customFormat="1" ht="25.5" customHeight="1" x14ac:dyDescent="0.15">
      <c r="B19" s="773"/>
      <c r="C19" s="773" t="s">
        <v>260</v>
      </c>
      <c r="D19" s="773"/>
      <c r="E19" s="207" t="s">
        <v>624</v>
      </c>
      <c r="F19" s="759"/>
      <c r="G19" s="760"/>
      <c r="H19" s="760"/>
      <c r="I19" s="760"/>
      <c r="J19" s="760"/>
      <c r="K19" s="760"/>
      <c r="L19" s="761"/>
      <c r="M19" s="773"/>
      <c r="N19" s="773" t="s">
        <v>260</v>
      </c>
      <c r="O19" s="773"/>
      <c r="P19" s="207" t="s">
        <v>624</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788</v>
      </c>
      <c r="F24" s="788"/>
      <c r="G24" s="789"/>
      <c r="H24" s="774" t="s">
        <v>315</v>
      </c>
      <c r="I24" s="774"/>
      <c r="J24" s="787" t="s">
        <v>727</v>
      </c>
      <c r="K24" s="788"/>
      <c r="L24" s="789"/>
      <c r="M24" s="774" t="s">
        <v>314</v>
      </c>
      <c r="N24" s="774"/>
      <c r="O24" s="774"/>
      <c r="P24" s="787" t="s">
        <v>788</v>
      </c>
      <c r="Q24" s="788"/>
      <c r="R24" s="789"/>
      <c r="S24" s="774" t="s">
        <v>315</v>
      </c>
      <c r="T24" s="774"/>
      <c r="U24" s="775" t="s">
        <v>744</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726</v>
      </c>
      <c r="F26" s="771"/>
      <c r="G26" s="771"/>
      <c r="H26" s="771"/>
      <c r="I26" s="771"/>
      <c r="J26" s="771"/>
      <c r="K26" s="771"/>
      <c r="L26" s="772"/>
      <c r="M26" s="769" t="s">
        <v>318</v>
      </c>
      <c r="N26" s="769"/>
      <c r="O26" s="769"/>
      <c r="P26" s="770" t="s">
        <v>726</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3CA9705D-5C33-47F2-8324-886AA4CD73FA}"/>
    <dataValidation type="list" allowBlank="1" showInputMessage="1" showErrorMessage="1" sqref="E8 E19 P8 P19" xr:uid="{160DD5FB-68ED-47EF-AB57-21341B564EE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45B68F1-7786-49A6-89D0-A531E8BAD58D}">
          <x14:formula1>
            <xm:f>'(参考)リスト'!$F$16:$F$21</xm:f>
          </x14:formula1>
          <xm:sqref>E11:E12 E22:E23 P11:P12 P22:P23</xm:sqref>
        </x14:dataValidation>
        <x14:dataValidation type="list" allowBlank="1" showInputMessage="1" showErrorMessage="1" xr:uid="{8EF29183-B9E4-413A-A0D8-F46EBB4B53F3}">
          <x14:formula1>
            <xm:f>'(参考)リスト'!$D$16:$D$18</xm:f>
          </x14:formula1>
          <xm:sqref>E10 E21 P10 P21</xm:sqref>
        </x14:dataValidation>
        <x14:dataValidation type="list" allowBlank="1" showInputMessage="1" showErrorMessage="1" xr:uid="{FD09479A-DAE4-4C3E-A224-D1D29BD3CE3A}">
          <x14:formula1>
            <xm:f>'(参考)リスト'!$E$16:$E$27</xm:f>
          </x14:formula1>
          <xm:sqref>E9 E20 P9 P20</xm:sqref>
        </x14:dataValidation>
        <x14:dataValidation type="list" allowBlank="1" showInputMessage="1" showErrorMessage="1" xr:uid="{CA082756-43BD-40E3-B30B-9BE5868801FD}">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6B8E4-A255-48D0-B373-A6F91FEB6F84}">
  <dimension ref="B1:X31"/>
  <sheetViews>
    <sheetView showGridLines="0" showZeros="0" view="pageBreakPreview" zoomScale="70" zoomScaleNormal="70" zoomScaleSheetLayoutView="70" workbookViewId="0">
      <selection activeCell="AH22" sqref="AH22"/>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3</v>
      </c>
      <c r="F5" s="756"/>
      <c r="G5" s="757"/>
      <c r="H5" s="757"/>
      <c r="I5" s="757"/>
      <c r="J5" s="757"/>
      <c r="K5" s="757"/>
      <c r="L5" s="758"/>
      <c r="M5" s="752" t="s">
        <v>308</v>
      </c>
      <c r="N5" s="754" t="s">
        <v>309</v>
      </c>
      <c r="O5" s="755"/>
      <c r="P5" s="207">
        <v>3</v>
      </c>
      <c r="Q5" s="759"/>
      <c r="R5" s="760"/>
      <c r="S5" s="760"/>
      <c r="T5" s="760"/>
      <c r="U5" s="760"/>
      <c r="V5" s="760"/>
      <c r="W5" s="761"/>
    </row>
    <row r="6" spans="2:23" s="29" customFormat="1" ht="25.5" customHeight="1" x14ac:dyDescent="0.15">
      <c r="B6" s="753"/>
      <c r="C6" s="754" t="s">
        <v>310</v>
      </c>
      <c r="D6" s="755"/>
      <c r="E6" s="242">
        <v>13</v>
      </c>
      <c r="F6" s="759"/>
      <c r="G6" s="760"/>
      <c r="H6" s="760"/>
      <c r="I6" s="760"/>
      <c r="J6" s="760"/>
      <c r="K6" s="760"/>
      <c r="L6" s="761"/>
      <c r="M6" s="753"/>
      <c r="N6" s="754" t="s">
        <v>310</v>
      </c>
      <c r="O6" s="755"/>
      <c r="P6" s="242">
        <v>14</v>
      </c>
      <c r="Q6" s="759"/>
      <c r="R6" s="760"/>
      <c r="S6" s="760"/>
      <c r="T6" s="760"/>
      <c r="U6" s="760"/>
      <c r="V6" s="760"/>
      <c r="W6" s="761"/>
    </row>
    <row r="7" spans="2:23" s="29" customFormat="1" ht="25.5" customHeight="1" x14ac:dyDescent="0.15">
      <c r="B7" s="752" t="s">
        <v>311</v>
      </c>
      <c r="C7" s="754" t="s">
        <v>259</v>
      </c>
      <c r="D7" s="755"/>
      <c r="E7" s="208" t="s">
        <v>623</v>
      </c>
      <c r="F7" s="759"/>
      <c r="G7" s="760"/>
      <c r="H7" s="760"/>
      <c r="I7" s="760"/>
      <c r="J7" s="760"/>
      <c r="K7" s="760"/>
      <c r="L7" s="761"/>
      <c r="M7" s="752" t="s">
        <v>311</v>
      </c>
      <c r="N7" s="754" t="s">
        <v>259</v>
      </c>
      <c r="O7" s="755"/>
      <c r="P7" s="208" t="s">
        <v>623</v>
      </c>
      <c r="Q7" s="759"/>
      <c r="R7" s="760"/>
      <c r="S7" s="760"/>
      <c r="T7" s="760"/>
      <c r="U7" s="760"/>
      <c r="V7" s="760"/>
      <c r="W7" s="761"/>
    </row>
    <row r="8" spans="2:23" s="29" customFormat="1" ht="25.5" customHeight="1" x14ac:dyDescent="0.15">
      <c r="B8" s="765"/>
      <c r="C8" s="754" t="s">
        <v>260</v>
      </c>
      <c r="D8" s="755"/>
      <c r="E8" s="207" t="s">
        <v>624</v>
      </c>
      <c r="F8" s="759"/>
      <c r="G8" s="760"/>
      <c r="H8" s="760"/>
      <c r="I8" s="760"/>
      <c r="J8" s="760"/>
      <c r="K8" s="760"/>
      <c r="L8" s="761"/>
      <c r="M8" s="765"/>
      <c r="N8" s="754" t="s">
        <v>260</v>
      </c>
      <c r="O8" s="755"/>
      <c r="P8" s="207" t="s">
        <v>624</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c r="F11" s="759"/>
      <c r="G11" s="760"/>
      <c r="H11" s="760"/>
      <c r="I11" s="760"/>
      <c r="J11" s="760"/>
      <c r="K11" s="760"/>
      <c r="L11" s="761"/>
      <c r="M11" s="765"/>
      <c r="N11" s="766" t="s">
        <v>271</v>
      </c>
      <c r="O11" s="768"/>
      <c r="P11" s="219"/>
      <c r="Q11" s="759"/>
      <c r="R11" s="760"/>
      <c r="S11" s="760"/>
      <c r="T11" s="760"/>
      <c r="U11" s="760"/>
      <c r="V11" s="760"/>
      <c r="W11" s="761"/>
    </row>
    <row r="12" spans="2:23" s="29" customFormat="1" ht="25.5" customHeight="1" x14ac:dyDescent="0.15">
      <c r="B12" s="753"/>
      <c r="C12" s="769" t="s">
        <v>272</v>
      </c>
      <c r="D12" s="769"/>
      <c r="E12" s="219"/>
      <c r="F12" s="762"/>
      <c r="G12" s="763"/>
      <c r="H12" s="763"/>
      <c r="I12" s="763"/>
      <c r="J12" s="763"/>
      <c r="K12" s="763"/>
      <c r="L12" s="764"/>
      <c r="M12" s="753"/>
      <c r="N12" s="769" t="s">
        <v>272</v>
      </c>
      <c r="O12" s="769"/>
      <c r="P12" s="219"/>
      <c r="Q12" s="759"/>
      <c r="R12" s="760"/>
      <c r="S12" s="760"/>
      <c r="T12" s="760"/>
      <c r="U12" s="760"/>
      <c r="V12" s="760"/>
      <c r="W12" s="761"/>
    </row>
    <row r="13" spans="2:23" s="29" customFormat="1" ht="25.5" customHeight="1" x14ac:dyDescent="0.15">
      <c r="B13" s="774" t="s">
        <v>314</v>
      </c>
      <c r="C13" s="774"/>
      <c r="D13" s="774"/>
      <c r="E13" s="787" t="s">
        <v>788</v>
      </c>
      <c r="F13" s="788"/>
      <c r="G13" s="789"/>
      <c r="H13" s="774" t="s">
        <v>315</v>
      </c>
      <c r="I13" s="774"/>
      <c r="J13" s="775" t="s">
        <v>725</v>
      </c>
      <c r="K13" s="775"/>
      <c r="L13" s="775"/>
      <c r="M13" s="774" t="s">
        <v>314</v>
      </c>
      <c r="N13" s="774"/>
      <c r="O13" s="774"/>
      <c r="P13" s="787" t="s">
        <v>788</v>
      </c>
      <c r="Q13" s="788"/>
      <c r="R13" s="789"/>
      <c r="S13" s="774" t="s">
        <v>315</v>
      </c>
      <c r="T13" s="774"/>
      <c r="U13" s="775" t="s">
        <v>745</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726</v>
      </c>
      <c r="F15" s="771"/>
      <c r="G15" s="771"/>
      <c r="H15" s="771"/>
      <c r="I15" s="771"/>
      <c r="J15" s="771"/>
      <c r="K15" s="771"/>
      <c r="L15" s="772"/>
      <c r="M15" s="769" t="s">
        <v>318</v>
      </c>
      <c r="N15" s="769"/>
      <c r="O15" s="769"/>
      <c r="P15" s="770" t="s">
        <v>726</v>
      </c>
      <c r="Q15" s="771"/>
      <c r="R15" s="771"/>
      <c r="S15" s="771"/>
      <c r="T15" s="771"/>
      <c r="U15" s="771"/>
      <c r="V15" s="771"/>
      <c r="W15" s="772"/>
    </row>
    <row r="16" spans="2:23" s="29" customFormat="1" ht="25.5" customHeight="1" x14ac:dyDescent="0.15">
      <c r="B16" s="773" t="s">
        <v>308</v>
      </c>
      <c r="C16" s="773" t="s">
        <v>309</v>
      </c>
      <c r="D16" s="773"/>
      <c r="E16" s="207">
        <v>3</v>
      </c>
      <c r="F16" s="756"/>
      <c r="G16" s="757"/>
      <c r="H16" s="757"/>
      <c r="I16" s="757"/>
      <c r="J16" s="757"/>
      <c r="K16" s="757"/>
      <c r="L16" s="758"/>
      <c r="M16" s="773" t="s">
        <v>308</v>
      </c>
      <c r="N16" s="773" t="s">
        <v>309</v>
      </c>
      <c r="O16" s="773"/>
      <c r="P16" s="207">
        <v>3</v>
      </c>
      <c r="Q16" s="759"/>
      <c r="R16" s="760"/>
      <c r="S16" s="760"/>
      <c r="T16" s="760"/>
      <c r="U16" s="760"/>
      <c r="V16" s="760"/>
      <c r="W16" s="761"/>
    </row>
    <row r="17" spans="2:24" s="29" customFormat="1" ht="25.5" customHeight="1" x14ac:dyDescent="0.15">
      <c r="B17" s="773"/>
      <c r="C17" s="773" t="s">
        <v>310</v>
      </c>
      <c r="D17" s="773"/>
      <c r="E17" s="242">
        <v>15</v>
      </c>
      <c r="F17" s="759"/>
      <c r="G17" s="760"/>
      <c r="H17" s="760"/>
      <c r="I17" s="760"/>
      <c r="J17" s="760"/>
      <c r="K17" s="760"/>
      <c r="L17" s="761"/>
      <c r="M17" s="773"/>
      <c r="N17" s="773" t="s">
        <v>310</v>
      </c>
      <c r="O17" s="773"/>
      <c r="P17" s="242">
        <v>16</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605</v>
      </c>
      <c r="Q19" s="759"/>
      <c r="R19" s="760"/>
      <c r="S19" s="760"/>
      <c r="T19" s="760"/>
      <c r="U19" s="760"/>
      <c r="V19" s="760"/>
      <c r="W19" s="761"/>
    </row>
    <row r="20" spans="2:24" s="29" customFormat="1" ht="25.5" customHeight="1" x14ac:dyDescent="0.15">
      <c r="B20" s="769" t="s">
        <v>262</v>
      </c>
      <c r="C20" s="769"/>
      <c r="D20" s="769"/>
      <c r="E20" s="241" t="s">
        <v>470</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658</v>
      </c>
      <c r="F24" s="788"/>
      <c r="G24" s="789"/>
      <c r="H24" s="774" t="s">
        <v>315</v>
      </c>
      <c r="I24" s="774"/>
      <c r="J24" s="787" t="s">
        <v>746</v>
      </c>
      <c r="K24" s="788"/>
      <c r="L24" s="789"/>
      <c r="M24" s="774" t="s">
        <v>314</v>
      </c>
      <c r="N24" s="774"/>
      <c r="O24" s="774"/>
      <c r="P24" s="787" t="s">
        <v>660</v>
      </c>
      <c r="Q24" s="788"/>
      <c r="R24" s="789"/>
      <c r="S24" s="774" t="s">
        <v>315</v>
      </c>
      <c r="T24" s="774"/>
      <c r="U24" s="775" t="s">
        <v>746</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720</v>
      </c>
      <c r="F26" s="771"/>
      <c r="G26" s="771"/>
      <c r="H26" s="771"/>
      <c r="I26" s="771"/>
      <c r="J26" s="771"/>
      <c r="K26" s="771"/>
      <c r="L26" s="772"/>
      <c r="M26" s="769" t="s">
        <v>318</v>
      </c>
      <c r="N26" s="769"/>
      <c r="O26" s="769"/>
      <c r="P26" s="770" t="s">
        <v>724</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F74EEAE-4E35-4D48-B615-978DE9B8D182}"/>
    <dataValidation type="list" allowBlank="1" showInputMessage="1" showErrorMessage="1" sqref="E8 E19 P8 P19" xr:uid="{D9C1EAF6-38A6-4B3E-988A-FC73D5E3544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DC2F6BE-41D0-43B0-87DF-96975E100CF0}">
          <x14:formula1>
            <xm:f>'(参考)リスト'!$F$16:$F$21</xm:f>
          </x14:formula1>
          <xm:sqref>E11:E12 E22:E23 P11:P12 P22:P23</xm:sqref>
        </x14:dataValidation>
        <x14:dataValidation type="list" allowBlank="1" showInputMessage="1" showErrorMessage="1" xr:uid="{B86B2A4D-CD31-4E1E-814B-A6A23C9600A2}">
          <x14:formula1>
            <xm:f>'(参考)リスト'!$D$16:$D$18</xm:f>
          </x14:formula1>
          <xm:sqref>E10 E21 P10 P21</xm:sqref>
        </x14:dataValidation>
        <x14:dataValidation type="list" allowBlank="1" showInputMessage="1" showErrorMessage="1" xr:uid="{4AF08590-9433-4D49-AA62-09306F885E57}">
          <x14:formula1>
            <xm:f>'(参考)リスト'!$E$16:$E$27</xm:f>
          </x14:formula1>
          <xm:sqref>E9 E20 P9 P20</xm:sqref>
        </x14:dataValidation>
        <x14:dataValidation type="list" allowBlank="1" showInputMessage="1" showErrorMessage="1" xr:uid="{BABFFF26-F494-498C-AF25-856A39C2A80A}">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32B8F-C1CD-475A-A170-541861599F41}">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4</v>
      </c>
      <c r="F5" s="756"/>
      <c r="G5" s="757"/>
      <c r="H5" s="757"/>
      <c r="I5" s="757"/>
      <c r="J5" s="757"/>
      <c r="K5" s="757"/>
      <c r="L5" s="758"/>
      <c r="M5" s="752" t="s">
        <v>308</v>
      </c>
      <c r="N5" s="754" t="s">
        <v>309</v>
      </c>
      <c r="O5" s="755"/>
      <c r="P5" s="207">
        <v>4</v>
      </c>
      <c r="Q5" s="759"/>
      <c r="R5" s="760"/>
      <c r="S5" s="760"/>
      <c r="T5" s="760"/>
      <c r="U5" s="760"/>
      <c r="V5" s="760"/>
      <c r="W5" s="761"/>
    </row>
    <row r="6" spans="2:23" s="29" customFormat="1" ht="25.5" customHeight="1" x14ac:dyDescent="0.15">
      <c r="B6" s="753"/>
      <c r="C6" s="754" t="s">
        <v>310</v>
      </c>
      <c r="D6" s="755"/>
      <c r="E6" s="242">
        <v>1</v>
      </c>
      <c r="F6" s="759"/>
      <c r="G6" s="760"/>
      <c r="H6" s="760"/>
      <c r="I6" s="760"/>
      <c r="J6" s="760"/>
      <c r="K6" s="760"/>
      <c r="L6" s="761"/>
      <c r="M6" s="753"/>
      <c r="N6" s="754" t="s">
        <v>310</v>
      </c>
      <c r="O6" s="755"/>
      <c r="P6" s="242">
        <v>2</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599</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661</v>
      </c>
      <c r="F13" s="788"/>
      <c r="G13" s="789"/>
      <c r="H13" s="774" t="s">
        <v>315</v>
      </c>
      <c r="I13" s="774"/>
      <c r="J13" s="775" t="s">
        <v>747</v>
      </c>
      <c r="K13" s="775"/>
      <c r="L13" s="775"/>
      <c r="M13" s="774" t="s">
        <v>314</v>
      </c>
      <c r="N13" s="774"/>
      <c r="O13" s="774"/>
      <c r="P13" s="787" t="s">
        <v>571</v>
      </c>
      <c r="Q13" s="788"/>
      <c r="R13" s="789"/>
      <c r="S13" s="774" t="s">
        <v>315</v>
      </c>
      <c r="T13" s="774"/>
      <c r="U13" s="775" t="s">
        <v>748</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738</v>
      </c>
      <c r="F15" s="771"/>
      <c r="G15" s="771"/>
      <c r="H15" s="771"/>
      <c r="I15" s="771"/>
      <c r="J15" s="771"/>
      <c r="K15" s="771"/>
      <c r="L15" s="772"/>
      <c r="M15" s="769" t="s">
        <v>318</v>
      </c>
      <c r="N15" s="769"/>
      <c r="O15" s="769"/>
      <c r="P15" s="770" t="s">
        <v>711</v>
      </c>
      <c r="Q15" s="771"/>
      <c r="R15" s="771"/>
      <c r="S15" s="771"/>
      <c r="T15" s="771"/>
      <c r="U15" s="771"/>
      <c r="V15" s="771"/>
      <c r="W15" s="772"/>
    </row>
    <row r="16" spans="2:23" s="29" customFormat="1" ht="25.5" customHeight="1" x14ac:dyDescent="0.15">
      <c r="B16" s="773" t="s">
        <v>308</v>
      </c>
      <c r="C16" s="773" t="s">
        <v>309</v>
      </c>
      <c r="D16" s="773"/>
      <c r="E16" s="207">
        <v>4</v>
      </c>
      <c r="F16" s="756"/>
      <c r="G16" s="757"/>
      <c r="H16" s="757"/>
      <c r="I16" s="757"/>
      <c r="J16" s="757"/>
      <c r="K16" s="757"/>
      <c r="L16" s="758"/>
      <c r="M16" s="773" t="s">
        <v>308</v>
      </c>
      <c r="N16" s="773" t="s">
        <v>309</v>
      </c>
      <c r="O16" s="773"/>
      <c r="P16" s="207">
        <v>4</v>
      </c>
      <c r="Q16" s="759"/>
      <c r="R16" s="760"/>
      <c r="S16" s="760"/>
      <c r="T16" s="760"/>
      <c r="U16" s="760"/>
      <c r="V16" s="760"/>
      <c r="W16" s="761"/>
    </row>
    <row r="17" spans="2:24" s="29" customFormat="1" ht="25.5" customHeight="1" x14ac:dyDescent="0.15">
      <c r="B17" s="773"/>
      <c r="C17" s="773" t="s">
        <v>310</v>
      </c>
      <c r="D17" s="773"/>
      <c r="E17" s="242">
        <v>3</v>
      </c>
      <c r="F17" s="759"/>
      <c r="G17" s="760"/>
      <c r="H17" s="760"/>
      <c r="I17" s="760"/>
      <c r="J17" s="760"/>
      <c r="K17" s="760"/>
      <c r="L17" s="761"/>
      <c r="M17" s="773"/>
      <c r="N17" s="773" t="s">
        <v>310</v>
      </c>
      <c r="O17" s="773"/>
      <c r="P17" s="242">
        <v>4</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599</v>
      </c>
      <c r="Q19" s="759"/>
      <c r="R19" s="760"/>
      <c r="S19" s="760"/>
      <c r="T19" s="760"/>
      <c r="U19" s="760"/>
      <c r="V19" s="760"/>
      <c r="W19" s="761"/>
    </row>
    <row r="20" spans="2:24" s="29" customFormat="1" ht="25.5" customHeight="1" x14ac:dyDescent="0.15">
      <c r="B20" s="769" t="s">
        <v>262</v>
      </c>
      <c r="C20" s="769"/>
      <c r="D20" s="769"/>
      <c r="E20" s="241" t="s">
        <v>470</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603</v>
      </c>
      <c r="Q23" s="759"/>
      <c r="R23" s="760"/>
      <c r="S23" s="760"/>
      <c r="T23" s="760"/>
      <c r="U23" s="760"/>
      <c r="V23" s="760"/>
      <c r="W23" s="761"/>
    </row>
    <row r="24" spans="2:24" s="29" customFormat="1" ht="25.5" customHeight="1" x14ac:dyDescent="0.15">
      <c r="B24" s="774" t="s">
        <v>314</v>
      </c>
      <c r="C24" s="774"/>
      <c r="D24" s="774"/>
      <c r="E24" s="787" t="s">
        <v>664</v>
      </c>
      <c r="F24" s="788"/>
      <c r="G24" s="789"/>
      <c r="H24" s="774" t="s">
        <v>315</v>
      </c>
      <c r="I24" s="774"/>
      <c r="J24" s="787" t="s">
        <v>749</v>
      </c>
      <c r="K24" s="788"/>
      <c r="L24" s="789"/>
      <c r="M24" s="774" t="s">
        <v>314</v>
      </c>
      <c r="N24" s="774"/>
      <c r="O24" s="774"/>
      <c r="P24" s="787" t="s">
        <v>571</v>
      </c>
      <c r="Q24" s="788"/>
      <c r="R24" s="789"/>
      <c r="S24" s="774" t="s">
        <v>315</v>
      </c>
      <c r="T24" s="774"/>
      <c r="U24" s="775" t="s">
        <v>750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720</v>
      </c>
      <c r="F26" s="771"/>
      <c r="G26" s="771"/>
      <c r="H26" s="771"/>
      <c r="I26" s="771"/>
      <c r="J26" s="771"/>
      <c r="K26" s="771"/>
      <c r="L26" s="772"/>
      <c r="M26" s="769" t="s">
        <v>318</v>
      </c>
      <c r="N26" s="769"/>
      <c r="O26" s="769"/>
      <c r="P26" s="770" t="s">
        <v>711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1F541FC4-6283-4D17-B6EF-502D51E89DA3}"/>
    <dataValidation type="list" allowBlank="1" showInputMessage="1" showErrorMessage="1" sqref="E8 E19 P8 P19" xr:uid="{878996AB-007E-40B9-B479-83E11DDB8D4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27ED616-B694-417C-BB37-4EF6998AF808}">
          <x14:formula1>
            <xm:f>'(参考)リスト'!$F$16:$F$21</xm:f>
          </x14:formula1>
          <xm:sqref>E11:E12 E22:E23 P11:P12 P22:P23</xm:sqref>
        </x14:dataValidation>
        <x14:dataValidation type="list" allowBlank="1" showInputMessage="1" showErrorMessage="1" xr:uid="{11C9FEC0-1869-4180-A4E1-5F9EAEFA7460}">
          <x14:formula1>
            <xm:f>'(参考)リスト'!$D$16:$D$18</xm:f>
          </x14:formula1>
          <xm:sqref>E10 E21 P10 P21</xm:sqref>
        </x14:dataValidation>
        <x14:dataValidation type="list" allowBlank="1" showInputMessage="1" showErrorMessage="1" xr:uid="{00193E65-5D45-494A-B8A8-04201C04A989}">
          <x14:formula1>
            <xm:f>'(参考)リスト'!$E$16:$E$27</xm:f>
          </x14:formula1>
          <xm:sqref>E9 E20 P9 P20</xm:sqref>
        </x14:dataValidation>
        <x14:dataValidation type="list" allowBlank="1" showInputMessage="1" showErrorMessage="1" xr:uid="{066143BE-5647-4DB3-B57F-3031467B3435}">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3D7A-55C8-4A7C-B0C0-D9C8750A63FF}">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4</v>
      </c>
      <c r="F5" s="756"/>
      <c r="G5" s="757"/>
      <c r="H5" s="757"/>
      <c r="I5" s="757"/>
      <c r="J5" s="757"/>
      <c r="K5" s="757"/>
      <c r="L5" s="758"/>
      <c r="M5" s="752" t="s">
        <v>308</v>
      </c>
      <c r="N5" s="754" t="s">
        <v>309</v>
      </c>
      <c r="O5" s="755"/>
      <c r="P5" s="207">
        <v>4</v>
      </c>
      <c r="Q5" s="759"/>
      <c r="R5" s="760"/>
      <c r="S5" s="760"/>
      <c r="T5" s="760"/>
      <c r="U5" s="760"/>
      <c r="V5" s="760"/>
      <c r="W5" s="761"/>
    </row>
    <row r="6" spans="2:23" s="29" customFormat="1" ht="25.5" customHeight="1" x14ac:dyDescent="0.15">
      <c r="B6" s="753"/>
      <c r="C6" s="754" t="s">
        <v>310</v>
      </c>
      <c r="D6" s="755"/>
      <c r="E6" s="242">
        <v>5</v>
      </c>
      <c r="F6" s="759"/>
      <c r="G6" s="760"/>
      <c r="H6" s="760"/>
      <c r="I6" s="760"/>
      <c r="J6" s="760"/>
      <c r="K6" s="760"/>
      <c r="L6" s="761"/>
      <c r="M6" s="753"/>
      <c r="N6" s="754" t="s">
        <v>310</v>
      </c>
      <c r="O6" s="755"/>
      <c r="P6" s="242">
        <v>6</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605</v>
      </c>
      <c r="F8" s="759"/>
      <c r="G8" s="760"/>
      <c r="H8" s="760"/>
      <c r="I8" s="760"/>
      <c r="J8" s="760"/>
      <c r="K8" s="760"/>
      <c r="L8" s="761"/>
      <c r="M8" s="765"/>
      <c r="N8" s="754" t="s">
        <v>260</v>
      </c>
      <c r="O8" s="755"/>
      <c r="P8" s="207" t="s">
        <v>613</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666</v>
      </c>
      <c r="F13" s="788"/>
      <c r="G13" s="789"/>
      <c r="H13" s="774" t="s">
        <v>315</v>
      </c>
      <c r="I13" s="774"/>
      <c r="J13" s="775" t="s">
        <v>751</v>
      </c>
      <c r="K13" s="775"/>
      <c r="L13" s="775"/>
      <c r="M13" s="774" t="s">
        <v>314</v>
      </c>
      <c r="N13" s="774"/>
      <c r="O13" s="774"/>
      <c r="P13" s="787" t="s">
        <v>571</v>
      </c>
      <c r="Q13" s="788"/>
      <c r="R13" s="789"/>
      <c r="S13" s="774" t="s">
        <v>315</v>
      </c>
      <c r="T13" s="774"/>
      <c r="U13" s="775" t="s">
        <v>752</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724</v>
      </c>
      <c r="F15" s="771"/>
      <c r="G15" s="771"/>
      <c r="H15" s="771"/>
      <c r="I15" s="771"/>
      <c r="J15" s="771"/>
      <c r="K15" s="771"/>
      <c r="L15" s="772"/>
      <c r="M15" s="769" t="s">
        <v>318</v>
      </c>
      <c r="N15" s="769"/>
      <c r="O15" s="769"/>
      <c r="P15" s="770" t="s">
        <v>711</v>
      </c>
      <c r="Q15" s="771"/>
      <c r="R15" s="771"/>
      <c r="S15" s="771"/>
      <c r="T15" s="771"/>
      <c r="U15" s="771"/>
      <c r="V15" s="771"/>
      <c r="W15" s="772"/>
    </row>
    <row r="16" spans="2:23" s="29" customFormat="1" ht="25.5" customHeight="1" x14ac:dyDescent="0.15">
      <c r="B16" s="773" t="s">
        <v>308</v>
      </c>
      <c r="C16" s="773" t="s">
        <v>309</v>
      </c>
      <c r="D16" s="773"/>
      <c r="E16" s="207">
        <v>4</v>
      </c>
      <c r="F16" s="756"/>
      <c r="G16" s="757"/>
      <c r="H16" s="757"/>
      <c r="I16" s="757"/>
      <c r="J16" s="757"/>
      <c r="K16" s="757"/>
      <c r="L16" s="758"/>
      <c r="M16" s="773" t="s">
        <v>308</v>
      </c>
      <c r="N16" s="773" t="s">
        <v>309</v>
      </c>
      <c r="O16" s="773"/>
      <c r="P16" s="207">
        <v>4</v>
      </c>
      <c r="Q16" s="759"/>
      <c r="R16" s="760"/>
      <c r="S16" s="760"/>
      <c r="T16" s="760"/>
      <c r="U16" s="760"/>
      <c r="V16" s="760"/>
      <c r="W16" s="761"/>
    </row>
    <row r="17" spans="2:24" s="29" customFormat="1" ht="25.5" customHeight="1" x14ac:dyDescent="0.15">
      <c r="B17" s="773"/>
      <c r="C17" s="773" t="s">
        <v>310</v>
      </c>
      <c r="D17" s="773"/>
      <c r="E17" s="242">
        <v>7</v>
      </c>
      <c r="F17" s="759"/>
      <c r="G17" s="760"/>
      <c r="H17" s="760"/>
      <c r="I17" s="760"/>
      <c r="J17" s="760"/>
      <c r="K17" s="760"/>
      <c r="L17" s="761"/>
      <c r="M17" s="773"/>
      <c r="N17" s="773" t="s">
        <v>310</v>
      </c>
      <c r="O17" s="773"/>
      <c r="P17" s="242">
        <v>8</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613</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603</v>
      </c>
      <c r="Q23" s="759"/>
      <c r="R23" s="760"/>
      <c r="S23" s="760"/>
      <c r="T23" s="760"/>
      <c r="U23" s="760"/>
      <c r="V23" s="760"/>
      <c r="W23" s="761"/>
    </row>
    <row r="24" spans="2:24" s="29" customFormat="1" ht="25.5" customHeight="1" x14ac:dyDescent="0.15">
      <c r="B24" s="774" t="s">
        <v>314</v>
      </c>
      <c r="C24" s="774"/>
      <c r="D24" s="774"/>
      <c r="E24" s="787" t="s">
        <v>669</v>
      </c>
      <c r="F24" s="788"/>
      <c r="G24" s="789"/>
      <c r="H24" s="774" t="s">
        <v>315</v>
      </c>
      <c r="I24" s="774"/>
      <c r="J24" s="787" t="s">
        <v>753</v>
      </c>
      <c r="K24" s="788"/>
      <c r="L24" s="789"/>
      <c r="M24" s="774" t="s">
        <v>314</v>
      </c>
      <c r="N24" s="774"/>
      <c r="O24" s="774"/>
      <c r="P24" s="787" t="s">
        <v>571</v>
      </c>
      <c r="Q24" s="788"/>
      <c r="R24" s="789"/>
      <c r="S24" s="774" t="s">
        <v>315</v>
      </c>
      <c r="T24" s="774"/>
      <c r="U24" s="775" t="s">
        <v>750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724</v>
      </c>
      <c r="F26" s="771"/>
      <c r="G26" s="771"/>
      <c r="H26" s="771"/>
      <c r="I26" s="771"/>
      <c r="J26" s="771"/>
      <c r="K26" s="771"/>
      <c r="L26" s="772"/>
      <c r="M26" s="769" t="s">
        <v>318</v>
      </c>
      <c r="N26" s="769"/>
      <c r="O26" s="769"/>
      <c r="P26" s="770" t="s">
        <v>711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EFA5E948-3C1D-48C4-971E-A6E22A5E53E2}"/>
    <dataValidation type="list" allowBlank="1" showInputMessage="1" showErrorMessage="1" sqref="E8 E19 P8 P19" xr:uid="{33D32782-DA9C-475D-9F3B-5960A5BF818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12F7AE-503E-4B19-A2D4-2C7D726128FF}">
          <x14:formula1>
            <xm:f>'(参考)リスト'!$F$16:$F$21</xm:f>
          </x14:formula1>
          <xm:sqref>E11:E12 E22:E23 P11:P12 P22:P23</xm:sqref>
        </x14:dataValidation>
        <x14:dataValidation type="list" allowBlank="1" showInputMessage="1" showErrorMessage="1" xr:uid="{9F1490B5-90B9-4EA1-A8AD-7CB8D3B6B886}">
          <x14:formula1>
            <xm:f>'(参考)リスト'!$D$16:$D$18</xm:f>
          </x14:formula1>
          <xm:sqref>E10 E21 P10 P21</xm:sqref>
        </x14:dataValidation>
        <x14:dataValidation type="list" allowBlank="1" showInputMessage="1" showErrorMessage="1" xr:uid="{9B843830-B889-40BB-9A92-FFB0FE449582}">
          <x14:formula1>
            <xm:f>'(参考)リスト'!$E$16:$E$27</xm:f>
          </x14:formula1>
          <xm:sqref>E9 E20 P9 P20</xm:sqref>
        </x14:dataValidation>
        <x14:dataValidation type="list" allowBlank="1" showInputMessage="1" showErrorMessage="1" xr:uid="{3380B62F-D0CD-4CB1-A1D6-D4FBBA93999E}">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ECD6B-E03C-4CEE-8EDB-8669CA2D21E8}">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4</v>
      </c>
      <c r="F5" s="756"/>
      <c r="G5" s="757"/>
      <c r="H5" s="757"/>
      <c r="I5" s="757"/>
      <c r="J5" s="757"/>
      <c r="K5" s="757"/>
      <c r="L5" s="758"/>
      <c r="M5" s="752" t="s">
        <v>308</v>
      </c>
      <c r="N5" s="754" t="s">
        <v>309</v>
      </c>
      <c r="O5" s="755"/>
      <c r="P5" s="207">
        <v>4</v>
      </c>
      <c r="Q5" s="759"/>
      <c r="R5" s="760"/>
      <c r="S5" s="760"/>
      <c r="T5" s="760"/>
      <c r="U5" s="760"/>
      <c r="V5" s="760"/>
      <c r="W5" s="761"/>
    </row>
    <row r="6" spans="2:23" s="29" customFormat="1" ht="25.5" customHeight="1" x14ac:dyDescent="0.15">
      <c r="B6" s="753"/>
      <c r="C6" s="754" t="s">
        <v>310</v>
      </c>
      <c r="D6" s="755"/>
      <c r="E6" s="242">
        <v>9</v>
      </c>
      <c r="F6" s="759"/>
      <c r="G6" s="760"/>
      <c r="H6" s="760"/>
      <c r="I6" s="760"/>
      <c r="J6" s="760"/>
      <c r="K6" s="760"/>
      <c r="L6" s="761"/>
      <c r="M6" s="753"/>
      <c r="N6" s="754" t="s">
        <v>310</v>
      </c>
      <c r="O6" s="755"/>
      <c r="P6" s="242">
        <v>10</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623</v>
      </c>
      <c r="Q7" s="759"/>
      <c r="R7" s="760"/>
      <c r="S7" s="760"/>
      <c r="T7" s="760"/>
      <c r="U7" s="760"/>
      <c r="V7" s="760"/>
      <c r="W7" s="761"/>
    </row>
    <row r="8" spans="2:23" s="29" customFormat="1" ht="25.5" customHeight="1" x14ac:dyDescent="0.15">
      <c r="B8" s="765"/>
      <c r="C8" s="754" t="s">
        <v>260</v>
      </c>
      <c r="D8" s="755"/>
      <c r="E8" s="207" t="s">
        <v>631</v>
      </c>
      <c r="F8" s="759"/>
      <c r="G8" s="760"/>
      <c r="H8" s="760"/>
      <c r="I8" s="760"/>
      <c r="J8" s="760"/>
      <c r="K8" s="760"/>
      <c r="L8" s="761"/>
      <c r="M8" s="765"/>
      <c r="N8" s="754" t="s">
        <v>260</v>
      </c>
      <c r="O8" s="755"/>
      <c r="P8" s="207" t="s">
        <v>624</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c r="Q12" s="759"/>
      <c r="R12" s="760"/>
      <c r="S12" s="760"/>
      <c r="T12" s="760"/>
      <c r="U12" s="760"/>
      <c r="V12" s="760"/>
      <c r="W12" s="761"/>
    </row>
    <row r="13" spans="2:23" s="29" customFormat="1" ht="25.5" customHeight="1" x14ac:dyDescent="0.15">
      <c r="B13" s="774" t="s">
        <v>314</v>
      </c>
      <c r="C13" s="774"/>
      <c r="D13" s="774"/>
      <c r="E13" s="787" t="s">
        <v>633</v>
      </c>
      <c r="F13" s="788"/>
      <c r="G13" s="789"/>
      <c r="H13" s="774" t="s">
        <v>315</v>
      </c>
      <c r="I13" s="774"/>
      <c r="J13" s="775" t="s">
        <v>754</v>
      </c>
      <c r="K13" s="775"/>
      <c r="L13" s="775"/>
      <c r="M13" s="774" t="s">
        <v>314</v>
      </c>
      <c r="N13" s="774"/>
      <c r="O13" s="774"/>
      <c r="P13" s="787" t="s">
        <v>788</v>
      </c>
      <c r="Q13" s="788"/>
      <c r="R13" s="789"/>
      <c r="S13" s="774" t="s">
        <v>315</v>
      </c>
      <c r="T13" s="774"/>
      <c r="U13" s="775" t="s">
        <v>755</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724</v>
      </c>
      <c r="F15" s="771"/>
      <c r="G15" s="771"/>
      <c r="H15" s="771"/>
      <c r="I15" s="771"/>
      <c r="J15" s="771"/>
      <c r="K15" s="771"/>
      <c r="L15" s="772"/>
      <c r="M15" s="769" t="s">
        <v>318</v>
      </c>
      <c r="N15" s="769"/>
      <c r="O15" s="769"/>
      <c r="P15" s="770" t="s">
        <v>726</v>
      </c>
      <c r="Q15" s="771"/>
      <c r="R15" s="771"/>
      <c r="S15" s="771"/>
      <c r="T15" s="771"/>
      <c r="U15" s="771"/>
      <c r="V15" s="771"/>
      <c r="W15" s="772"/>
    </row>
    <row r="16" spans="2:23" s="29" customFormat="1" ht="25.5" customHeight="1" x14ac:dyDescent="0.15">
      <c r="B16" s="773" t="s">
        <v>308</v>
      </c>
      <c r="C16" s="773" t="s">
        <v>309</v>
      </c>
      <c r="D16" s="773"/>
      <c r="E16" s="207">
        <v>4</v>
      </c>
      <c r="F16" s="756"/>
      <c r="G16" s="757"/>
      <c r="H16" s="757"/>
      <c r="I16" s="757"/>
      <c r="J16" s="757"/>
      <c r="K16" s="757"/>
      <c r="L16" s="758"/>
      <c r="M16" s="773" t="s">
        <v>308</v>
      </c>
      <c r="N16" s="773" t="s">
        <v>309</v>
      </c>
      <c r="O16" s="773"/>
      <c r="P16" s="207">
        <v>5</v>
      </c>
      <c r="Q16" s="759"/>
      <c r="R16" s="760"/>
      <c r="S16" s="760"/>
      <c r="T16" s="760"/>
      <c r="U16" s="760"/>
      <c r="V16" s="760"/>
      <c r="W16" s="761"/>
    </row>
    <row r="17" spans="2:24" s="29" customFormat="1" ht="25.5" customHeight="1" x14ac:dyDescent="0.15">
      <c r="B17" s="773"/>
      <c r="C17" s="773" t="s">
        <v>310</v>
      </c>
      <c r="D17" s="773"/>
      <c r="E17" s="242">
        <v>11</v>
      </c>
      <c r="F17" s="759"/>
      <c r="G17" s="760"/>
      <c r="H17" s="760"/>
      <c r="I17" s="760"/>
      <c r="J17" s="760"/>
      <c r="K17" s="760"/>
      <c r="L17" s="761"/>
      <c r="M17" s="773"/>
      <c r="N17" s="773" t="s">
        <v>310</v>
      </c>
      <c r="O17" s="773"/>
      <c r="P17" s="242">
        <v>1</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605</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673</v>
      </c>
      <c r="F24" s="788"/>
      <c r="G24" s="789"/>
      <c r="H24" s="774" t="s">
        <v>315</v>
      </c>
      <c r="I24" s="774"/>
      <c r="J24" s="787" t="s">
        <v>746</v>
      </c>
      <c r="K24" s="788"/>
      <c r="L24" s="789"/>
      <c r="M24" s="774" t="s">
        <v>314</v>
      </c>
      <c r="N24" s="774"/>
      <c r="O24" s="774"/>
      <c r="P24" s="787" t="s">
        <v>674</v>
      </c>
      <c r="Q24" s="788"/>
      <c r="R24" s="789"/>
      <c r="S24" s="774" t="s">
        <v>315</v>
      </c>
      <c r="T24" s="774"/>
      <c r="U24" s="775" t="s">
        <v>756</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724</v>
      </c>
      <c r="F26" s="771"/>
      <c r="G26" s="771"/>
      <c r="H26" s="771"/>
      <c r="I26" s="771"/>
      <c r="J26" s="771"/>
      <c r="K26" s="771"/>
      <c r="L26" s="772"/>
      <c r="M26" s="769" t="s">
        <v>318</v>
      </c>
      <c r="N26" s="769"/>
      <c r="O26" s="769"/>
      <c r="P26" s="770" t="s">
        <v>724</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1566EB1-B8D9-42BF-9A53-DE3DBC3D09F2}"/>
    <dataValidation type="list" allowBlank="1" showInputMessage="1" showErrorMessage="1" sqref="E8 E19 P8 P19" xr:uid="{DAD8AB96-6D07-4C2E-AD57-6FDAB9B2519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002E6C-E78E-41E5-837A-D57218977546}">
          <x14:formula1>
            <xm:f>'(参考)リスト'!$F$16:$F$21</xm:f>
          </x14:formula1>
          <xm:sqref>E11:E12 E22:E23 P11:P12 P22:P23</xm:sqref>
        </x14:dataValidation>
        <x14:dataValidation type="list" allowBlank="1" showInputMessage="1" showErrorMessage="1" xr:uid="{6A2C3003-1747-41E1-A0FD-71E891A73425}">
          <x14:formula1>
            <xm:f>'(参考)リスト'!$D$16:$D$18</xm:f>
          </x14:formula1>
          <xm:sqref>E10 E21 P10 P21</xm:sqref>
        </x14:dataValidation>
        <x14:dataValidation type="list" allowBlank="1" showInputMessage="1" showErrorMessage="1" xr:uid="{7DD74DF2-6B92-4402-B1F2-E8080706BD69}">
          <x14:formula1>
            <xm:f>'(参考)リスト'!$E$16:$E$27</xm:f>
          </x14:formula1>
          <xm:sqref>E9 E20 P9 P20</xm:sqref>
        </x14:dataValidation>
        <x14:dataValidation type="list" allowBlank="1" showInputMessage="1" showErrorMessage="1" xr:uid="{E09C0361-3152-49CE-B8D7-C2B884D06CDB}">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0819-BD52-4A77-957F-D7A0D3CCD03A}">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5</v>
      </c>
      <c r="F5" s="756"/>
      <c r="G5" s="757"/>
      <c r="H5" s="757"/>
      <c r="I5" s="757"/>
      <c r="J5" s="757"/>
      <c r="K5" s="757"/>
      <c r="L5" s="758"/>
      <c r="M5" s="752" t="s">
        <v>308</v>
      </c>
      <c r="N5" s="754" t="s">
        <v>309</v>
      </c>
      <c r="O5" s="755"/>
      <c r="P5" s="207">
        <v>5</v>
      </c>
      <c r="Q5" s="759"/>
      <c r="R5" s="760"/>
      <c r="S5" s="760"/>
      <c r="T5" s="760"/>
      <c r="U5" s="760"/>
      <c r="V5" s="760"/>
      <c r="W5" s="761"/>
    </row>
    <row r="6" spans="2:23" s="29" customFormat="1" ht="25.5" customHeight="1" x14ac:dyDescent="0.15">
      <c r="B6" s="753"/>
      <c r="C6" s="754" t="s">
        <v>310</v>
      </c>
      <c r="D6" s="755"/>
      <c r="E6" s="242">
        <v>2</v>
      </c>
      <c r="F6" s="759"/>
      <c r="G6" s="760"/>
      <c r="H6" s="760"/>
      <c r="I6" s="760"/>
      <c r="J6" s="760"/>
      <c r="K6" s="760"/>
      <c r="L6" s="761"/>
      <c r="M6" s="753"/>
      <c r="N6" s="754" t="s">
        <v>310</v>
      </c>
      <c r="O6" s="755"/>
      <c r="P6" s="242">
        <v>3</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750</v>
      </c>
      <c r="K13" s="775"/>
      <c r="L13" s="775"/>
      <c r="M13" s="774" t="s">
        <v>314</v>
      </c>
      <c r="N13" s="774"/>
      <c r="O13" s="774"/>
      <c r="P13" s="787" t="s">
        <v>676</v>
      </c>
      <c r="Q13" s="788"/>
      <c r="R13" s="789"/>
      <c r="S13" s="774" t="s">
        <v>315</v>
      </c>
      <c r="T13" s="774"/>
      <c r="U13" s="775" t="s">
        <v>757</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724</v>
      </c>
      <c r="Q15" s="771"/>
      <c r="R15" s="771"/>
      <c r="S15" s="771"/>
      <c r="T15" s="771"/>
      <c r="U15" s="771"/>
      <c r="V15" s="771"/>
      <c r="W15" s="772"/>
    </row>
    <row r="16" spans="2:23" s="29" customFormat="1" ht="25.5" customHeight="1" x14ac:dyDescent="0.15">
      <c r="B16" s="773" t="s">
        <v>308</v>
      </c>
      <c r="C16" s="773" t="s">
        <v>309</v>
      </c>
      <c r="D16" s="773"/>
      <c r="E16" s="207">
        <v>5</v>
      </c>
      <c r="F16" s="756"/>
      <c r="G16" s="757"/>
      <c r="H16" s="757"/>
      <c r="I16" s="757"/>
      <c r="J16" s="757"/>
      <c r="K16" s="757"/>
      <c r="L16" s="758"/>
      <c r="M16" s="773" t="s">
        <v>308</v>
      </c>
      <c r="N16" s="773" t="s">
        <v>309</v>
      </c>
      <c r="O16" s="773"/>
      <c r="P16" s="207">
        <v>5</v>
      </c>
      <c r="Q16" s="759"/>
      <c r="R16" s="760"/>
      <c r="S16" s="760"/>
      <c r="T16" s="760"/>
      <c r="U16" s="760"/>
      <c r="V16" s="760"/>
      <c r="W16" s="761"/>
    </row>
    <row r="17" spans="2:24" s="29" customFormat="1" ht="25.5" customHeight="1" x14ac:dyDescent="0.15">
      <c r="B17" s="773"/>
      <c r="C17" s="773" t="s">
        <v>310</v>
      </c>
      <c r="D17" s="773"/>
      <c r="E17" s="242">
        <v>4</v>
      </c>
      <c r="F17" s="759"/>
      <c r="G17" s="760"/>
      <c r="H17" s="760"/>
      <c r="I17" s="760"/>
      <c r="J17" s="760"/>
      <c r="K17" s="760"/>
      <c r="L17" s="761"/>
      <c r="M17" s="773"/>
      <c r="N17" s="773" t="s">
        <v>310</v>
      </c>
      <c r="O17" s="773"/>
      <c r="P17" s="242">
        <v>5</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616</v>
      </c>
      <c r="F24" s="788"/>
      <c r="G24" s="789"/>
      <c r="H24" s="774" t="s">
        <v>315</v>
      </c>
      <c r="I24" s="774"/>
      <c r="J24" s="787" t="s">
        <v>718</v>
      </c>
      <c r="K24" s="788"/>
      <c r="L24" s="789"/>
      <c r="M24" s="774" t="s">
        <v>314</v>
      </c>
      <c r="N24" s="774"/>
      <c r="O24" s="774"/>
      <c r="P24" s="787" t="s">
        <v>678</v>
      </c>
      <c r="Q24" s="788"/>
      <c r="R24" s="789"/>
      <c r="S24" s="774" t="s">
        <v>315</v>
      </c>
      <c r="T24" s="774"/>
      <c r="U24" s="775" t="s">
        <v>758</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713</v>
      </c>
      <c r="F26" s="771"/>
      <c r="G26" s="771"/>
      <c r="H26" s="771"/>
      <c r="I26" s="771"/>
      <c r="J26" s="771"/>
      <c r="K26" s="771"/>
      <c r="L26" s="772"/>
      <c r="M26" s="769" t="s">
        <v>318</v>
      </c>
      <c r="N26" s="769"/>
      <c r="O26" s="769"/>
      <c r="P26" s="770" t="s">
        <v>724</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3A82C521-D59E-407F-B74C-D1809E9F341E}"/>
    <dataValidation type="list" allowBlank="1" showInputMessage="1" showErrorMessage="1" sqref="E8 E19 P8 P19" xr:uid="{8D02D420-79DC-42AE-A4E2-2FA83B18FA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9D27E5-6969-46A3-9886-8C18A4758F23}">
          <x14:formula1>
            <xm:f>'(参考)リスト'!$F$16:$F$21</xm:f>
          </x14:formula1>
          <xm:sqref>E11:E12 E22:E23 P11:P12 P22:P23</xm:sqref>
        </x14:dataValidation>
        <x14:dataValidation type="list" allowBlank="1" showInputMessage="1" showErrorMessage="1" xr:uid="{B0D5D6C9-8FEC-462F-BBF8-FA9D45403DA6}">
          <x14:formula1>
            <xm:f>'(参考)リスト'!$D$16:$D$18</xm:f>
          </x14:formula1>
          <xm:sqref>E10 E21 P10 P21</xm:sqref>
        </x14:dataValidation>
        <x14:dataValidation type="list" allowBlank="1" showInputMessage="1" showErrorMessage="1" xr:uid="{AE758C34-CC46-4AD1-87D0-F423249D94CB}">
          <x14:formula1>
            <xm:f>'(参考)リスト'!$E$16:$E$27</xm:f>
          </x14:formula1>
          <xm:sqref>E9 E20 P9 P20</xm:sqref>
        </x14:dataValidation>
        <x14:dataValidation type="list" allowBlank="1" showInputMessage="1" showErrorMessage="1" xr:uid="{DD8FD0A7-2513-4ABF-B748-4593C0EE9C2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74EC1-95B9-461D-A58E-8ED5ABADDC23}">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5</v>
      </c>
      <c r="F5" s="756"/>
      <c r="G5" s="757"/>
      <c r="H5" s="757"/>
      <c r="I5" s="757"/>
      <c r="J5" s="757"/>
      <c r="K5" s="757"/>
      <c r="L5" s="758"/>
      <c r="M5" s="752" t="s">
        <v>308</v>
      </c>
      <c r="N5" s="754" t="s">
        <v>309</v>
      </c>
      <c r="O5" s="755"/>
      <c r="P5" s="207">
        <v>5</v>
      </c>
      <c r="Q5" s="759"/>
      <c r="R5" s="760"/>
      <c r="S5" s="760"/>
      <c r="T5" s="760"/>
      <c r="U5" s="760"/>
      <c r="V5" s="760"/>
      <c r="W5" s="761"/>
    </row>
    <row r="6" spans="2:23" s="29" customFormat="1" ht="25.5" customHeight="1" x14ac:dyDescent="0.15">
      <c r="B6" s="753"/>
      <c r="C6" s="754" t="s">
        <v>310</v>
      </c>
      <c r="D6" s="755"/>
      <c r="E6" s="242">
        <v>6</v>
      </c>
      <c r="F6" s="759"/>
      <c r="G6" s="760"/>
      <c r="H6" s="760"/>
      <c r="I6" s="760"/>
      <c r="J6" s="760"/>
      <c r="K6" s="760"/>
      <c r="L6" s="761"/>
      <c r="M6" s="753"/>
      <c r="N6" s="754" t="s">
        <v>310</v>
      </c>
      <c r="O6" s="755"/>
      <c r="P6" s="242">
        <v>7</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613</v>
      </c>
      <c r="F8" s="759"/>
      <c r="G8" s="760"/>
      <c r="H8" s="760"/>
      <c r="I8" s="760"/>
      <c r="J8" s="760"/>
      <c r="K8" s="760"/>
      <c r="L8" s="761"/>
      <c r="M8" s="765"/>
      <c r="N8" s="754" t="s">
        <v>260</v>
      </c>
      <c r="O8" s="755"/>
      <c r="P8" s="207" t="s">
        <v>610</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750</v>
      </c>
      <c r="K13" s="775"/>
      <c r="L13" s="775"/>
      <c r="M13" s="774" t="s">
        <v>314</v>
      </c>
      <c r="N13" s="774"/>
      <c r="O13" s="774"/>
      <c r="P13" s="787" t="s">
        <v>678</v>
      </c>
      <c r="Q13" s="788"/>
      <c r="R13" s="789"/>
      <c r="S13" s="774" t="s">
        <v>315</v>
      </c>
      <c r="T13" s="774"/>
      <c r="U13" s="775" t="s">
        <v>753</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724</v>
      </c>
      <c r="Q15" s="771"/>
      <c r="R15" s="771"/>
      <c r="S15" s="771"/>
      <c r="T15" s="771"/>
      <c r="U15" s="771"/>
      <c r="V15" s="771"/>
      <c r="W15" s="772"/>
    </row>
    <row r="16" spans="2:23" s="29" customFormat="1" ht="25.5" customHeight="1" x14ac:dyDescent="0.15">
      <c r="B16" s="773" t="s">
        <v>308</v>
      </c>
      <c r="C16" s="773" t="s">
        <v>309</v>
      </c>
      <c r="D16" s="773"/>
      <c r="E16" s="207">
        <v>5</v>
      </c>
      <c r="F16" s="756"/>
      <c r="G16" s="757"/>
      <c r="H16" s="757"/>
      <c r="I16" s="757"/>
      <c r="J16" s="757"/>
      <c r="K16" s="757"/>
      <c r="L16" s="758"/>
      <c r="M16" s="773" t="s">
        <v>308</v>
      </c>
      <c r="N16" s="773" t="s">
        <v>309</v>
      </c>
      <c r="O16" s="773"/>
      <c r="P16" s="207">
        <v>5</v>
      </c>
      <c r="Q16" s="759"/>
      <c r="R16" s="760"/>
      <c r="S16" s="760"/>
      <c r="T16" s="760"/>
      <c r="U16" s="760"/>
      <c r="V16" s="760"/>
      <c r="W16" s="761"/>
    </row>
    <row r="17" spans="2:24" s="29" customFormat="1" ht="25.5" customHeight="1" x14ac:dyDescent="0.15">
      <c r="B17" s="773"/>
      <c r="C17" s="773" t="s">
        <v>310</v>
      </c>
      <c r="D17" s="773"/>
      <c r="E17" s="242">
        <v>8</v>
      </c>
      <c r="F17" s="759"/>
      <c r="G17" s="760"/>
      <c r="H17" s="760"/>
      <c r="I17" s="760"/>
      <c r="J17" s="760"/>
      <c r="K17" s="760"/>
      <c r="L17" s="761"/>
      <c r="M17" s="773"/>
      <c r="N17" s="773" t="s">
        <v>310</v>
      </c>
      <c r="O17" s="773"/>
      <c r="P17" s="242">
        <v>9</v>
      </c>
      <c r="Q17" s="759"/>
      <c r="R17" s="760"/>
      <c r="S17" s="760"/>
      <c r="T17" s="760"/>
      <c r="U17" s="760"/>
      <c r="V17" s="760"/>
      <c r="W17" s="761"/>
    </row>
    <row r="18" spans="2:24" s="29" customFormat="1" ht="25.5" customHeight="1" x14ac:dyDescent="0.15">
      <c r="B18" s="773" t="s">
        <v>311</v>
      </c>
      <c r="C18" s="773" t="s">
        <v>259</v>
      </c>
      <c r="D18" s="773"/>
      <c r="E18" s="208" t="s">
        <v>623</v>
      </c>
      <c r="F18" s="759"/>
      <c r="G18" s="760"/>
      <c r="H18" s="760"/>
      <c r="I18" s="760"/>
      <c r="J18" s="760"/>
      <c r="K18" s="760"/>
      <c r="L18" s="761"/>
      <c r="M18" s="773" t="s">
        <v>311</v>
      </c>
      <c r="N18" s="773" t="s">
        <v>259</v>
      </c>
      <c r="O18" s="773"/>
      <c r="P18" s="208" t="s">
        <v>623</v>
      </c>
      <c r="Q18" s="759"/>
      <c r="R18" s="760"/>
      <c r="S18" s="760"/>
      <c r="T18" s="760"/>
      <c r="U18" s="760"/>
      <c r="V18" s="760"/>
      <c r="W18" s="761"/>
    </row>
    <row r="19" spans="2:24" s="29" customFormat="1" ht="25.5" customHeight="1" x14ac:dyDescent="0.15">
      <c r="B19" s="773"/>
      <c r="C19" s="773" t="s">
        <v>260</v>
      </c>
      <c r="D19" s="773"/>
      <c r="E19" s="207" t="s">
        <v>624</v>
      </c>
      <c r="F19" s="759"/>
      <c r="G19" s="760"/>
      <c r="H19" s="760"/>
      <c r="I19" s="760"/>
      <c r="J19" s="760"/>
      <c r="K19" s="760"/>
      <c r="L19" s="761"/>
      <c r="M19" s="773"/>
      <c r="N19" s="773" t="s">
        <v>260</v>
      </c>
      <c r="O19" s="773"/>
      <c r="P19" s="207" t="s">
        <v>624</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788</v>
      </c>
      <c r="F24" s="788"/>
      <c r="G24" s="789"/>
      <c r="H24" s="774" t="s">
        <v>315</v>
      </c>
      <c r="I24" s="774"/>
      <c r="J24" s="787" t="s">
        <v>759</v>
      </c>
      <c r="K24" s="788"/>
      <c r="L24" s="789"/>
      <c r="M24" s="774" t="s">
        <v>314</v>
      </c>
      <c r="N24" s="774"/>
      <c r="O24" s="774"/>
      <c r="P24" s="787" t="s">
        <v>788</v>
      </c>
      <c r="Q24" s="788"/>
      <c r="R24" s="789"/>
      <c r="S24" s="774" t="s">
        <v>315</v>
      </c>
      <c r="T24" s="774"/>
      <c r="U24" s="775" t="s">
        <v>760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726</v>
      </c>
      <c r="F26" s="771"/>
      <c r="G26" s="771"/>
      <c r="H26" s="771"/>
      <c r="I26" s="771"/>
      <c r="J26" s="771"/>
      <c r="K26" s="771"/>
      <c r="L26" s="772"/>
      <c r="M26" s="769" t="s">
        <v>318</v>
      </c>
      <c r="N26" s="769"/>
      <c r="O26" s="769"/>
      <c r="P26" s="770" t="s">
        <v>726</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D58307E-D5F6-4234-9170-3E630B6EB14B}"/>
    <dataValidation type="list" allowBlank="1" showInputMessage="1" showErrorMessage="1" sqref="E8 E19 P8 P19" xr:uid="{E77909E0-576D-4F77-90FA-D105751571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EAF257-77B8-485E-934F-593B107A8883}">
          <x14:formula1>
            <xm:f>'(参考)リスト'!$F$16:$F$21</xm:f>
          </x14:formula1>
          <xm:sqref>E11:E12 E22:E23 P11:P12 P22:P23</xm:sqref>
        </x14:dataValidation>
        <x14:dataValidation type="list" allowBlank="1" showInputMessage="1" showErrorMessage="1" xr:uid="{EDAD2922-3BBA-4064-87E1-23C69EF78243}">
          <x14:formula1>
            <xm:f>'(参考)リスト'!$D$16:$D$18</xm:f>
          </x14:formula1>
          <xm:sqref>E10 E21 P10 P21</xm:sqref>
        </x14:dataValidation>
        <x14:dataValidation type="list" allowBlank="1" showInputMessage="1" showErrorMessage="1" xr:uid="{D925CAC1-5C92-4ABA-ACDB-3CB28C504A50}">
          <x14:formula1>
            <xm:f>'(参考)リスト'!$E$16:$E$27</xm:f>
          </x14:formula1>
          <xm:sqref>E9 E20 P9 P20</xm:sqref>
        </x14:dataValidation>
        <x14:dataValidation type="list" allowBlank="1" showInputMessage="1" showErrorMessage="1" xr:uid="{A39B547C-32D1-444E-BEAE-939D5794EE14}">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EEE7-7CEE-4E33-910C-C742143E0149}">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5</v>
      </c>
      <c r="F5" s="756"/>
      <c r="G5" s="757"/>
      <c r="H5" s="757"/>
      <c r="I5" s="757"/>
      <c r="J5" s="757"/>
      <c r="K5" s="757"/>
      <c r="L5" s="758"/>
      <c r="M5" s="752" t="s">
        <v>308</v>
      </c>
      <c r="N5" s="754" t="s">
        <v>309</v>
      </c>
      <c r="O5" s="755"/>
      <c r="P5" s="207">
        <v>5</v>
      </c>
      <c r="Q5" s="759"/>
      <c r="R5" s="760"/>
      <c r="S5" s="760"/>
      <c r="T5" s="760"/>
      <c r="U5" s="760"/>
      <c r="V5" s="760"/>
      <c r="W5" s="761"/>
    </row>
    <row r="6" spans="2:23" s="29" customFormat="1" ht="25.5" customHeight="1" x14ac:dyDescent="0.15">
      <c r="B6" s="753"/>
      <c r="C6" s="754" t="s">
        <v>310</v>
      </c>
      <c r="D6" s="755"/>
      <c r="E6" s="242">
        <v>10</v>
      </c>
      <c r="F6" s="759"/>
      <c r="G6" s="760"/>
      <c r="H6" s="760"/>
      <c r="I6" s="760"/>
      <c r="J6" s="760"/>
      <c r="K6" s="760"/>
      <c r="L6" s="761"/>
      <c r="M6" s="753"/>
      <c r="N6" s="754" t="s">
        <v>310</v>
      </c>
      <c r="O6" s="755"/>
      <c r="P6" s="242">
        <v>11</v>
      </c>
      <c r="Q6" s="759"/>
      <c r="R6" s="760"/>
      <c r="S6" s="760"/>
      <c r="T6" s="760"/>
      <c r="U6" s="760"/>
      <c r="V6" s="760"/>
      <c r="W6" s="761"/>
    </row>
    <row r="7" spans="2:23" s="29" customFormat="1" ht="25.5" customHeight="1" x14ac:dyDescent="0.15">
      <c r="B7" s="752" t="s">
        <v>311</v>
      </c>
      <c r="C7" s="754" t="s">
        <v>259</v>
      </c>
      <c r="D7" s="755"/>
      <c r="E7" s="208" t="s">
        <v>623</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624</v>
      </c>
      <c r="F8" s="759"/>
      <c r="G8" s="760"/>
      <c r="H8" s="760"/>
      <c r="I8" s="760"/>
      <c r="J8" s="760"/>
      <c r="K8" s="760"/>
      <c r="L8" s="761"/>
      <c r="M8" s="765"/>
      <c r="N8" s="754" t="s">
        <v>260</v>
      </c>
      <c r="O8" s="755"/>
      <c r="P8" s="207" t="s">
        <v>610</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788</v>
      </c>
      <c r="F13" s="788"/>
      <c r="G13" s="789"/>
      <c r="H13" s="774" t="s">
        <v>315</v>
      </c>
      <c r="I13" s="774"/>
      <c r="J13" s="775" t="s">
        <v>760</v>
      </c>
      <c r="K13" s="775"/>
      <c r="L13" s="775"/>
      <c r="M13" s="774" t="s">
        <v>314</v>
      </c>
      <c r="N13" s="774"/>
      <c r="O13" s="774"/>
      <c r="P13" s="787" t="s">
        <v>682</v>
      </c>
      <c r="Q13" s="788"/>
      <c r="R13" s="789"/>
      <c r="S13" s="774" t="s">
        <v>315</v>
      </c>
      <c r="T13" s="774"/>
      <c r="U13" s="775" t="s">
        <v>746</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726</v>
      </c>
      <c r="F15" s="771"/>
      <c r="G15" s="771"/>
      <c r="H15" s="771"/>
      <c r="I15" s="771"/>
      <c r="J15" s="771"/>
      <c r="K15" s="771"/>
      <c r="L15" s="772"/>
      <c r="M15" s="769" t="s">
        <v>318</v>
      </c>
      <c r="N15" s="769"/>
      <c r="O15" s="769"/>
      <c r="P15" s="770" t="s">
        <v>724</v>
      </c>
      <c r="Q15" s="771"/>
      <c r="R15" s="771"/>
      <c r="S15" s="771"/>
      <c r="T15" s="771"/>
      <c r="U15" s="771"/>
      <c r="V15" s="771"/>
      <c r="W15" s="772"/>
    </row>
    <row r="16" spans="2:23" s="29" customFormat="1" ht="25.5" customHeight="1" x14ac:dyDescent="0.15">
      <c r="B16" s="773" t="s">
        <v>308</v>
      </c>
      <c r="C16" s="773" t="s">
        <v>309</v>
      </c>
      <c r="D16" s="773"/>
      <c r="E16" s="207">
        <v>6</v>
      </c>
      <c r="F16" s="756"/>
      <c r="G16" s="757"/>
      <c r="H16" s="757"/>
      <c r="I16" s="757"/>
      <c r="J16" s="757"/>
      <c r="K16" s="757"/>
      <c r="L16" s="758"/>
      <c r="M16" s="773" t="s">
        <v>308</v>
      </c>
      <c r="N16" s="773" t="s">
        <v>309</v>
      </c>
      <c r="O16" s="773"/>
      <c r="P16" s="207">
        <v>6</v>
      </c>
      <c r="Q16" s="759"/>
      <c r="R16" s="760"/>
      <c r="S16" s="760"/>
      <c r="T16" s="760"/>
      <c r="U16" s="760"/>
      <c r="V16" s="760"/>
      <c r="W16" s="761"/>
    </row>
    <row r="17" spans="2:24" s="29" customFormat="1" ht="25.5" customHeight="1" x14ac:dyDescent="0.15">
      <c r="B17" s="773"/>
      <c r="C17" s="773" t="s">
        <v>310</v>
      </c>
      <c r="D17" s="773"/>
      <c r="E17" s="242">
        <v>1</v>
      </c>
      <c r="F17" s="759"/>
      <c r="G17" s="760"/>
      <c r="H17" s="760"/>
      <c r="I17" s="760"/>
      <c r="J17" s="760"/>
      <c r="K17" s="760"/>
      <c r="L17" s="761"/>
      <c r="M17" s="773"/>
      <c r="N17" s="773" t="s">
        <v>310</v>
      </c>
      <c r="O17" s="773"/>
      <c r="P17" s="242">
        <v>2</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599</v>
      </c>
      <c r="F19" s="759"/>
      <c r="G19" s="760"/>
      <c r="H19" s="760"/>
      <c r="I19" s="760"/>
      <c r="J19" s="760"/>
      <c r="K19" s="760"/>
      <c r="L19" s="761"/>
      <c r="M19" s="773"/>
      <c r="N19" s="773" t="s">
        <v>260</v>
      </c>
      <c r="O19" s="773"/>
      <c r="P19" s="207" t="s">
        <v>599</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462</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603</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571</v>
      </c>
      <c r="F24" s="788"/>
      <c r="G24" s="789"/>
      <c r="H24" s="774" t="s">
        <v>315</v>
      </c>
      <c r="I24" s="774"/>
      <c r="J24" s="787" t="s">
        <v>733</v>
      </c>
      <c r="K24" s="788"/>
      <c r="L24" s="789"/>
      <c r="M24" s="774" t="s">
        <v>314</v>
      </c>
      <c r="N24" s="774"/>
      <c r="O24" s="774"/>
      <c r="P24" s="787" t="s">
        <v>683</v>
      </c>
      <c r="Q24" s="788"/>
      <c r="R24" s="789"/>
      <c r="S24" s="774" t="s">
        <v>315</v>
      </c>
      <c r="T24" s="774"/>
      <c r="U24" s="775" t="s">
        <v>750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711</v>
      </c>
      <c r="F26" s="771"/>
      <c r="G26" s="771"/>
      <c r="H26" s="771"/>
      <c r="I26" s="771"/>
      <c r="J26" s="771"/>
      <c r="K26" s="771"/>
      <c r="L26" s="772"/>
      <c r="M26" s="769" t="s">
        <v>318</v>
      </c>
      <c r="N26" s="769"/>
      <c r="O26" s="769"/>
      <c r="P26" s="770" t="s">
        <v>761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7463B00-8E10-4179-BEDD-FA28AD28A35F}"/>
    <dataValidation type="list" allowBlank="1" showInputMessage="1" showErrorMessage="1" sqref="E8 E19 P8 P19" xr:uid="{B9B25FD7-3B8F-490E-81AB-1B993E737A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BD18FA-4C18-4EE7-BF5D-CF417AEC1161}">
          <x14:formula1>
            <xm:f>'(参考)リスト'!$F$16:$F$21</xm:f>
          </x14:formula1>
          <xm:sqref>E11:E12 E22:E23 P11:P12 P22:P23</xm:sqref>
        </x14:dataValidation>
        <x14:dataValidation type="list" allowBlank="1" showInputMessage="1" showErrorMessage="1" xr:uid="{EECDDD4F-52C9-4589-93A7-AA8E7D7A7488}">
          <x14:formula1>
            <xm:f>'(参考)リスト'!$D$16:$D$18</xm:f>
          </x14:formula1>
          <xm:sqref>E10 E21 P10 P21</xm:sqref>
        </x14:dataValidation>
        <x14:dataValidation type="list" allowBlank="1" showInputMessage="1" showErrorMessage="1" xr:uid="{EDFD1A72-92A7-4F37-8354-235D4D5F235B}">
          <x14:formula1>
            <xm:f>'(参考)リスト'!$E$16:$E$27</xm:f>
          </x14:formula1>
          <xm:sqref>E9 E20 P9 P20</xm:sqref>
        </x14:dataValidation>
        <x14:dataValidation type="list" allowBlank="1" showInputMessage="1" showErrorMessage="1" xr:uid="{55864977-8A1F-4E01-9D31-E8082409B426}">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C2EB5-3467-4B39-A326-22B69947A711}">
  <dimension ref="B1:X31"/>
  <sheetViews>
    <sheetView showGridLines="0" showZeros="0" topLeftCell="A8"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6</v>
      </c>
      <c r="F5" s="756"/>
      <c r="G5" s="757"/>
      <c r="H5" s="757"/>
      <c r="I5" s="757"/>
      <c r="J5" s="757"/>
      <c r="K5" s="757"/>
      <c r="L5" s="758"/>
      <c r="M5" s="752" t="s">
        <v>308</v>
      </c>
      <c r="N5" s="754" t="s">
        <v>309</v>
      </c>
      <c r="O5" s="755"/>
      <c r="P5" s="207">
        <v>6</v>
      </c>
      <c r="Q5" s="759"/>
      <c r="R5" s="760"/>
      <c r="S5" s="760"/>
      <c r="T5" s="760"/>
      <c r="U5" s="760"/>
      <c r="V5" s="760"/>
      <c r="W5" s="761"/>
    </row>
    <row r="6" spans="2:23" s="29" customFormat="1" ht="25.5" customHeight="1" x14ac:dyDescent="0.15">
      <c r="B6" s="753"/>
      <c r="C6" s="754" t="s">
        <v>310</v>
      </c>
      <c r="D6" s="755"/>
      <c r="E6" s="242">
        <v>3</v>
      </c>
      <c r="F6" s="759"/>
      <c r="G6" s="760"/>
      <c r="H6" s="760"/>
      <c r="I6" s="760"/>
      <c r="J6" s="760"/>
      <c r="K6" s="760"/>
      <c r="L6" s="761"/>
      <c r="M6" s="753"/>
      <c r="N6" s="754" t="s">
        <v>310</v>
      </c>
      <c r="O6" s="755"/>
      <c r="P6" s="242">
        <v>4</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631</v>
      </c>
      <c r="Q8" s="759"/>
      <c r="R8" s="760"/>
      <c r="S8" s="760"/>
      <c r="T8" s="760"/>
      <c r="U8" s="760"/>
      <c r="V8" s="760"/>
      <c r="W8" s="761"/>
    </row>
    <row r="9" spans="2:23" s="29" customFormat="1" ht="25.5" customHeight="1" x14ac:dyDescent="0.15">
      <c r="B9" s="766" t="s">
        <v>262</v>
      </c>
      <c r="C9" s="767"/>
      <c r="D9" s="768"/>
      <c r="E9" s="241" t="s">
        <v>470</v>
      </c>
      <c r="F9" s="759"/>
      <c r="G9" s="760"/>
      <c r="H9" s="760"/>
      <c r="I9" s="760"/>
      <c r="J9" s="760"/>
      <c r="K9" s="760"/>
      <c r="L9" s="761"/>
      <c r="M9" s="766" t="s">
        <v>262</v>
      </c>
      <c r="N9" s="767"/>
      <c r="O9" s="768"/>
      <c r="P9" s="241" t="s">
        <v>470</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597</v>
      </c>
      <c r="Q12" s="759"/>
      <c r="R12" s="760"/>
      <c r="S12" s="760"/>
      <c r="T12" s="760"/>
      <c r="U12" s="760"/>
      <c r="V12" s="760"/>
      <c r="W12" s="761"/>
    </row>
    <row r="13" spans="2:23" s="29" customFormat="1" ht="25.5" customHeight="1" x14ac:dyDescent="0.15">
      <c r="B13" s="774" t="s">
        <v>314</v>
      </c>
      <c r="C13" s="774"/>
      <c r="D13" s="774"/>
      <c r="E13" s="787" t="s">
        <v>684</v>
      </c>
      <c r="F13" s="788"/>
      <c r="G13" s="789"/>
      <c r="H13" s="774" t="s">
        <v>315</v>
      </c>
      <c r="I13" s="774"/>
      <c r="J13" s="775" t="s">
        <v>762</v>
      </c>
      <c r="K13" s="775"/>
      <c r="L13" s="775"/>
      <c r="M13" s="774" t="s">
        <v>314</v>
      </c>
      <c r="N13" s="774"/>
      <c r="O13" s="774"/>
      <c r="P13" s="787" t="s">
        <v>685</v>
      </c>
      <c r="Q13" s="788"/>
      <c r="R13" s="789"/>
      <c r="S13" s="774" t="s">
        <v>315</v>
      </c>
      <c r="T13" s="774"/>
      <c r="U13" s="775" t="s">
        <v>764</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763</v>
      </c>
      <c r="F15" s="771"/>
      <c r="G15" s="771"/>
      <c r="H15" s="771"/>
      <c r="I15" s="771"/>
      <c r="J15" s="771"/>
      <c r="K15" s="771"/>
      <c r="L15" s="772"/>
      <c r="M15" s="769" t="s">
        <v>318</v>
      </c>
      <c r="N15" s="769"/>
      <c r="O15" s="769"/>
      <c r="P15" s="770" t="s">
        <v>765</v>
      </c>
      <c r="Q15" s="771"/>
      <c r="R15" s="771"/>
      <c r="S15" s="771"/>
      <c r="T15" s="771"/>
      <c r="U15" s="771"/>
      <c r="V15" s="771"/>
      <c r="W15" s="772"/>
    </row>
    <row r="16" spans="2:23" s="29" customFormat="1" ht="25.5" customHeight="1" x14ac:dyDescent="0.15">
      <c r="B16" s="773" t="s">
        <v>308</v>
      </c>
      <c r="C16" s="773" t="s">
        <v>309</v>
      </c>
      <c r="D16" s="773"/>
      <c r="E16" s="207">
        <v>6</v>
      </c>
      <c r="F16" s="756"/>
      <c r="G16" s="757"/>
      <c r="H16" s="757"/>
      <c r="I16" s="757"/>
      <c r="J16" s="757"/>
      <c r="K16" s="757"/>
      <c r="L16" s="758"/>
      <c r="M16" s="773" t="s">
        <v>308</v>
      </c>
      <c r="N16" s="773" t="s">
        <v>309</v>
      </c>
      <c r="O16" s="773"/>
      <c r="P16" s="207">
        <v>6</v>
      </c>
      <c r="Q16" s="759"/>
      <c r="R16" s="760"/>
      <c r="S16" s="760"/>
      <c r="T16" s="760"/>
      <c r="U16" s="760"/>
      <c r="V16" s="760"/>
      <c r="W16" s="761"/>
    </row>
    <row r="17" spans="2:24" s="29" customFormat="1" ht="25.5" customHeight="1" x14ac:dyDescent="0.15">
      <c r="B17" s="773"/>
      <c r="C17" s="773" t="s">
        <v>310</v>
      </c>
      <c r="D17" s="773"/>
      <c r="E17" s="242">
        <v>5</v>
      </c>
      <c r="F17" s="759"/>
      <c r="G17" s="760"/>
      <c r="H17" s="760"/>
      <c r="I17" s="760"/>
      <c r="J17" s="760"/>
      <c r="K17" s="760"/>
      <c r="L17" s="761"/>
      <c r="M17" s="773"/>
      <c r="N17" s="773" t="s">
        <v>310</v>
      </c>
      <c r="O17" s="773"/>
      <c r="P17" s="242">
        <v>6</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631</v>
      </c>
      <c r="F19" s="759"/>
      <c r="G19" s="760"/>
      <c r="H19" s="760"/>
      <c r="I19" s="760"/>
      <c r="J19" s="760"/>
      <c r="K19" s="760"/>
      <c r="L19" s="761"/>
      <c r="M19" s="773"/>
      <c r="N19" s="773" t="s">
        <v>260</v>
      </c>
      <c r="O19" s="773"/>
      <c r="P19" s="207" t="s">
        <v>605</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597</v>
      </c>
      <c r="F23" s="762"/>
      <c r="G23" s="763"/>
      <c r="H23" s="763"/>
      <c r="I23" s="763"/>
      <c r="J23" s="763"/>
      <c r="K23" s="763"/>
      <c r="L23" s="764"/>
      <c r="M23" s="753"/>
      <c r="N23" s="769" t="s">
        <v>272</v>
      </c>
      <c r="O23" s="769"/>
      <c r="P23" s="219" t="s">
        <v>637</v>
      </c>
      <c r="Q23" s="759"/>
      <c r="R23" s="760"/>
      <c r="S23" s="760"/>
      <c r="T23" s="760"/>
      <c r="U23" s="760"/>
      <c r="V23" s="760"/>
      <c r="W23" s="761"/>
    </row>
    <row r="24" spans="2:24" s="29" customFormat="1" ht="25.5" customHeight="1" x14ac:dyDescent="0.15">
      <c r="B24" s="774" t="s">
        <v>314</v>
      </c>
      <c r="C24" s="774"/>
      <c r="D24" s="774"/>
      <c r="E24" s="787" t="s">
        <v>689</v>
      </c>
      <c r="F24" s="788"/>
      <c r="G24" s="789"/>
      <c r="H24" s="774" t="s">
        <v>315</v>
      </c>
      <c r="I24" s="774"/>
      <c r="J24" s="787" t="s">
        <v>766</v>
      </c>
      <c r="K24" s="788"/>
      <c r="L24" s="789"/>
      <c r="M24" s="774" t="s">
        <v>314</v>
      </c>
      <c r="N24" s="774"/>
      <c r="O24" s="774"/>
      <c r="P24" s="787" t="s">
        <v>691</v>
      </c>
      <c r="Q24" s="788"/>
      <c r="R24" s="789"/>
      <c r="S24" s="774" t="s">
        <v>315</v>
      </c>
      <c r="T24" s="774"/>
      <c r="U24" s="775" t="s">
        <v>768</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767</v>
      </c>
      <c r="F26" s="771"/>
      <c r="G26" s="771"/>
      <c r="H26" s="771"/>
      <c r="I26" s="771"/>
      <c r="J26" s="771"/>
      <c r="K26" s="771"/>
      <c r="L26" s="772"/>
      <c r="M26" s="769" t="s">
        <v>318</v>
      </c>
      <c r="N26" s="769"/>
      <c r="O26" s="769"/>
      <c r="P26" s="770" t="s">
        <v>769</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E170CC9-446D-4FD3-A602-5E01DE041051}"/>
    <dataValidation type="list" allowBlank="1" showInputMessage="1" showErrorMessage="1" sqref="E8 E19 P8 P19" xr:uid="{51BFB4F8-CB67-47AA-9800-EA9C7EDF39E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6E91CD-6B87-41F9-84AD-8F34855B5D23}">
          <x14:formula1>
            <xm:f>'(参考)リスト'!$F$16:$F$21</xm:f>
          </x14:formula1>
          <xm:sqref>E11:E12 E22:E23 P11:P12 P22:P23</xm:sqref>
        </x14:dataValidation>
        <x14:dataValidation type="list" allowBlank="1" showInputMessage="1" showErrorMessage="1" xr:uid="{B1F73749-411E-43C5-ABDB-DDA5A0DE6BA8}">
          <x14:formula1>
            <xm:f>'(参考)リスト'!$D$16:$D$18</xm:f>
          </x14:formula1>
          <xm:sqref>E10 E21 P10 P21</xm:sqref>
        </x14:dataValidation>
        <x14:dataValidation type="list" allowBlank="1" showInputMessage="1" showErrorMessage="1" xr:uid="{0BA93775-C47F-4FE2-B51C-04DD2B84A892}">
          <x14:formula1>
            <xm:f>'(参考)リスト'!$E$16:$E$27</xm:f>
          </x14:formula1>
          <xm:sqref>E9 E20 P9 P20</xm:sqref>
        </x14:dataValidation>
        <x14:dataValidation type="list" allowBlank="1" showInputMessage="1" showErrorMessage="1" xr:uid="{C335AF5D-4A52-4D56-8ED3-CF8CCC453010}">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F9F26-8026-495E-A661-10BC35D9D3D0}">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6</v>
      </c>
      <c r="F5" s="756"/>
      <c r="G5" s="757"/>
      <c r="H5" s="757"/>
      <c r="I5" s="757"/>
      <c r="J5" s="757"/>
      <c r="K5" s="757"/>
      <c r="L5" s="758"/>
      <c r="M5" s="752" t="s">
        <v>308</v>
      </c>
      <c r="N5" s="754" t="s">
        <v>309</v>
      </c>
      <c r="O5" s="755"/>
      <c r="P5" s="207">
        <v>6</v>
      </c>
      <c r="Q5" s="759"/>
      <c r="R5" s="760"/>
      <c r="S5" s="760"/>
      <c r="T5" s="760"/>
      <c r="U5" s="760"/>
      <c r="V5" s="760"/>
      <c r="W5" s="761"/>
    </row>
    <row r="6" spans="2:23" s="29" customFormat="1" ht="25.5" customHeight="1" x14ac:dyDescent="0.15">
      <c r="B6" s="753"/>
      <c r="C6" s="754" t="s">
        <v>310</v>
      </c>
      <c r="D6" s="755"/>
      <c r="E6" s="242">
        <v>7</v>
      </c>
      <c r="F6" s="759"/>
      <c r="G6" s="760"/>
      <c r="H6" s="760"/>
      <c r="I6" s="760"/>
      <c r="J6" s="760"/>
      <c r="K6" s="760"/>
      <c r="L6" s="761"/>
      <c r="M6" s="753"/>
      <c r="N6" s="754" t="s">
        <v>310</v>
      </c>
      <c r="O6" s="755"/>
      <c r="P6" s="242">
        <v>8</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605</v>
      </c>
      <c r="F8" s="759"/>
      <c r="G8" s="760"/>
      <c r="H8" s="760"/>
      <c r="I8" s="760"/>
      <c r="J8" s="760"/>
      <c r="K8" s="760"/>
      <c r="L8" s="761"/>
      <c r="M8" s="765"/>
      <c r="N8" s="754" t="s">
        <v>260</v>
      </c>
      <c r="O8" s="755"/>
      <c r="P8" s="207" t="s">
        <v>610</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470</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597</v>
      </c>
      <c r="Q12" s="759"/>
      <c r="R12" s="760"/>
      <c r="S12" s="760"/>
      <c r="T12" s="760"/>
      <c r="U12" s="760"/>
      <c r="V12" s="760"/>
      <c r="W12" s="761"/>
    </row>
    <row r="13" spans="2:23" s="29" customFormat="1" ht="25.5" customHeight="1" x14ac:dyDescent="0.15">
      <c r="B13" s="774" t="s">
        <v>314</v>
      </c>
      <c r="C13" s="774"/>
      <c r="D13" s="774"/>
      <c r="E13" s="787" t="s">
        <v>616</v>
      </c>
      <c r="F13" s="788"/>
      <c r="G13" s="789"/>
      <c r="H13" s="774" t="s">
        <v>315</v>
      </c>
      <c r="I13" s="774"/>
      <c r="J13" s="775" t="s">
        <v>718</v>
      </c>
      <c r="K13" s="775"/>
      <c r="L13" s="775"/>
      <c r="M13" s="774" t="s">
        <v>314</v>
      </c>
      <c r="N13" s="774"/>
      <c r="O13" s="774"/>
      <c r="P13" s="787" t="s">
        <v>693</v>
      </c>
      <c r="Q13" s="788"/>
      <c r="R13" s="789"/>
      <c r="S13" s="774" t="s">
        <v>315</v>
      </c>
      <c r="T13" s="774"/>
      <c r="U13" s="775" t="s">
        <v>770</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713</v>
      </c>
      <c r="F15" s="771"/>
      <c r="G15" s="771"/>
      <c r="H15" s="771"/>
      <c r="I15" s="771"/>
      <c r="J15" s="771"/>
      <c r="K15" s="771"/>
      <c r="L15" s="772"/>
      <c r="M15" s="769" t="s">
        <v>318</v>
      </c>
      <c r="N15" s="769"/>
      <c r="O15" s="769"/>
      <c r="P15" s="770" t="s">
        <v>792</v>
      </c>
      <c r="Q15" s="771"/>
      <c r="R15" s="771"/>
      <c r="S15" s="771"/>
      <c r="T15" s="771"/>
      <c r="U15" s="771"/>
      <c r="V15" s="771"/>
      <c r="W15" s="772"/>
    </row>
    <row r="16" spans="2:23" s="29" customFormat="1" ht="25.5" customHeight="1" x14ac:dyDescent="0.15">
      <c r="B16" s="773" t="s">
        <v>308</v>
      </c>
      <c r="C16" s="773" t="s">
        <v>309</v>
      </c>
      <c r="D16" s="773"/>
      <c r="E16" s="207">
        <v>6</v>
      </c>
      <c r="F16" s="756"/>
      <c r="G16" s="757"/>
      <c r="H16" s="757"/>
      <c r="I16" s="757"/>
      <c r="J16" s="757"/>
      <c r="K16" s="757"/>
      <c r="L16" s="758"/>
      <c r="M16" s="773" t="s">
        <v>308</v>
      </c>
      <c r="N16" s="773" t="s">
        <v>309</v>
      </c>
      <c r="O16" s="773"/>
      <c r="P16" s="207">
        <v>6</v>
      </c>
      <c r="Q16" s="759"/>
      <c r="R16" s="760"/>
      <c r="S16" s="760"/>
      <c r="T16" s="760"/>
      <c r="U16" s="760"/>
      <c r="V16" s="760"/>
      <c r="W16" s="761"/>
    </row>
    <row r="17" spans="2:24" s="29" customFormat="1" ht="25.5" customHeight="1" x14ac:dyDescent="0.15">
      <c r="B17" s="773"/>
      <c r="C17" s="773" t="s">
        <v>310</v>
      </c>
      <c r="D17" s="773"/>
      <c r="E17" s="242">
        <v>9</v>
      </c>
      <c r="F17" s="759"/>
      <c r="G17" s="760"/>
      <c r="H17" s="760"/>
      <c r="I17" s="760"/>
      <c r="J17" s="760"/>
      <c r="K17" s="760"/>
      <c r="L17" s="761"/>
      <c r="M17" s="773"/>
      <c r="N17" s="773" t="s">
        <v>310</v>
      </c>
      <c r="O17" s="773"/>
      <c r="P17" s="242">
        <v>10</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613</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603</v>
      </c>
      <c r="Q23" s="759"/>
      <c r="R23" s="760"/>
      <c r="S23" s="760"/>
      <c r="T23" s="760"/>
      <c r="U23" s="760"/>
      <c r="V23" s="760"/>
      <c r="W23" s="761"/>
    </row>
    <row r="24" spans="2:24" s="29" customFormat="1" ht="25.5" customHeight="1" x14ac:dyDescent="0.15">
      <c r="B24" s="774" t="s">
        <v>314</v>
      </c>
      <c r="C24" s="774"/>
      <c r="D24" s="774"/>
      <c r="E24" s="787" t="s">
        <v>694</v>
      </c>
      <c r="F24" s="788"/>
      <c r="G24" s="789"/>
      <c r="H24" s="774" t="s">
        <v>315</v>
      </c>
      <c r="I24" s="774"/>
      <c r="J24" s="787" t="s">
        <v>771</v>
      </c>
      <c r="K24" s="788"/>
      <c r="L24" s="789"/>
      <c r="M24" s="774" t="s">
        <v>314</v>
      </c>
      <c r="N24" s="774"/>
      <c r="O24" s="774"/>
      <c r="P24" s="787" t="s">
        <v>571</v>
      </c>
      <c r="Q24" s="788"/>
      <c r="R24" s="789"/>
      <c r="S24" s="774" t="s">
        <v>315</v>
      </c>
      <c r="T24" s="774"/>
      <c r="U24" s="775" t="s">
        <v>750</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724</v>
      </c>
      <c r="F26" s="771"/>
      <c r="G26" s="771"/>
      <c r="H26" s="771"/>
      <c r="I26" s="771"/>
      <c r="J26" s="771"/>
      <c r="K26" s="771"/>
      <c r="L26" s="772"/>
      <c r="M26" s="769" t="s">
        <v>318</v>
      </c>
      <c r="N26" s="769"/>
      <c r="O26" s="769"/>
      <c r="P26" s="770" t="s">
        <v>711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2DB05A1-31E4-4F12-98E9-4AC2B77EBB01}"/>
    <dataValidation type="list" allowBlank="1" showInputMessage="1" showErrorMessage="1" sqref="E8 E19 P8 P19" xr:uid="{6C81C388-3BCA-4ACC-8A92-6D7CBD19E89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2FD93F-856C-4F83-B639-F30DA9E5EF8F}">
          <x14:formula1>
            <xm:f>'(参考)リスト'!$F$16:$F$21</xm:f>
          </x14:formula1>
          <xm:sqref>E11:E12 E22:E23 P11:P12 P22:P23</xm:sqref>
        </x14:dataValidation>
        <x14:dataValidation type="list" allowBlank="1" showInputMessage="1" showErrorMessage="1" xr:uid="{EB81A556-AFA9-437A-A3D8-F926F8DB1160}">
          <x14:formula1>
            <xm:f>'(参考)リスト'!$D$16:$D$18</xm:f>
          </x14:formula1>
          <xm:sqref>E10 E21 P10 P21</xm:sqref>
        </x14:dataValidation>
        <x14:dataValidation type="list" allowBlank="1" showInputMessage="1" showErrorMessage="1" xr:uid="{D72E8F30-BCD7-423D-9CF6-408D6064E5B6}">
          <x14:formula1>
            <xm:f>'(参考)リスト'!$E$16:$E$27</xm:f>
          </x14:formula1>
          <xm:sqref>E9 E20 P9 P20</xm:sqref>
        </x14:dataValidation>
        <x14:dataValidation type="list" allowBlank="1" showInputMessage="1" showErrorMessage="1" xr:uid="{7647BFCE-A3A1-4F7E-9981-5498C702F679}">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4DA8-751D-438F-B626-D0F846E3EE85}">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6</v>
      </c>
      <c r="F5" s="756"/>
      <c r="G5" s="757"/>
      <c r="H5" s="757"/>
      <c r="I5" s="757"/>
      <c r="J5" s="757"/>
      <c r="K5" s="757"/>
      <c r="L5" s="758"/>
      <c r="M5" s="752" t="s">
        <v>308</v>
      </c>
      <c r="N5" s="754" t="s">
        <v>309</v>
      </c>
      <c r="O5" s="755"/>
      <c r="P5" s="207">
        <v>6</v>
      </c>
      <c r="Q5" s="759"/>
      <c r="R5" s="760"/>
      <c r="S5" s="760"/>
      <c r="T5" s="760"/>
      <c r="U5" s="760"/>
      <c r="V5" s="760"/>
      <c r="W5" s="761"/>
    </row>
    <row r="6" spans="2:23" s="29" customFormat="1" ht="25.5" customHeight="1" x14ac:dyDescent="0.15">
      <c r="B6" s="753"/>
      <c r="C6" s="754" t="s">
        <v>310</v>
      </c>
      <c r="D6" s="755"/>
      <c r="E6" s="242">
        <v>11</v>
      </c>
      <c r="F6" s="759"/>
      <c r="G6" s="760"/>
      <c r="H6" s="760"/>
      <c r="I6" s="760"/>
      <c r="J6" s="760"/>
      <c r="K6" s="760"/>
      <c r="L6" s="761"/>
      <c r="M6" s="753"/>
      <c r="N6" s="754" t="s">
        <v>310</v>
      </c>
      <c r="O6" s="755"/>
      <c r="P6" s="242">
        <v>12</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623</v>
      </c>
      <c r="Q7" s="759"/>
      <c r="R7" s="760"/>
      <c r="S7" s="760"/>
      <c r="T7" s="760"/>
      <c r="U7" s="760"/>
      <c r="V7" s="760"/>
      <c r="W7" s="761"/>
    </row>
    <row r="8" spans="2:23" s="29" customFormat="1" ht="25.5" customHeight="1" x14ac:dyDescent="0.15">
      <c r="B8" s="765"/>
      <c r="C8" s="754" t="s">
        <v>260</v>
      </c>
      <c r="D8" s="755"/>
      <c r="E8" s="207" t="s">
        <v>613</v>
      </c>
      <c r="F8" s="759"/>
      <c r="G8" s="760"/>
      <c r="H8" s="760"/>
      <c r="I8" s="760"/>
      <c r="J8" s="760"/>
      <c r="K8" s="760"/>
      <c r="L8" s="761"/>
      <c r="M8" s="765"/>
      <c r="N8" s="754" t="s">
        <v>260</v>
      </c>
      <c r="O8" s="755"/>
      <c r="P8" s="207" t="s">
        <v>624</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c r="Q11" s="759"/>
      <c r="R11" s="760"/>
      <c r="S11" s="760"/>
      <c r="T11" s="760"/>
      <c r="U11" s="760"/>
      <c r="V11" s="760"/>
      <c r="W11" s="761"/>
    </row>
    <row r="12" spans="2:23" s="29" customFormat="1" ht="25.5" customHeight="1" x14ac:dyDescent="0.15">
      <c r="B12" s="753"/>
      <c r="C12" s="769" t="s">
        <v>272</v>
      </c>
      <c r="D12" s="769"/>
      <c r="E12" s="219" t="s">
        <v>603</v>
      </c>
      <c r="F12" s="762"/>
      <c r="G12" s="763"/>
      <c r="H12" s="763"/>
      <c r="I12" s="763"/>
      <c r="J12" s="763"/>
      <c r="K12" s="763"/>
      <c r="L12" s="764"/>
      <c r="M12" s="753"/>
      <c r="N12" s="769" t="s">
        <v>272</v>
      </c>
      <c r="O12" s="769"/>
      <c r="P12" s="219"/>
      <c r="Q12" s="759"/>
      <c r="R12" s="760"/>
      <c r="S12" s="760"/>
      <c r="T12" s="760"/>
      <c r="U12" s="760"/>
      <c r="V12" s="760"/>
      <c r="W12" s="761"/>
    </row>
    <row r="13" spans="2:23" s="29" customFormat="1" ht="25.5" customHeight="1" x14ac:dyDescent="0.15">
      <c r="B13" s="774" t="s">
        <v>314</v>
      </c>
      <c r="C13" s="774"/>
      <c r="D13" s="774"/>
      <c r="E13" s="787" t="s">
        <v>571</v>
      </c>
      <c r="F13" s="788"/>
      <c r="G13" s="789"/>
      <c r="H13" s="774" t="s">
        <v>315</v>
      </c>
      <c r="I13" s="774"/>
      <c r="J13" s="775" t="s">
        <v>750</v>
      </c>
      <c r="K13" s="775"/>
      <c r="L13" s="775"/>
      <c r="M13" s="774" t="s">
        <v>314</v>
      </c>
      <c r="N13" s="774"/>
      <c r="O13" s="774"/>
      <c r="P13" s="787" t="s">
        <v>788</v>
      </c>
      <c r="Q13" s="788"/>
      <c r="R13" s="789"/>
      <c r="S13" s="774" t="s">
        <v>315</v>
      </c>
      <c r="T13" s="774"/>
      <c r="U13" s="775" t="s">
        <v>772</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711</v>
      </c>
      <c r="F15" s="771"/>
      <c r="G15" s="771"/>
      <c r="H15" s="771"/>
      <c r="I15" s="771"/>
      <c r="J15" s="771"/>
      <c r="K15" s="771"/>
      <c r="L15" s="772"/>
      <c r="M15" s="769" t="s">
        <v>318</v>
      </c>
      <c r="N15" s="769"/>
      <c r="O15" s="769"/>
      <c r="P15" s="770" t="s">
        <v>726</v>
      </c>
      <c r="Q15" s="771"/>
      <c r="R15" s="771"/>
      <c r="S15" s="771"/>
      <c r="T15" s="771"/>
      <c r="U15" s="771"/>
      <c r="V15" s="771"/>
      <c r="W15" s="772"/>
    </row>
    <row r="16" spans="2:23" s="29" customFormat="1" ht="25.5" customHeight="1" x14ac:dyDescent="0.15">
      <c r="B16" s="773" t="s">
        <v>308</v>
      </c>
      <c r="C16" s="773" t="s">
        <v>309</v>
      </c>
      <c r="D16" s="773"/>
      <c r="E16" s="207">
        <v>6</v>
      </c>
      <c r="F16" s="756"/>
      <c r="G16" s="757"/>
      <c r="H16" s="757"/>
      <c r="I16" s="757"/>
      <c r="J16" s="757"/>
      <c r="K16" s="757"/>
      <c r="L16" s="758"/>
      <c r="M16" s="773" t="s">
        <v>308</v>
      </c>
      <c r="N16" s="773" t="s">
        <v>309</v>
      </c>
      <c r="O16" s="773"/>
      <c r="P16" s="207">
        <v>6</v>
      </c>
      <c r="Q16" s="759"/>
      <c r="R16" s="760"/>
      <c r="S16" s="760"/>
      <c r="T16" s="760"/>
      <c r="U16" s="760"/>
      <c r="V16" s="760"/>
      <c r="W16" s="761"/>
    </row>
    <row r="17" spans="2:24" s="29" customFormat="1" ht="25.5" customHeight="1" x14ac:dyDescent="0.15">
      <c r="B17" s="773"/>
      <c r="C17" s="773" t="s">
        <v>310</v>
      </c>
      <c r="D17" s="773"/>
      <c r="E17" s="242">
        <v>13</v>
      </c>
      <c r="F17" s="759"/>
      <c r="G17" s="760"/>
      <c r="H17" s="760"/>
      <c r="I17" s="760"/>
      <c r="J17" s="760"/>
      <c r="K17" s="760"/>
      <c r="L17" s="761"/>
      <c r="M17" s="773"/>
      <c r="N17" s="773" t="s">
        <v>310</v>
      </c>
      <c r="O17" s="773"/>
      <c r="P17" s="242">
        <v>14</v>
      </c>
      <c r="Q17" s="759"/>
      <c r="R17" s="760"/>
      <c r="S17" s="760"/>
      <c r="T17" s="760"/>
      <c r="U17" s="760"/>
      <c r="V17" s="760"/>
      <c r="W17" s="761"/>
    </row>
    <row r="18" spans="2:24" s="29" customFormat="1" ht="25.5" customHeight="1" x14ac:dyDescent="0.15">
      <c r="B18" s="773" t="s">
        <v>311</v>
      </c>
      <c r="C18" s="773" t="s">
        <v>259</v>
      </c>
      <c r="D18" s="773"/>
      <c r="E18" s="208" t="s">
        <v>623</v>
      </c>
      <c r="F18" s="759"/>
      <c r="G18" s="760"/>
      <c r="H18" s="760"/>
      <c r="I18" s="760"/>
      <c r="J18" s="760"/>
      <c r="K18" s="760"/>
      <c r="L18" s="761"/>
      <c r="M18" s="773" t="s">
        <v>311</v>
      </c>
      <c r="N18" s="773" t="s">
        <v>259</v>
      </c>
      <c r="O18" s="773"/>
      <c r="P18" s="208" t="s">
        <v>623</v>
      </c>
      <c r="Q18" s="759"/>
      <c r="R18" s="760"/>
      <c r="S18" s="760"/>
      <c r="T18" s="760"/>
      <c r="U18" s="760"/>
      <c r="V18" s="760"/>
      <c r="W18" s="761"/>
    </row>
    <row r="19" spans="2:24" s="29" customFormat="1" ht="25.5" customHeight="1" x14ac:dyDescent="0.15">
      <c r="B19" s="773"/>
      <c r="C19" s="773" t="s">
        <v>260</v>
      </c>
      <c r="D19" s="773"/>
      <c r="E19" s="207" t="s">
        <v>624</v>
      </c>
      <c r="F19" s="759"/>
      <c r="G19" s="760"/>
      <c r="H19" s="760"/>
      <c r="I19" s="760"/>
      <c r="J19" s="760"/>
      <c r="K19" s="760"/>
      <c r="L19" s="761"/>
      <c r="M19" s="773"/>
      <c r="N19" s="773" t="s">
        <v>260</v>
      </c>
      <c r="O19" s="773"/>
      <c r="P19" s="207" t="s">
        <v>624</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788</v>
      </c>
      <c r="F24" s="788"/>
      <c r="G24" s="789"/>
      <c r="H24" s="774" t="s">
        <v>315</v>
      </c>
      <c r="I24" s="774"/>
      <c r="J24" s="787" t="s">
        <v>759</v>
      </c>
      <c r="K24" s="788"/>
      <c r="L24" s="789"/>
      <c r="M24" s="774" t="s">
        <v>314</v>
      </c>
      <c r="N24" s="774"/>
      <c r="O24" s="774"/>
      <c r="P24" s="787" t="s">
        <v>788</v>
      </c>
      <c r="Q24" s="788"/>
      <c r="R24" s="789"/>
      <c r="S24" s="774" t="s">
        <v>315</v>
      </c>
      <c r="T24" s="774"/>
      <c r="U24" s="775" t="s">
        <v>773</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726</v>
      </c>
      <c r="F26" s="771"/>
      <c r="G26" s="771"/>
      <c r="H26" s="771"/>
      <c r="I26" s="771"/>
      <c r="J26" s="771"/>
      <c r="K26" s="771"/>
      <c r="L26" s="772"/>
      <c r="M26" s="769" t="s">
        <v>318</v>
      </c>
      <c r="N26" s="769"/>
      <c r="O26" s="769"/>
      <c r="P26" s="770" t="s">
        <v>726</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7459AD5-A792-46D2-BD6F-3D9F59100CD1}"/>
    <dataValidation type="list" allowBlank="1" showInputMessage="1" showErrorMessage="1" sqref="E8 E19 P8 P19" xr:uid="{567CF342-E624-4A09-88FE-A5C4D8314EA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817483-1639-45C2-8DC6-1A70A5536CCE}">
          <x14:formula1>
            <xm:f>'(参考)リスト'!$F$16:$F$21</xm:f>
          </x14:formula1>
          <xm:sqref>E11:E12 E22:E23 P11:P12 P22:P23</xm:sqref>
        </x14:dataValidation>
        <x14:dataValidation type="list" allowBlank="1" showInputMessage="1" showErrorMessage="1" xr:uid="{AFDB98B7-3E3D-420B-8AC9-8231F4A270A1}">
          <x14:formula1>
            <xm:f>'(参考)リスト'!$D$16:$D$18</xm:f>
          </x14:formula1>
          <xm:sqref>E10 E21 P10 P21</xm:sqref>
        </x14:dataValidation>
        <x14:dataValidation type="list" allowBlank="1" showInputMessage="1" showErrorMessage="1" xr:uid="{2F4D2A2F-05E9-4884-B5A7-EBA718973A47}">
          <x14:formula1>
            <xm:f>'(参考)リスト'!$E$16:$E$27</xm:f>
          </x14:formula1>
          <xm:sqref>E9 E20 P9 P20</xm:sqref>
        </x14:dataValidation>
        <x14:dataValidation type="list" allowBlank="1" showInputMessage="1" showErrorMessage="1" xr:uid="{B5FB59EA-687F-4FE3-BC87-B2D76AFFA3EF}">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E507-3D7B-47B2-A72A-760A82A0CAC0}">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6</v>
      </c>
      <c r="F5" s="756"/>
      <c r="G5" s="757"/>
      <c r="H5" s="757"/>
      <c r="I5" s="757"/>
      <c r="J5" s="757"/>
      <c r="K5" s="757"/>
      <c r="L5" s="758"/>
      <c r="M5" s="752" t="s">
        <v>308</v>
      </c>
      <c r="N5" s="754" t="s">
        <v>309</v>
      </c>
      <c r="O5" s="755"/>
      <c r="P5" s="207">
        <v>6</v>
      </c>
      <c r="Q5" s="759"/>
      <c r="R5" s="760"/>
      <c r="S5" s="760"/>
      <c r="T5" s="760"/>
      <c r="U5" s="760"/>
      <c r="V5" s="760"/>
      <c r="W5" s="761"/>
    </row>
    <row r="6" spans="2:23" s="29" customFormat="1" ht="25.5" customHeight="1" x14ac:dyDescent="0.15">
      <c r="B6" s="753"/>
      <c r="C6" s="754" t="s">
        <v>310</v>
      </c>
      <c r="D6" s="755"/>
      <c r="E6" s="242">
        <v>15</v>
      </c>
      <c r="F6" s="759"/>
      <c r="G6" s="760"/>
      <c r="H6" s="760"/>
      <c r="I6" s="760"/>
      <c r="J6" s="760"/>
      <c r="K6" s="760"/>
      <c r="L6" s="761"/>
      <c r="M6" s="753"/>
      <c r="N6" s="754" t="s">
        <v>310</v>
      </c>
      <c r="O6" s="755"/>
      <c r="P6" s="242">
        <v>16</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599</v>
      </c>
      <c r="F8" s="759"/>
      <c r="G8" s="760"/>
      <c r="H8" s="760"/>
      <c r="I8" s="760"/>
      <c r="J8" s="760"/>
      <c r="K8" s="760"/>
      <c r="L8" s="761"/>
      <c r="M8" s="765"/>
      <c r="N8" s="754" t="s">
        <v>260</v>
      </c>
      <c r="O8" s="755"/>
      <c r="P8" s="207" t="s">
        <v>605</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498</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498</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698</v>
      </c>
      <c r="F13" s="788"/>
      <c r="G13" s="789"/>
      <c r="H13" s="774" t="s">
        <v>315</v>
      </c>
      <c r="I13" s="774"/>
      <c r="J13" s="775" t="s">
        <v>746</v>
      </c>
      <c r="K13" s="775"/>
      <c r="L13" s="775"/>
      <c r="M13" s="774" t="s">
        <v>314</v>
      </c>
      <c r="N13" s="774"/>
      <c r="O13" s="774"/>
      <c r="P13" s="787" t="s">
        <v>699</v>
      </c>
      <c r="Q13" s="788"/>
      <c r="R13" s="789"/>
      <c r="S13" s="774" t="s">
        <v>315</v>
      </c>
      <c r="T13" s="774"/>
      <c r="U13" s="775" t="s">
        <v>746</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738</v>
      </c>
      <c r="F15" s="771"/>
      <c r="G15" s="771"/>
      <c r="H15" s="771"/>
      <c r="I15" s="771"/>
      <c r="J15" s="771"/>
      <c r="K15" s="771"/>
      <c r="L15" s="772"/>
      <c r="M15" s="769" t="s">
        <v>318</v>
      </c>
      <c r="N15" s="769"/>
      <c r="O15" s="769"/>
      <c r="P15" s="770" t="s">
        <v>724</v>
      </c>
      <c r="Q15" s="771"/>
      <c r="R15" s="771"/>
      <c r="S15" s="771"/>
      <c r="T15" s="771"/>
      <c r="U15" s="771"/>
      <c r="V15" s="771"/>
      <c r="W15" s="772"/>
    </row>
    <row r="16" spans="2:23" s="29" customFormat="1" ht="25.5" customHeight="1" x14ac:dyDescent="0.15">
      <c r="B16" s="773" t="s">
        <v>308</v>
      </c>
      <c r="C16" s="773" t="s">
        <v>309</v>
      </c>
      <c r="D16" s="773"/>
      <c r="E16" s="207">
        <v>6</v>
      </c>
      <c r="F16" s="756"/>
      <c r="G16" s="757"/>
      <c r="H16" s="757"/>
      <c r="I16" s="757"/>
      <c r="J16" s="757"/>
      <c r="K16" s="757"/>
      <c r="L16" s="758"/>
      <c r="M16" s="773" t="s">
        <v>308</v>
      </c>
      <c r="N16" s="773" t="s">
        <v>309</v>
      </c>
      <c r="O16" s="773"/>
      <c r="P16" s="207">
        <v>7</v>
      </c>
      <c r="Q16" s="759"/>
      <c r="R16" s="760"/>
      <c r="S16" s="760"/>
      <c r="T16" s="760"/>
      <c r="U16" s="760"/>
      <c r="V16" s="760"/>
      <c r="W16" s="761"/>
    </row>
    <row r="17" spans="2:24" s="29" customFormat="1" ht="25.5" customHeight="1" x14ac:dyDescent="0.15">
      <c r="B17" s="773"/>
      <c r="C17" s="773" t="s">
        <v>310</v>
      </c>
      <c r="D17" s="773"/>
      <c r="E17" s="242">
        <v>17</v>
      </c>
      <c r="F17" s="759"/>
      <c r="G17" s="760"/>
      <c r="H17" s="760"/>
      <c r="I17" s="760"/>
      <c r="J17" s="760"/>
      <c r="K17" s="760"/>
      <c r="L17" s="761"/>
      <c r="M17" s="773"/>
      <c r="N17" s="773" t="s">
        <v>310</v>
      </c>
      <c r="O17" s="773"/>
      <c r="P17" s="242">
        <v>1</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599</v>
      </c>
      <c r="Q19" s="759"/>
      <c r="R19" s="760"/>
      <c r="S19" s="760"/>
      <c r="T19" s="760"/>
      <c r="U19" s="760"/>
      <c r="V19" s="760"/>
      <c r="W19" s="761"/>
    </row>
    <row r="20" spans="2:24" s="29" customFormat="1" ht="25.5" customHeight="1" x14ac:dyDescent="0.15">
      <c r="B20" s="769" t="s">
        <v>262</v>
      </c>
      <c r="C20" s="769"/>
      <c r="D20" s="769"/>
      <c r="E20" s="241" t="s">
        <v>498</v>
      </c>
      <c r="F20" s="759"/>
      <c r="G20" s="760"/>
      <c r="H20" s="760"/>
      <c r="I20" s="760"/>
      <c r="J20" s="760"/>
      <c r="K20" s="760"/>
      <c r="L20" s="761"/>
      <c r="M20" s="769" t="s">
        <v>262</v>
      </c>
      <c r="N20" s="769"/>
      <c r="O20" s="769"/>
      <c r="P20" s="241" t="s">
        <v>504</v>
      </c>
      <c r="Q20" s="759"/>
      <c r="R20" s="760"/>
      <c r="S20" s="760"/>
      <c r="T20" s="760"/>
      <c r="U20" s="760"/>
      <c r="V20" s="760"/>
      <c r="W20" s="761"/>
    </row>
    <row r="21" spans="2:24" s="29" customFormat="1" ht="25.5" customHeight="1" x14ac:dyDescent="0.15">
      <c r="B21" s="752" t="s">
        <v>312</v>
      </c>
      <c r="C21" s="769" t="s">
        <v>313</v>
      </c>
      <c r="D21" s="769"/>
      <c r="E21" s="242" t="s">
        <v>498</v>
      </c>
      <c r="F21" s="759"/>
      <c r="G21" s="760"/>
      <c r="H21" s="760"/>
      <c r="I21" s="760"/>
      <c r="J21" s="760"/>
      <c r="K21" s="760"/>
      <c r="L21" s="761"/>
      <c r="M21" s="752" t="s">
        <v>312</v>
      </c>
      <c r="N21" s="769" t="s">
        <v>313</v>
      </c>
      <c r="O21" s="769"/>
      <c r="P21" s="242" t="s">
        <v>600</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637</v>
      </c>
      <c r="F23" s="762"/>
      <c r="G23" s="763"/>
      <c r="H23" s="763"/>
      <c r="I23" s="763"/>
      <c r="J23" s="763"/>
      <c r="K23" s="763"/>
      <c r="L23" s="764"/>
      <c r="M23" s="753"/>
      <c r="N23" s="769" t="s">
        <v>272</v>
      </c>
      <c r="O23" s="769"/>
      <c r="P23" s="219" t="s">
        <v>603</v>
      </c>
      <c r="Q23" s="759"/>
      <c r="R23" s="760"/>
      <c r="S23" s="760"/>
      <c r="T23" s="760"/>
      <c r="U23" s="760"/>
      <c r="V23" s="760"/>
      <c r="W23" s="761"/>
    </row>
    <row r="24" spans="2:24" s="29" customFormat="1" ht="25.5" customHeight="1" x14ac:dyDescent="0.15">
      <c r="B24" s="774" t="s">
        <v>314</v>
      </c>
      <c r="C24" s="774"/>
      <c r="D24" s="774"/>
      <c r="E24" s="787" t="s">
        <v>691</v>
      </c>
      <c r="F24" s="788"/>
      <c r="G24" s="789"/>
      <c r="H24" s="774" t="s">
        <v>315</v>
      </c>
      <c r="I24" s="774"/>
      <c r="J24" s="787" t="s">
        <v>746</v>
      </c>
      <c r="K24" s="788"/>
      <c r="L24" s="789"/>
      <c r="M24" s="774" t="s">
        <v>314</v>
      </c>
      <c r="N24" s="774"/>
      <c r="O24" s="774"/>
      <c r="P24" s="787" t="s">
        <v>571</v>
      </c>
      <c r="Q24" s="788"/>
      <c r="R24" s="789"/>
      <c r="S24" s="774" t="s">
        <v>315</v>
      </c>
      <c r="T24" s="774"/>
      <c r="U24" s="775" t="s">
        <v>775</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774</v>
      </c>
      <c r="F26" s="771"/>
      <c r="G26" s="771"/>
      <c r="H26" s="771"/>
      <c r="I26" s="771"/>
      <c r="J26" s="771"/>
      <c r="K26" s="771"/>
      <c r="L26" s="772"/>
      <c r="M26" s="769" t="s">
        <v>318</v>
      </c>
      <c r="N26" s="769"/>
      <c r="O26" s="769"/>
      <c r="P26" s="770" t="s">
        <v>711</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CB7E0BAB-8848-4221-AE9D-72B2DA460A6F}"/>
    <dataValidation type="list" allowBlank="1" showInputMessage="1" showErrorMessage="1" sqref="E8 E19 P8 P19" xr:uid="{CF0B1932-BAFC-4733-A2E5-0B6FA08BA8A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4B242B-E53E-43D8-BF29-99A658EBDE79}">
          <x14:formula1>
            <xm:f>'(参考)リスト'!$F$16:$F$21</xm:f>
          </x14:formula1>
          <xm:sqref>E11:E12 E22:E23 P11:P12 P22:P23</xm:sqref>
        </x14:dataValidation>
        <x14:dataValidation type="list" allowBlank="1" showInputMessage="1" showErrorMessage="1" xr:uid="{C5F8E2EE-388B-46E5-96C1-32222974E86E}">
          <x14:formula1>
            <xm:f>'(参考)リスト'!$D$16:$D$18</xm:f>
          </x14:formula1>
          <xm:sqref>E10 E21 P10 P21</xm:sqref>
        </x14:dataValidation>
        <x14:dataValidation type="list" allowBlank="1" showInputMessage="1" showErrorMessage="1" xr:uid="{DB65DD27-DF8E-466B-A36C-D6CD790CB9C0}">
          <x14:formula1>
            <xm:f>'(参考)リスト'!$E$16:$E$27</xm:f>
          </x14:formula1>
          <xm:sqref>E9 E20 P9 P20</xm:sqref>
        </x14:dataValidation>
        <x14:dataValidation type="list" allowBlank="1" showInputMessage="1" showErrorMessage="1" xr:uid="{679ACDAB-A451-4FCB-B29C-DAA3EA8FDA59}">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EAD6B-6FC4-43F4-B521-E943D040541B}">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7</v>
      </c>
      <c r="F5" s="756"/>
      <c r="G5" s="757"/>
      <c r="H5" s="757"/>
      <c r="I5" s="757"/>
      <c r="J5" s="757"/>
      <c r="K5" s="757"/>
      <c r="L5" s="758"/>
      <c r="M5" s="752" t="s">
        <v>308</v>
      </c>
      <c r="N5" s="754" t="s">
        <v>309</v>
      </c>
      <c r="O5" s="755"/>
      <c r="P5" s="207">
        <v>7</v>
      </c>
      <c r="Q5" s="759"/>
      <c r="R5" s="760"/>
      <c r="S5" s="760"/>
      <c r="T5" s="760"/>
      <c r="U5" s="760"/>
      <c r="V5" s="760"/>
      <c r="W5" s="761"/>
    </row>
    <row r="6" spans="2:23" s="29" customFormat="1" ht="25.5" customHeight="1" x14ac:dyDescent="0.15">
      <c r="B6" s="753"/>
      <c r="C6" s="754" t="s">
        <v>310</v>
      </c>
      <c r="D6" s="755"/>
      <c r="E6" s="242">
        <v>2</v>
      </c>
      <c r="F6" s="759"/>
      <c r="G6" s="760"/>
      <c r="H6" s="760"/>
      <c r="I6" s="760"/>
      <c r="J6" s="760"/>
      <c r="K6" s="760"/>
      <c r="L6" s="761"/>
      <c r="M6" s="753"/>
      <c r="N6" s="754" t="s">
        <v>310</v>
      </c>
      <c r="O6" s="755"/>
      <c r="P6" s="242">
        <v>3</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605</v>
      </c>
      <c r="F8" s="759"/>
      <c r="G8" s="760"/>
      <c r="H8" s="760"/>
      <c r="I8" s="760"/>
      <c r="J8" s="760"/>
      <c r="K8" s="760"/>
      <c r="L8" s="761"/>
      <c r="M8" s="765"/>
      <c r="N8" s="754" t="s">
        <v>260</v>
      </c>
      <c r="O8" s="755"/>
      <c r="P8" s="207" t="s">
        <v>599</v>
      </c>
      <c r="Q8" s="759"/>
      <c r="R8" s="760"/>
      <c r="S8" s="760"/>
      <c r="T8" s="760"/>
      <c r="U8" s="760"/>
      <c r="V8" s="760"/>
      <c r="W8" s="761"/>
    </row>
    <row r="9" spans="2:23" s="29" customFormat="1" ht="25.5" customHeight="1" x14ac:dyDescent="0.15">
      <c r="B9" s="766" t="s">
        <v>262</v>
      </c>
      <c r="C9" s="767"/>
      <c r="D9" s="768"/>
      <c r="E9" s="241" t="s">
        <v>498</v>
      </c>
      <c r="F9" s="759"/>
      <c r="G9" s="760"/>
      <c r="H9" s="760"/>
      <c r="I9" s="760"/>
      <c r="J9" s="760"/>
      <c r="K9" s="760"/>
      <c r="L9" s="761"/>
      <c r="M9" s="766" t="s">
        <v>262</v>
      </c>
      <c r="N9" s="767"/>
      <c r="O9" s="768"/>
      <c r="P9" s="241" t="s">
        <v>470</v>
      </c>
      <c r="Q9" s="759"/>
      <c r="R9" s="760"/>
      <c r="S9" s="760"/>
      <c r="T9" s="760"/>
      <c r="U9" s="760"/>
      <c r="V9" s="760"/>
      <c r="W9" s="761"/>
    </row>
    <row r="10" spans="2:23" s="29" customFormat="1" ht="25.5" customHeight="1" x14ac:dyDescent="0.15">
      <c r="B10" s="752" t="s">
        <v>312</v>
      </c>
      <c r="C10" s="766" t="s">
        <v>313</v>
      </c>
      <c r="D10" s="768"/>
      <c r="E10" s="242" t="s">
        <v>498</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619</v>
      </c>
      <c r="F13" s="788"/>
      <c r="G13" s="789"/>
      <c r="H13" s="774" t="s">
        <v>315</v>
      </c>
      <c r="I13" s="774"/>
      <c r="J13" s="775" t="s">
        <v>776</v>
      </c>
      <c r="K13" s="775"/>
      <c r="L13" s="775"/>
      <c r="M13" s="774" t="s">
        <v>314</v>
      </c>
      <c r="N13" s="774"/>
      <c r="O13" s="774"/>
      <c r="P13" s="787" t="s">
        <v>634</v>
      </c>
      <c r="Q13" s="788"/>
      <c r="R13" s="789"/>
      <c r="S13" s="774" t="s">
        <v>315</v>
      </c>
      <c r="T13" s="774"/>
      <c r="U13" s="775" t="s">
        <v>777</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722</v>
      </c>
      <c r="F15" s="771"/>
      <c r="G15" s="771"/>
      <c r="H15" s="771"/>
      <c r="I15" s="771"/>
      <c r="J15" s="771"/>
      <c r="K15" s="771"/>
      <c r="L15" s="772"/>
      <c r="M15" s="769" t="s">
        <v>318</v>
      </c>
      <c r="N15" s="769"/>
      <c r="O15" s="769"/>
      <c r="P15" s="770" t="s">
        <v>740</v>
      </c>
      <c r="Q15" s="771"/>
      <c r="R15" s="771"/>
      <c r="S15" s="771"/>
      <c r="T15" s="771"/>
      <c r="U15" s="771"/>
      <c r="V15" s="771"/>
      <c r="W15" s="772"/>
    </row>
    <row r="16" spans="2:23" s="29" customFormat="1" ht="25.5" customHeight="1" x14ac:dyDescent="0.15">
      <c r="B16" s="773" t="s">
        <v>308</v>
      </c>
      <c r="C16" s="773" t="s">
        <v>309</v>
      </c>
      <c r="D16" s="773"/>
      <c r="E16" s="207">
        <v>7</v>
      </c>
      <c r="F16" s="756"/>
      <c r="G16" s="757"/>
      <c r="H16" s="757"/>
      <c r="I16" s="757"/>
      <c r="J16" s="757"/>
      <c r="K16" s="757"/>
      <c r="L16" s="758"/>
      <c r="M16" s="773" t="s">
        <v>308</v>
      </c>
      <c r="N16" s="773" t="s">
        <v>309</v>
      </c>
      <c r="O16" s="773"/>
      <c r="P16" s="207">
        <v>7</v>
      </c>
      <c r="Q16" s="759"/>
      <c r="R16" s="760"/>
      <c r="S16" s="760"/>
      <c r="T16" s="760"/>
      <c r="U16" s="760"/>
      <c r="V16" s="760"/>
      <c r="W16" s="761"/>
    </row>
    <row r="17" spans="2:24" s="29" customFormat="1" ht="25.5" customHeight="1" x14ac:dyDescent="0.15">
      <c r="B17" s="773"/>
      <c r="C17" s="773" t="s">
        <v>310</v>
      </c>
      <c r="D17" s="773"/>
      <c r="E17" s="242">
        <v>4</v>
      </c>
      <c r="F17" s="759"/>
      <c r="G17" s="760"/>
      <c r="H17" s="760"/>
      <c r="I17" s="760"/>
      <c r="J17" s="760"/>
      <c r="K17" s="760"/>
      <c r="L17" s="761"/>
      <c r="M17" s="773"/>
      <c r="N17" s="773" t="s">
        <v>310</v>
      </c>
      <c r="O17" s="773"/>
      <c r="P17" s="242">
        <v>5</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605</v>
      </c>
      <c r="F19" s="759"/>
      <c r="G19" s="760"/>
      <c r="H19" s="760"/>
      <c r="I19" s="760"/>
      <c r="J19" s="760"/>
      <c r="K19" s="760"/>
      <c r="L19" s="761"/>
      <c r="M19" s="773"/>
      <c r="N19" s="773" t="s">
        <v>260</v>
      </c>
      <c r="O19" s="773"/>
      <c r="P19" s="207" t="s">
        <v>605</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602</v>
      </c>
      <c r="F23" s="762"/>
      <c r="G23" s="763"/>
      <c r="H23" s="763"/>
      <c r="I23" s="763"/>
      <c r="J23" s="763"/>
      <c r="K23" s="763"/>
      <c r="L23" s="764"/>
      <c r="M23" s="753"/>
      <c r="N23" s="769" t="s">
        <v>272</v>
      </c>
      <c r="O23" s="769"/>
      <c r="P23" s="219" t="s">
        <v>602</v>
      </c>
      <c r="Q23" s="759"/>
      <c r="R23" s="760"/>
      <c r="S23" s="760"/>
      <c r="T23" s="760"/>
      <c r="U23" s="760"/>
      <c r="V23" s="760"/>
      <c r="W23" s="761"/>
    </row>
    <row r="24" spans="2:24" s="29" customFormat="1" ht="25.5" customHeight="1" x14ac:dyDescent="0.15">
      <c r="B24" s="774" t="s">
        <v>314</v>
      </c>
      <c r="C24" s="774"/>
      <c r="D24" s="774"/>
      <c r="E24" s="787" t="s">
        <v>702</v>
      </c>
      <c r="F24" s="788"/>
      <c r="G24" s="789"/>
      <c r="H24" s="774" t="s">
        <v>315</v>
      </c>
      <c r="I24" s="774"/>
      <c r="J24" s="787" t="s">
        <v>778</v>
      </c>
      <c r="K24" s="788"/>
      <c r="L24" s="789"/>
      <c r="M24" s="774" t="s">
        <v>314</v>
      </c>
      <c r="N24" s="774"/>
      <c r="O24" s="774"/>
      <c r="P24" s="787" t="s">
        <v>703</v>
      </c>
      <c r="Q24" s="788"/>
      <c r="R24" s="789"/>
      <c r="S24" s="774" t="s">
        <v>315</v>
      </c>
      <c r="T24" s="774"/>
      <c r="U24" s="775" t="s">
        <v>776</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713</v>
      </c>
      <c r="F26" s="771"/>
      <c r="G26" s="771"/>
      <c r="H26" s="771"/>
      <c r="I26" s="771"/>
      <c r="J26" s="771"/>
      <c r="K26" s="771"/>
      <c r="L26" s="772"/>
      <c r="M26" s="769" t="s">
        <v>318</v>
      </c>
      <c r="N26" s="769"/>
      <c r="O26" s="769"/>
      <c r="P26" s="770" t="s">
        <v>722</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2EB696C1-3A95-490A-B918-9D339A0BE61A}"/>
    <dataValidation type="list" allowBlank="1" showInputMessage="1" showErrorMessage="1" sqref="E8 E19 P8 P19" xr:uid="{F51EE9EE-3B75-4FB0-B6A3-477ADE35B61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6482A2-2C6E-4E06-94DC-3550F586EBD0}">
          <x14:formula1>
            <xm:f>'(参考)リスト'!$F$16:$F$21</xm:f>
          </x14:formula1>
          <xm:sqref>E11:E12 E22:E23 P11:P12 P22:P23</xm:sqref>
        </x14:dataValidation>
        <x14:dataValidation type="list" allowBlank="1" showInputMessage="1" showErrorMessage="1" xr:uid="{E0D232CC-4937-44EF-BE1E-377718619A80}">
          <x14:formula1>
            <xm:f>'(参考)リスト'!$D$16:$D$18</xm:f>
          </x14:formula1>
          <xm:sqref>E10 E21 P10 P21</xm:sqref>
        </x14:dataValidation>
        <x14:dataValidation type="list" allowBlank="1" showInputMessage="1" showErrorMessage="1" xr:uid="{A7A44023-041C-4898-9CF2-DD157BAA57D1}">
          <x14:formula1>
            <xm:f>'(参考)リスト'!$E$16:$E$27</xm:f>
          </x14:formula1>
          <xm:sqref>E9 E20 P9 P20</xm:sqref>
        </x14:dataValidation>
        <x14:dataValidation type="list" allowBlank="1" showInputMessage="1" showErrorMessage="1" xr:uid="{32577C2B-AFC1-4440-98AB-45D9B5639B29}">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BF4D-C59C-4F9C-BDEC-7982FA58809F}">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7</v>
      </c>
      <c r="F5" s="756"/>
      <c r="G5" s="757"/>
      <c r="H5" s="757"/>
      <c r="I5" s="757"/>
      <c r="J5" s="757"/>
      <c r="K5" s="757"/>
      <c r="L5" s="758"/>
      <c r="M5" s="752" t="s">
        <v>308</v>
      </c>
      <c r="N5" s="754" t="s">
        <v>309</v>
      </c>
      <c r="O5" s="755"/>
      <c r="P5" s="207">
        <v>7</v>
      </c>
      <c r="Q5" s="759"/>
      <c r="R5" s="760"/>
      <c r="S5" s="760"/>
      <c r="T5" s="760"/>
      <c r="U5" s="760"/>
      <c r="V5" s="760"/>
      <c r="W5" s="761"/>
    </row>
    <row r="6" spans="2:23" s="29" customFormat="1" ht="25.5" customHeight="1" x14ac:dyDescent="0.15">
      <c r="B6" s="753"/>
      <c r="C6" s="754" t="s">
        <v>310</v>
      </c>
      <c r="D6" s="755"/>
      <c r="E6" s="242">
        <v>6</v>
      </c>
      <c r="F6" s="759"/>
      <c r="G6" s="760"/>
      <c r="H6" s="760"/>
      <c r="I6" s="760"/>
      <c r="J6" s="760"/>
      <c r="K6" s="760"/>
      <c r="L6" s="761"/>
      <c r="M6" s="753"/>
      <c r="N6" s="754" t="s">
        <v>310</v>
      </c>
      <c r="O6" s="755"/>
      <c r="P6" s="242">
        <v>7</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610</v>
      </c>
      <c r="F8" s="759"/>
      <c r="G8" s="760"/>
      <c r="H8" s="760"/>
      <c r="I8" s="760"/>
      <c r="J8" s="760"/>
      <c r="K8" s="760"/>
      <c r="L8" s="761"/>
      <c r="M8" s="765"/>
      <c r="N8" s="754" t="s">
        <v>260</v>
      </c>
      <c r="O8" s="755"/>
      <c r="P8" s="207" t="s">
        <v>610</v>
      </c>
      <c r="Q8" s="759"/>
      <c r="R8" s="760"/>
      <c r="S8" s="760"/>
      <c r="T8" s="760"/>
      <c r="U8" s="760"/>
      <c r="V8" s="760"/>
      <c r="W8" s="761"/>
    </row>
    <row r="9" spans="2:23" s="29" customFormat="1" ht="25.5" customHeight="1" x14ac:dyDescent="0.15">
      <c r="B9" s="766" t="s">
        <v>262</v>
      </c>
      <c r="C9" s="767"/>
      <c r="D9" s="768"/>
      <c r="E9" s="241" t="s">
        <v>504</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602</v>
      </c>
      <c r="Q12" s="759"/>
      <c r="R12" s="760"/>
      <c r="S12" s="760"/>
      <c r="T12" s="760"/>
      <c r="U12" s="760"/>
      <c r="V12" s="760"/>
      <c r="W12" s="761"/>
    </row>
    <row r="13" spans="2:23" s="29" customFormat="1" ht="25.5" customHeight="1" x14ac:dyDescent="0.15">
      <c r="B13" s="774" t="s">
        <v>314</v>
      </c>
      <c r="C13" s="774"/>
      <c r="D13" s="774"/>
      <c r="E13" s="787" t="s">
        <v>704</v>
      </c>
      <c r="F13" s="788"/>
      <c r="G13" s="789"/>
      <c r="H13" s="774" t="s">
        <v>315</v>
      </c>
      <c r="I13" s="774"/>
      <c r="J13" s="775" t="s">
        <v>779</v>
      </c>
      <c r="K13" s="775"/>
      <c r="L13" s="775"/>
      <c r="M13" s="774" t="s">
        <v>314</v>
      </c>
      <c r="N13" s="774"/>
      <c r="O13" s="774"/>
      <c r="P13" s="787" t="s">
        <v>705</v>
      </c>
      <c r="Q13" s="788"/>
      <c r="R13" s="789"/>
      <c r="S13" s="774" t="s">
        <v>315</v>
      </c>
      <c r="T13" s="774"/>
      <c r="U13" s="775" t="s">
        <v>780</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713</v>
      </c>
      <c r="F15" s="771"/>
      <c r="G15" s="771"/>
      <c r="H15" s="771"/>
      <c r="I15" s="771"/>
      <c r="J15" s="771"/>
      <c r="K15" s="771"/>
      <c r="L15" s="772"/>
      <c r="M15" s="769" t="s">
        <v>318</v>
      </c>
      <c r="N15" s="769"/>
      <c r="O15" s="769"/>
      <c r="P15" s="770" t="s">
        <v>713</v>
      </c>
      <c r="Q15" s="771"/>
      <c r="R15" s="771"/>
      <c r="S15" s="771"/>
      <c r="T15" s="771"/>
      <c r="U15" s="771"/>
      <c r="V15" s="771"/>
      <c r="W15" s="772"/>
    </row>
    <row r="16" spans="2:23" s="29" customFormat="1" ht="25.5" customHeight="1" x14ac:dyDescent="0.15">
      <c r="B16" s="773" t="s">
        <v>308</v>
      </c>
      <c r="C16" s="773" t="s">
        <v>309</v>
      </c>
      <c r="D16" s="773"/>
      <c r="E16" s="207">
        <v>7</v>
      </c>
      <c r="F16" s="756"/>
      <c r="G16" s="757"/>
      <c r="H16" s="757"/>
      <c r="I16" s="757"/>
      <c r="J16" s="757"/>
      <c r="K16" s="757"/>
      <c r="L16" s="758"/>
      <c r="M16" s="773" t="s">
        <v>308</v>
      </c>
      <c r="N16" s="773" t="s">
        <v>309</v>
      </c>
      <c r="O16" s="773"/>
      <c r="P16" s="207">
        <v>7</v>
      </c>
      <c r="Q16" s="759"/>
      <c r="R16" s="760"/>
      <c r="S16" s="760"/>
      <c r="T16" s="760"/>
      <c r="U16" s="760"/>
      <c r="V16" s="760"/>
      <c r="W16" s="761"/>
    </row>
    <row r="17" spans="2:24" s="29" customFormat="1" ht="25.5" customHeight="1" x14ac:dyDescent="0.15">
      <c r="B17" s="773"/>
      <c r="C17" s="773" t="s">
        <v>310</v>
      </c>
      <c r="D17" s="773"/>
      <c r="E17" s="242">
        <v>8</v>
      </c>
      <c r="F17" s="759"/>
      <c r="G17" s="760"/>
      <c r="H17" s="760"/>
      <c r="I17" s="760"/>
      <c r="J17" s="760"/>
      <c r="K17" s="760"/>
      <c r="L17" s="761"/>
      <c r="M17" s="773"/>
      <c r="N17" s="773" t="s">
        <v>310</v>
      </c>
      <c r="O17" s="773"/>
      <c r="P17" s="242">
        <v>9</v>
      </c>
      <c r="Q17" s="759"/>
      <c r="R17" s="760"/>
      <c r="S17" s="760"/>
      <c r="T17" s="760"/>
      <c r="U17" s="760"/>
      <c r="V17" s="760"/>
      <c r="W17" s="761"/>
    </row>
    <row r="18" spans="2:24" s="29" customFormat="1" ht="25.5" customHeight="1" x14ac:dyDescent="0.15">
      <c r="B18" s="773" t="s">
        <v>311</v>
      </c>
      <c r="C18" s="773" t="s">
        <v>259</v>
      </c>
      <c r="D18" s="773"/>
      <c r="E18" s="208" t="s">
        <v>598</v>
      </c>
      <c r="F18" s="759"/>
      <c r="G18" s="760"/>
      <c r="H18" s="760"/>
      <c r="I18" s="760"/>
      <c r="J18" s="760"/>
      <c r="K18" s="760"/>
      <c r="L18" s="761"/>
      <c r="M18" s="773" t="s">
        <v>311</v>
      </c>
      <c r="N18" s="773" t="s">
        <v>259</v>
      </c>
      <c r="O18" s="773"/>
      <c r="P18" s="208" t="s">
        <v>598</v>
      </c>
      <c r="Q18" s="759"/>
      <c r="R18" s="760"/>
      <c r="S18" s="760"/>
      <c r="T18" s="760"/>
      <c r="U18" s="760"/>
      <c r="V18" s="760"/>
      <c r="W18" s="761"/>
    </row>
    <row r="19" spans="2:24" s="29" customFormat="1" ht="25.5" customHeight="1" x14ac:dyDescent="0.15">
      <c r="B19" s="773"/>
      <c r="C19" s="773" t="s">
        <v>260</v>
      </c>
      <c r="D19" s="773"/>
      <c r="E19" s="207" t="s">
        <v>610</v>
      </c>
      <c r="F19" s="759"/>
      <c r="G19" s="760"/>
      <c r="H19" s="760"/>
      <c r="I19" s="760"/>
      <c r="J19" s="760"/>
      <c r="K19" s="760"/>
      <c r="L19" s="761"/>
      <c r="M19" s="773"/>
      <c r="N19" s="773" t="s">
        <v>260</v>
      </c>
      <c r="O19" s="773"/>
      <c r="P19" s="207" t="s">
        <v>610</v>
      </c>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t="s">
        <v>498</v>
      </c>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t="s">
        <v>498</v>
      </c>
      <c r="Q21" s="759"/>
      <c r="R21" s="760"/>
      <c r="S21" s="760"/>
      <c r="T21" s="760"/>
      <c r="U21" s="760"/>
      <c r="V21" s="760"/>
      <c r="W21" s="761"/>
    </row>
    <row r="22" spans="2:24" s="29" customFormat="1" ht="25.5" customHeight="1" x14ac:dyDescent="0.15">
      <c r="B22" s="765"/>
      <c r="C22" s="769" t="s">
        <v>271</v>
      </c>
      <c r="D22" s="769"/>
      <c r="E22" s="219" t="s">
        <v>571</v>
      </c>
      <c r="F22" s="759"/>
      <c r="G22" s="760"/>
      <c r="H22" s="760"/>
      <c r="I22" s="760"/>
      <c r="J22" s="760"/>
      <c r="K22" s="760"/>
      <c r="L22" s="761"/>
      <c r="M22" s="765"/>
      <c r="N22" s="769" t="s">
        <v>271</v>
      </c>
      <c r="O22" s="769"/>
      <c r="P22" s="219" t="s">
        <v>571</v>
      </c>
      <c r="Q22" s="759"/>
      <c r="R22" s="760"/>
      <c r="S22" s="760"/>
      <c r="T22" s="760"/>
      <c r="U22" s="760"/>
      <c r="V22" s="760"/>
      <c r="W22" s="761"/>
    </row>
    <row r="23" spans="2:24" s="29" customFormat="1" ht="25.5" customHeight="1" x14ac:dyDescent="0.15">
      <c r="B23" s="753"/>
      <c r="C23" s="769" t="s">
        <v>272</v>
      </c>
      <c r="D23" s="769"/>
      <c r="E23" s="219" t="s">
        <v>603</v>
      </c>
      <c r="F23" s="762"/>
      <c r="G23" s="763"/>
      <c r="H23" s="763"/>
      <c r="I23" s="763"/>
      <c r="J23" s="763"/>
      <c r="K23" s="763"/>
      <c r="L23" s="764"/>
      <c r="M23" s="753"/>
      <c r="N23" s="769" t="s">
        <v>272</v>
      </c>
      <c r="O23" s="769"/>
      <c r="P23" s="219" t="s">
        <v>637</v>
      </c>
      <c r="Q23" s="759"/>
      <c r="R23" s="760"/>
      <c r="S23" s="760"/>
      <c r="T23" s="760"/>
      <c r="U23" s="760"/>
      <c r="V23" s="760"/>
      <c r="W23" s="761"/>
    </row>
    <row r="24" spans="2:24" s="29" customFormat="1" ht="25.5" customHeight="1" x14ac:dyDescent="0.15">
      <c r="B24" s="774" t="s">
        <v>314</v>
      </c>
      <c r="C24" s="774"/>
      <c r="D24" s="774"/>
      <c r="E24" s="787" t="s">
        <v>615</v>
      </c>
      <c r="F24" s="788"/>
      <c r="G24" s="789"/>
      <c r="H24" s="774" t="s">
        <v>315</v>
      </c>
      <c r="I24" s="774"/>
      <c r="J24" s="787" t="s">
        <v>781</v>
      </c>
      <c r="K24" s="788"/>
      <c r="L24" s="789"/>
      <c r="M24" s="774" t="s">
        <v>314</v>
      </c>
      <c r="N24" s="774"/>
      <c r="O24" s="774"/>
      <c r="P24" s="787" t="s">
        <v>707</v>
      </c>
      <c r="Q24" s="788"/>
      <c r="R24" s="789"/>
      <c r="S24" s="774" t="s">
        <v>315</v>
      </c>
      <c r="T24" s="774"/>
      <c r="U24" s="775" t="s">
        <v>783</v>
      </c>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t="s">
        <v>571</v>
      </c>
      <c r="Q25" s="777"/>
      <c r="R25" s="777"/>
      <c r="S25" s="785" t="s">
        <v>317</v>
      </c>
      <c r="T25" s="786"/>
      <c r="U25" s="780" t="s">
        <v>571</v>
      </c>
      <c r="V25" s="781"/>
      <c r="W25" s="782"/>
    </row>
    <row r="26" spans="2:24" s="29" customFormat="1" ht="39.75" customHeight="1" x14ac:dyDescent="0.15">
      <c r="B26" s="769" t="s">
        <v>318</v>
      </c>
      <c r="C26" s="769"/>
      <c r="D26" s="769"/>
      <c r="E26" s="770" t="s">
        <v>782</v>
      </c>
      <c r="F26" s="771"/>
      <c r="G26" s="771"/>
      <c r="H26" s="771"/>
      <c r="I26" s="771"/>
      <c r="J26" s="771"/>
      <c r="K26" s="771"/>
      <c r="L26" s="772"/>
      <c r="M26" s="769" t="s">
        <v>318</v>
      </c>
      <c r="N26" s="769"/>
      <c r="O26" s="769"/>
      <c r="P26" s="770" t="s">
        <v>769</v>
      </c>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E2317F57-F2AC-4F28-A376-22F038F9BBBF}"/>
    <dataValidation type="list" allowBlank="1" showInputMessage="1" showErrorMessage="1" sqref="E8 E19 P8 P19" xr:uid="{95A8E5F0-3EF7-4D3E-9E9F-C08351CE2B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832712-E829-47E8-A489-E6AA16453AE4}">
          <x14:formula1>
            <xm:f>'(参考)リスト'!$F$16:$F$21</xm:f>
          </x14:formula1>
          <xm:sqref>E11:E12 E22:E23 P11:P12 P22:P23</xm:sqref>
        </x14:dataValidation>
        <x14:dataValidation type="list" allowBlank="1" showInputMessage="1" showErrorMessage="1" xr:uid="{A99E1512-5D85-44EE-BE16-CCA5902CD421}">
          <x14:formula1>
            <xm:f>'(参考)リスト'!$D$16:$D$18</xm:f>
          </x14:formula1>
          <xm:sqref>E10 E21 P10 P21</xm:sqref>
        </x14:dataValidation>
        <x14:dataValidation type="list" allowBlank="1" showInputMessage="1" showErrorMessage="1" xr:uid="{1E5B22D2-0C63-4CEF-A0F5-095730A2AA85}">
          <x14:formula1>
            <xm:f>'(参考)リスト'!$E$16:$E$27</xm:f>
          </x14:formula1>
          <xm:sqref>E9 E20 P9 P20</xm:sqref>
        </x14:dataValidation>
        <x14:dataValidation type="list" allowBlank="1" showInputMessage="1" showErrorMessage="1" xr:uid="{296F4081-DAC2-484A-AB43-14336AE92170}">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56A8-23FA-480C-BC2B-5A949BEEB3C6}">
  <dimension ref="B1:X31"/>
  <sheetViews>
    <sheetView showGridLines="0" showZeros="0" view="pageBreakPreview" zoomScale="70" zoomScaleNormal="70" zoomScaleSheetLayoutView="70" workbookViewId="0">
      <selection activeCell="AE9" sqref="AE9"/>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3"/>
    </row>
    <row r="2" spans="2:23" ht="25.15" customHeight="1" x14ac:dyDescent="0.15">
      <c r="B2" s="205" t="s">
        <v>302</v>
      </c>
      <c r="C2" s="206"/>
      <c r="D2" s="206"/>
      <c r="E2" s="206"/>
      <c r="F2" s="206"/>
      <c r="G2" s="206"/>
      <c r="H2" s="206"/>
      <c r="I2" s="206"/>
      <c r="J2" s="206"/>
      <c r="K2" s="206"/>
      <c r="L2" s="206"/>
      <c r="M2" s="206"/>
      <c r="N2" s="206"/>
      <c r="O2" s="206"/>
      <c r="P2" s="206"/>
      <c r="Q2" s="206"/>
      <c r="R2" s="327" t="s">
        <v>213</v>
      </c>
      <c r="S2" s="327"/>
      <c r="T2" s="721" t="str">
        <f>'様式A-1'!W2</f>
        <v>34.24283,131.13425</v>
      </c>
      <c r="U2" s="721"/>
      <c r="V2" s="721"/>
      <c r="W2" s="721"/>
    </row>
    <row r="3" spans="2:23" ht="25.15" customHeight="1" x14ac:dyDescent="0.15">
      <c r="B3" s="722" t="s">
        <v>303</v>
      </c>
      <c r="C3" s="723"/>
      <c r="D3" s="723"/>
      <c r="E3" s="724" t="s">
        <v>577</v>
      </c>
      <c r="F3" s="725"/>
      <c r="G3" s="726"/>
      <c r="H3" s="727" t="s">
        <v>304</v>
      </c>
      <c r="I3" s="728"/>
      <c r="J3" s="729" t="s">
        <v>579</v>
      </c>
      <c r="K3" s="730"/>
      <c r="L3" s="731"/>
      <c r="M3" s="732" t="s">
        <v>305</v>
      </c>
      <c r="N3" s="733"/>
      <c r="O3" s="734"/>
      <c r="P3" s="738" t="s">
        <v>585</v>
      </c>
      <c r="Q3" s="738"/>
      <c r="R3" s="738"/>
      <c r="S3" s="732" t="s">
        <v>248</v>
      </c>
      <c r="T3" s="734"/>
      <c r="U3" s="741">
        <v>45925</v>
      </c>
      <c r="V3" s="742"/>
      <c r="W3" s="743"/>
    </row>
    <row r="4" spans="2:23" ht="25.15" customHeight="1" x14ac:dyDescent="0.15">
      <c r="B4" s="745" t="s">
        <v>306</v>
      </c>
      <c r="C4" s="746"/>
      <c r="D4" s="746"/>
      <c r="E4" s="747" t="s">
        <v>578</v>
      </c>
      <c r="F4" s="748"/>
      <c r="G4" s="749"/>
      <c r="H4" s="727" t="s">
        <v>307</v>
      </c>
      <c r="I4" s="728"/>
      <c r="J4" s="750" t="s">
        <v>580</v>
      </c>
      <c r="K4" s="730"/>
      <c r="L4" s="731"/>
      <c r="M4" s="735"/>
      <c r="N4" s="736"/>
      <c r="O4" s="737"/>
      <c r="P4" s="751" t="s">
        <v>587</v>
      </c>
      <c r="Q4" s="751"/>
      <c r="R4" s="751"/>
      <c r="S4" s="739"/>
      <c r="T4" s="740"/>
      <c r="U4" s="739"/>
      <c r="V4" s="744"/>
      <c r="W4" s="740"/>
    </row>
    <row r="5" spans="2:23" s="29" customFormat="1" ht="25.5" customHeight="1" x14ac:dyDescent="0.15">
      <c r="B5" s="752" t="s">
        <v>308</v>
      </c>
      <c r="C5" s="754" t="s">
        <v>309</v>
      </c>
      <c r="D5" s="755"/>
      <c r="E5" s="207">
        <v>7</v>
      </c>
      <c r="F5" s="756"/>
      <c r="G5" s="757"/>
      <c r="H5" s="757"/>
      <c r="I5" s="757"/>
      <c r="J5" s="757"/>
      <c r="K5" s="757"/>
      <c r="L5" s="758"/>
      <c r="M5" s="752" t="s">
        <v>308</v>
      </c>
      <c r="N5" s="754" t="s">
        <v>309</v>
      </c>
      <c r="O5" s="755"/>
      <c r="P5" s="207">
        <v>7</v>
      </c>
      <c r="Q5" s="759"/>
      <c r="R5" s="760"/>
      <c r="S5" s="760"/>
      <c r="T5" s="760"/>
      <c r="U5" s="760"/>
      <c r="V5" s="760"/>
      <c r="W5" s="761"/>
    </row>
    <row r="6" spans="2:23" s="29" customFormat="1" ht="25.5" customHeight="1" x14ac:dyDescent="0.15">
      <c r="B6" s="753"/>
      <c r="C6" s="754" t="s">
        <v>310</v>
      </c>
      <c r="D6" s="755"/>
      <c r="E6" s="242">
        <v>10</v>
      </c>
      <c r="F6" s="759"/>
      <c r="G6" s="760"/>
      <c r="H6" s="760"/>
      <c r="I6" s="760"/>
      <c r="J6" s="760"/>
      <c r="K6" s="760"/>
      <c r="L6" s="761"/>
      <c r="M6" s="753"/>
      <c r="N6" s="754" t="s">
        <v>310</v>
      </c>
      <c r="O6" s="755"/>
      <c r="P6" s="242">
        <v>11</v>
      </c>
      <c r="Q6" s="759"/>
      <c r="R6" s="760"/>
      <c r="S6" s="760"/>
      <c r="T6" s="760"/>
      <c r="U6" s="760"/>
      <c r="V6" s="760"/>
      <c r="W6" s="761"/>
    </row>
    <row r="7" spans="2:23" s="29" customFormat="1" ht="25.5" customHeight="1" x14ac:dyDescent="0.15">
      <c r="B7" s="752" t="s">
        <v>311</v>
      </c>
      <c r="C7" s="754" t="s">
        <v>259</v>
      </c>
      <c r="D7" s="755"/>
      <c r="E7" s="208" t="s">
        <v>598</v>
      </c>
      <c r="F7" s="759"/>
      <c r="G7" s="760"/>
      <c r="H7" s="760"/>
      <c r="I7" s="760"/>
      <c r="J7" s="760"/>
      <c r="K7" s="760"/>
      <c r="L7" s="761"/>
      <c r="M7" s="752" t="s">
        <v>311</v>
      </c>
      <c r="N7" s="754" t="s">
        <v>259</v>
      </c>
      <c r="O7" s="755"/>
      <c r="P7" s="208" t="s">
        <v>598</v>
      </c>
      <c r="Q7" s="759"/>
      <c r="R7" s="760"/>
      <c r="S7" s="760"/>
      <c r="T7" s="760"/>
      <c r="U7" s="760"/>
      <c r="V7" s="760"/>
      <c r="W7" s="761"/>
    </row>
    <row r="8" spans="2:23" s="29" customFormat="1" ht="25.5" customHeight="1" x14ac:dyDescent="0.15">
      <c r="B8" s="765"/>
      <c r="C8" s="754" t="s">
        <v>260</v>
      </c>
      <c r="D8" s="755"/>
      <c r="E8" s="207" t="s">
        <v>610</v>
      </c>
      <c r="F8" s="759"/>
      <c r="G8" s="760"/>
      <c r="H8" s="760"/>
      <c r="I8" s="760"/>
      <c r="J8" s="760"/>
      <c r="K8" s="760"/>
      <c r="L8" s="761"/>
      <c r="M8" s="765"/>
      <c r="N8" s="754" t="s">
        <v>260</v>
      </c>
      <c r="O8" s="755"/>
      <c r="P8" s="207" t="s">
        <v>613</v>
      </c>
      <c r="Q8" s="759"/>
      <c r="R8" s="760"/>
      <c r="S8" s="760"/>
      <c r="T8" s="760"/>
      <c r="U8" s="760"/>
      <c r="V8" s="760"/>
      <c r="W8" s="761"/>
    </row>
    <row r="9" spans="2:23" s="29" customFormat="1" ht="25.5" customHeight="1" x14ac:dyDescent="0.15">
      <c r="B9" s="766" t="s">
        <v>262</v>
      </c>
      <c r="C9" s="767"/>
      <c r="D9" s="768"/>
      <c r="E9" s="241" t="s">
        <v>470</v>
      </c>
      <c r="F9" s="759"/>
      <c r="G9" s="760"/>
      <c r="H9" s="760"/>
      <c r="I9" s="760"/>
      <c r="J9" s="760"/>
      <c r="K9" s="760"/>
      <c r="L9" s="761"/>
      <c r="M9" s="766" t="s">
        <v>262</v>
      </c>
      <c r="N9" s="767"/>
      <c r="O9" s="768"/>
      <c r="P9" s="241" t="s">
        <v>504</v>
      </c>
      <c r="Q9" s="759"/>
      <c r="R9" s="760"/>
      <c r="S9" s="760"/>
      <c r="T9" s="760"/>
      <c r="U9" s="760"/>
      <c r="V9" s="760"/>
      <c r="W9" s="761"/>
    </row>
    <row r="10" spans="2:23" s="29" customFormat="1" ht="25.5" customHeight="1" x14ac:dyDescent="0.15">
      <c r="B10" s="752" t="s">
        <v>312</v>
      </c>
      <c r="C10" s="766" t="s">
        <v>313</v>
      </c>
      <c r="D10" s="768"/>
      <c r="E10" s="242" t="s">
        <v>600</v>
      </c>
      <c r="F10" s="759"/>
      <c r="G10" s="760"/>
      <c r="H10" s="760"/>
      <c r="I10" s="760"/>
      <c r="J10" s="760"/>
      <c r="K10" s="760"/>
      <c r="L10" s="761"/>
      <c r="M10" s="752" t="s">
        <v>312</v>
      </c>
      <c r="N10" s="766" t="s">
        <v>313</v>
      </c>
      <c r="O10" s="768"/>
      <c r="P10" s="242" t="s">
        <v>600</v>
      </c>
      <c r="Q10" s="759"/>
      <c r="R10" s="760"/>
      <c r="S10" s="760"/>
      <c r="T10" s="760"/>
      <c r="U10" s="760"/>
      <c r="V10" s="760"/>
      <c r="W10" s="761"/>
    </row>
    <row r="11" spans="2:23" s="29" customFormat="1" ht="25.5" customHeight="1" x14ac:dyDescent="0.15">
      <c r="B11" s="765"/>
      <c r="C11" s="766" t="s">
        <v>271</v>
      </c>
      <c r="D11" s="768"/>
      <c r="E11" s="219" t="s">
        <v>571</v>
      </c>
      <c r="F11" s="759"/>
      <c r="G11" s="760"/>
      <c r="H11" s="760"/>
      <c r="I11" s="760"/>
      <c r="J11" s="760"/>
      <c r="K11" s="760"/>
      <c r="L11" s="761"/>
      <c r="M11" s="765"/>
      <c r="N11" s="766" t="s">
        <v>271</v>
      </c>
      <c r="O11" s="768"/>
      <c r="P11" s="219" t="s">
        <v>571</v>
      </c>
      <c r="Q11" s="759"/>
      <c r="R11" s="760"/>
      <c r="S11" s="760"/>
      <c r="T11" s="760"/>
      <c r="U11" s="760"/>
      <c r="V11" s="760"/>
      <c r="W11" s="761"/>
    </row>
    <row r="12" spans="2:23" s="29" customFormat="1" ht="25.5" customHeight="1" x14ac:dyDescent="0.15">
      <c r="B12" s="753"/>
      <c r="C12" s="769" t="s">
        <v>272</v>
      </c>
      <c r="D12" s="769"/>
      <c r="E12" s="219" t="s">
        <v>602</v>
      </c>
      <c r="F12" s="762"/>
      <c r="G12" s="763"/>
      <c r="H12" s="763"/>
      <c r="I12" s="763"/>
      <c r="J12" s="763"/>
      <c r="K12" s="763"/>
      <c r="L12" s="764"/>
      <c r="M12" s="753"/>
      <c r="N12" s="769" t="s">
        <v>272</v>
      </c>
      <c r="O12" s="769"/>
      <c r="P12" s="219" t="s">
        <v>603</v>
      </c>
      <c r="Q12" s="759"/>
      <c r="R12" s="760"/>
      <c r="S12" s="760"/>
      <c r="T12" s="760"/>
      <c r="U12" s="760"/>
      <c r="V12" s="760"/>
      <c r="W12" s="761"/>
    </row>
    <row r="13" spans="2:23" s="29" customFormat="1" ht="25.5" customHeight="1" x14ac:dyDescent="0.15">
      <c r="B13" s="774" t="s">
        <v>314</v>
      </c>
      <c r="C13" s="774"/>
      <c r="D13" s="774"/>
      <c r="E13" s="787" t="s">
        <v>709</v>
      </c>
      <c r="F13" s="788"/>
      <c r="G13" s="789"/>
      <c r="H13" s="774" t="s">
        <v>315</v>
      </c>
      <c r="I13" s="774"/>
      <c r="J13" s="775" t="s">
        <v>784</v>
      </c>
      <c r="K13" s="775"/>
      <c r="L13" s="775"/>
      <c r="M13" s="774" t="s">
        <v>314</v>
      </c>
      <c r="N13" s="774"/>
      <c r="O13" s="774"/>
      <c r="P13" s="787" t="s">
        <v>571</v>
      </c>
      <c r="Q13" s="788"/>
      <c r="R13" s="789"/>
      <c r="S13" s="774" t="s">
        <v>315</v>
      </c>
      <c r="T13" s="774"/>
      <c r="U13" s="775" t="s">
        <v>750</v>
      </c>
      <c r="V13" s="775"/>
      <c r="W13" s="775"/>
    </row>
    <row r="14" spans="2:23" s="29" customFormat="1" ht="25.5" customHeight="1" x14ac:dyDescent="0.15">
      <c r="B14" s="776" t="s">
        <v>316</v>
      </c>
      <c r="C14" s="776"/>
      <c r="D14" s="776"/>
      <c r="E14" s="777" t="s">
        <v>571</v>
      </c>
      <c r="F14" s="777"/>
      <c r="G14" s="777"/>
      <c r="H14" s="778" t="s">
        <v>317</v>
      </c>
      <c r="I14" s="779"/>
      <c r="J14" s="780" t="s">
        <v>571</v>
      </c>
      <c r="K14" s="781"/>
      <c r="L14" s="782"/>
      <c r="M14" s="778" t="s">
        <v>316</v>
      </c>
      <c r="N14" s="779"/>
      <c r="O14" s="783"/>
      <c r="P14" s="784" t="s">
        <v>571</v>
      </c>
      <c r="Q14" s="777"/>
      <c r="R14" s="777"/>
      <c r="S14" s="785" t="s">
        <v>317</v>
      </c>
      <c r="T14" s="786"/>
      <c r="U14" s="780" t="s">
        <v>571</v>
      </c>
      <c r="V14" s="781"/>
      <c r="W14" s="782"/>
    </row>
    <row r="15" spans="2:23" s="29" customFormat="1" ht="39.75" customHeight="1" x14ac:dyDescent="0.15">
      <c r="B15" s="769" t="s">
        <v>318</v>
      </c>
      <c r="C15" s="769"/>
      <c r="D15" s="769"/>
      <c r="E15" s="770" t="s">
        <v>720</v>
      </c>
      <c r="F15" s="771"/>
      <c r="G15" s="771"/>
      <c r="H15" s="771"/>
      <c r="I15" s="771"/>
      <c r="J15" s="771"/>
      <c r="K15" s="771"/>
      <c r="L15" s="772"/>
      <c r="M15" s="769" t="s">
        <v>318</v>
      </c>
      <c r="N15" s="769"/>
      <c r="O15" s="769"/>
      <c r="P15" s="770" t="s">
        <v>711</v>
      </c>
      <c r="Q15" s="771"/>
      <c r="R15" s="771"/>
      <c r="S15" s="771"/>
      <c r="T15" s="771"/>
      <c r="U15" s="771"/>
      <c r="V15" s="771"/>
      <c r="W15" s="772"/>
    </row>
    <row r="16" spans="2:23" s="29" customFormat="1" ht="25.5" customHeight="1" x14ac:dyDescent="0.15">
      <c r="B16" s="773" t="s">
        <v>308</v>
      </c>
      <c r="C16" s="773" t="s">
        <v>309</v>
      </c>
      <c r="D16" s="773"/>
      <c r="E16" s="207">
        <v>7</v>
      </c>
      <c r="F16" s="756"/>
      <c r="G16" s="757"/>
      <c r="H16" s="757"/>
      <c r="I16" s="757"/>
      <c r="J16" s="757"/>
      <c r="K16" s="757"/>
      <c r="L16" s="758"/>
      <c r="M16" s="773" t="s">
        <v>308</v>
      </c>
      <c r="N16" s="773" t="s">
        <v>309</v>
      </c>
      <c r="O16" s="773"/>
      <c r="P16" s="207"/>
      <c r="Q16" s="759"/>
      <c r="R16" s="760"/>
      <c r="S16" s="760"/>
      <c r="T16" s="760"/>
      <c r="U16" s="760"/>
      <c r="V16" s="760"/>
      <c r="W16" s="761"/>
    </row>
    <row r="17" spans="2:24" s="29" customFormat="1" ht="25.5" customHeight="1" x14ac:dyDescent="0.15">
      <c r="B17" s="773"/>
      <c r="C17" s="773" t="s">
        <v>310</v>
      </c>
      <c r="D17" s="773"/>
      <c r="E17" s="242">
        <v>12</v>
      </c>
      <c r="F17" s="759"/>
      <c r="G17" s="760"/>
      <c r="H17" s="760"/>
      <c r="I17" s="760"/>
      <c r="J17" s="760"/>
      <c r="K17" s="760"/>
      <c r="L17" s="761"/>
      <c r="M17" s="773"/>
      <c r="N17" s="773" t="s">
        <v>310</v>
      </c>
      <c r="O17" s="773"/>
      <c r="P17" s="242"/>
      <c r="Q17" s="759"/>
      <c r="R17" s="760"/>
      <c r="S17" s="760"/>
      <c r="T17" s="760"/>
      <c r="U17" s="760"/>
      <c r="V17" s="760"/>
      <c r="W17" s="761"/>
    </row>
    <row r="18" spans="2:24" s="29" customFormat="1" ht="25.5" customHeight="1" x14ac:dyDescent="0.15">
      <c r="B18" s="773" t="s">
        <v>311</v>
      </c>
      <c r="C18" s="773" t="s">
        <v>259</v>
      </c>
      <c r="D18" s="773"/>
      <c r="E18" s="208" t="s">
        <v>623</v>
      </c>
      <c r="F18" s="759"/>
      <c r="G18" s="760"/>
      <c r="H18" s="760"/>
      <c r="I18" s="760"/>
      <c r="J18" s="760"/>
      <c r="K18" s="760"/>
      <c r="L18" s="761"/>
      <c r="M18" s="773" t="s">
        <v>311</v>
      </c>
      <c r="N18" s="773" t="s">
        <v>259</v>
      </c>
      <c r="O18" s="773"/>
      <c r="P18" s="208"/>
      <c r="Q18" s="759"/>
      <c r="R18" s="760"/>
      <c r="S18" s="760"/>
      <c r="T18" s="760"/>
      <c r="U18" s="760"/>
      <c r="V18" s="760"/>
      <c r="W18" s="761"/>
    </row>
    <row r="19" spans="2:24" s="29" customFormat="1" ht="25.5" customHeight="1" x14ac:dyDescent="0.15">
      <c r="B19" s="773"/>
      <c r="C19" s="773" t="s">
        <v>260</v>
      </c>
      <c r="D19" s="773"/>
      <c r="E19" s="207" t="s">
        <v>624</v>
      </c>
      <c r="F19" s="759"/>
      <c r="G19" s="760"/>
      <c r="H19" s="760"/>
      <c r="I19" s="760"/>
      <c r="J19" s="760"/>
      <c r="K19" s="760"/>
      <c r="L19" s="761"/>
      <c r="M19" s="773"/>
      <c r="N19" s="773" t="s">
        <v>260</v>
      </c>
      <c r="O19" s="773"/>
      <c r="P19" s="207"/>
      <c r="Q19" s="759"/>
      <c r="R19" s="760"/>
      <c r="S19" s="760"/>
      <c r="T19" s="760"/>
      <c r="U19" s="760"/>
      <c r="V19" s="760"/>
      <c r="W19" s="761"/>
    </row>
    <row r="20" spans="2:24" s="29" customFormat="1" ht="25.5" customHeight="1" x14ac:dyDescent="0.15">
      <c r="B20" s="769" t="s">
        <v>262</v>
      </c>
      <c r="C20" s="769"/>
      <c r="D20" s="769"/>
      <c r="E20" s="241" t="s">
        <v>504</v>
      </c>
      <c r="F20" s="759"/>
      <c r="G20" s="760"/>
      <c r="H20" s="760"/>
      <c r="I20" s="760"/>
      <c r="J20" s="760"/>
      <c r="K20" s="760"/>
      <c r="L20" s="761"/>
      <c r="M20" s="769" t="s">
        <v>262</v>
      </c>
      <c r="N20" s="769"/>
      <c r="O20" s="769"/>
      <c r="P20" s="241"/>
      <c r="Q20" s="759"/>
      <c r="R20" s="760"/>
      <c r="S20" s="760"/>
      <c r="T20" s="760"/>
      <c r="U20" s="760"/>
      <c r="V20" s="760"/>
      <c r="W20" s="761"/>
    </row>
    <row r="21" spans="2:24" s="29" customFormat="1" ht="25.5" customHeight="1" x14ac:dyDescent="0.15">
      <c r="B21" s="752" t="s">
        <v>312</v>
      </c>
      <c r="C21" s="769" t="s">
        <v>313</v>
      </c>
      <c r="D21" s="769"/>
      <c r="E21" s="242" t="s">
        <v>600</v>
      </c>
      <c r="F21" s="759"/>
      <c r="G21" s="760"/>
      <c r="H21" s="760"/>
      <c r="I21" s="760"/>
      <c r="J21" s="760"/>
      <c r="K21" s="760"/>
      <c r="L21" s="761"/>
      <c r="M21" s="752" t="s">
        <v>312</v>
      </c>
      <c r="N21" s="769" t="s">
        <v>313</v>
      </c>
      <c r="O21" s="769"/>
      <c r="P21" s="242"/>
      <c r="Q21" s="759"/>
      <c r="R21" s="760"/>
      <c r="S21" s="760"/>
      <c r="T21" s="760"/>
      <c r="U21" s="760"/>
      <c r="V21" s="760"/>
      <c r="W21" s="761"/>
    </row>
    <row r="22" spans="2:24" s="29" customFormat="1" ht="25.5" customHeight="1" x14ac:dyDescent="0.15">
      <c r="B22" s="765"/>
      <c r="C22" s="769" t="s">
        <v>271</v>
      </c>
      <c r="D22" s="769"/>
      <c r="E22" s="219"/>
      <c r="F22" s="759"/>
      <c r="G22" s="760"/>
      <c r="H22" s="760"/>
      <c r="I22" s="760"/>
      <c r="J22" s="760"/>
      <c r="K22" s="760"/>
      <c r="L22" s="761"/>
      <c r="M22" s="765"/>
      <c r="N22" s="769" t="s">
        <v>271</v>
      </c>
      <c r="O22" s="769"/>
      <c r="P22" s="219"/>
      <c r="Q22" s="759"/>
      <c r="R22" s="760"/>
      <c r="S22" s="760"/>
      <c r="T22" s="760"/>
      <c r="U22" s="760"/>
      <c r="V22" s="760"/>
      <c r="W22" s="761"/>
    </row>
    <row r="23" spans="2:24" s="29" customFormat="1" ht="25.5" customHeight="1" x14ac:dyDescent="0.15">
      <c r="B23" s="753"/>
      <c r="C23" s="769" t="s">
        <v>272</v>
      </c>
      <c r="D23" s="769"/>
      <c r="E23" s="219"/>
      <c r="F23" s="762"/>
      <c r="G23" s="763"/>
      <c r="H23" s="763"/>
      <c r="I23" s="763"/>
      <c r="J23" s="763"/>
      <c r="K23" s="763"/>
      <c r="L23" s="764"/>
      <c r="M23" s="753"/>
      <c r="N23" s="769" t="s">
        <v>272</v>
      </c>
      <c r="O23" s="769"/>
      <c r="P23" s="219"/>
      <c r="Q23" s="759"/>
      <c r="R23" s="760"/>
      <c r="S23" s="760"/>
      <c r="T23" s="760"/>
      <c r="U23" s="760"/>
      <c r="V23" s="760"/>
      <c r="W23" s="761"/>
    </row>
    <row r="24" spans="2:24" s="29" customFormat="1" ht="25.5" customHeight="1" x14ac:dyDescent="0.15">
      <c r="B24" s="774" t="s">
        <v>314</v>
      </c>
      <c r="C24" s="774"/>
      <c r="D24" s="774"/>
      <c r="E24" s="787" t="s">
        <v>788</v>
      </c>
      <c r="F24" s="788"/>
      <c r="G24" s="789"/>
      <c r="H24" s="774" t="s">
        <v>315</v>
      </c>
      <c r="I24" s="774"/>
      <c r="J24" s="787" t="s">
        <v>785</v>
      </c>
      <c r="K24" s="788"/>
      <c r="L24" s="789"/>
      <c r="M24" s="774" t="s">
        <v>314</v>
      </c>
      <c r="N24" s="774"/>
      <c r="O24" s="774"/>
      <c r="P24" s="787"/>
      <c r="Q24" s="788"/>
      <c r="R24" s="789"/>
      <c r="S24" s="774" t="s">
        <v>315</v>
      </c>
      <c r="T24" s="774"/>
      <c r="U24" s="775"/>
      <c r="V24" s="775"/>
      <c r="W24" s="775"/>
    </row>
    <row r="25" spans="2:24" s="29" customFormat="1" ht="25.5" customHeight="1" x14ac:dyDescent="0.15">
      <c r="B25" s="776" t="s">
        <v>316</v>
      </c>
      <c r="C25" s="776"/>
      <c r="D25" s="776"/>
      <c r="E25" s="777" t="s">
        <v>571</v>
      </c>
      <c r="F25" s="777"/>
      <c r="G25" s="777"/>
      <c r="H25" s="778" t="s">
        <v>317</v>
      </c>
      <c r="I25" s="779"/>
      <c r="J25" s="780" t="s">
        <v>571</v>
      </c>
      <c r="K25" s="781"/>
      <c r="L25" s="782"/>
      <c r="M25" s="778" t="s">
        <v>316</v>
      </c>
      <c r="N25" s="779"/>
      <c r="O25" s="783"/>
      <c r="P25" s="784"/>
      <c r="Q25" s="777"/>
      <c r="R25" s="777"/>
      <c r="S25" s="785" t="s">
        <v>317</v>
      </c>
      <c r="T25" s="786"/>
      <c r="U25" s="780"/>
      <c r="V25" s="781"/>
      <c r="W25" s="782"/>
    </row>
    <row r="26" spans="2:24" s="29" customFormat="1" ht="39.75" customHeight="1" x14ac:dyDescent="0.15">
      <c r="B26" s="769" t="s">
        <v>318</v>
      </c>
      <c r="C26" s="769"/>
      <c r="D26" s="769"/>
      <c r="E26" s="770" t="s">
        <v>726</v>
      </c>
      <c r="F26" s="771"/>
      <c r="G26" s="771"/>
      <c r="H26" s="771"/>
      <c r="I26" s="771"/>
      <c r="J26" s="771"/>
      <c r="K26" s="771"/>
      <c r="L26" s="772"/>
      <c r="M26" s="769" t="s">
        <v>318</v>
      </c>
      <c r="N26" s="769"/>
      <c r="O26" s="769"/>
      <c r="P26" s="770"/>
      <c r="Q26" s="771"/>
      <c r="R26" s="771"/>
      <c r="S26" s="771"/>
      <c r="T26" s="771"/>
      <c r="U26" s="771"/>
      <c r="V26" s="771"/>
      <c r="W26" s="772"/>
    </row>
    <row r="27" spans="2:24" s="29" customFormat="1" ht="15" customHeight="1" x14ac:dyDescent="0.15">
      <c r="B27" s="209"/>
      <c r="C27" s="790" t="s">
        <v>319</v>
      </c>
      <c r="D27" s="791"/>
      <c r="E27" s="791"/>
      <c r="F27" s="791"/>
      <c r="G27" s="791"/>
      <c r="H27" s="791"/>
      <c r="I27" s="791"/>
      <c r="J27" s="791"/>
      <c r="K27" s="791"/>
      <c r="L27" s="791"/>
      <c r="M27" s="210"/>
      <c r="N27" s="210" t="s">
        <v>320</v>
      </c>
      <c r="O27" s="210"/>
      <c r="P27" s="210"/>
      <c r="Q27" s="210"/>
      <c r="R27" s="210"/>
      <c r="S27" s="210"/>
      <c r="T27" s="210"/>
      <c r="U27" s="210"/>
      <c r="V27" s="210"/>
      <c r="W27" s="210"/>
    </row>
    <row r="28" spans="2:24" s="29" customFormat="1" ht="15" customHeight="1" x14ac:dyDescent="0.15">
      <c r="B28" s="209"/>
      <c r="C28" s="792"/>
      <c r="D28" s="792"/>
      <c r="E28" s="792"/>
      <c r="F28" s="792"/>
      <c r="G28" s="792"/>
      <c r="H28" s="792"/>
      <c r="I28" s="792"/>
      <c r="J28" s="792"/>
      <c r="K28" s="792"/>
      <c r="L28" s="792"/>
      <c r="M28" s="210"/>
      <c r="N28" s="210" t="s">
        <v>321</v>
      </c>
      <c r="O28" s="210"/>
      <c r="P28" s="210"/>
      <c r="Q28" s="210"/>
      <c r="R28" s="210"/>
      <c r="S28" s="210"/>
      <c r="T28" s="210"/>
      <c r="U28" s="210"/>
      <c r="V28" s="210"/>
      <c r="W28" s="210"/>
    </row>
    <row r="29" spans="2:24" ht="15" customHeight="1" x14ac:dyDescent="0.15">
      <c r="C29" s="89"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9"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8EED746-F6C9-4045-9CD4-7C20772C315A}"/>
    <dataValidation type="list" allowBlank="1" showInputMessage="1" showErrorMessage="1" sqref="E8 E19 P8 P19" xr:uid="{CA9B69A1-83ED-4BEA-9DB4-3EDA52F1A83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6A0E38-0480-4EB6-9AE2-6323F01C7E16}">
          <x14:formula1>
            <xm:f>'(参考)リスト'!$F$16:$F$21</xm:f>
          </x14:formula1>
          <xm:sqref>E11:E12 E22:E23 P11:P12 P22:P23</xm:sqref>
        </x14:dataValidation>
        <x14:dataValidation type="list" allowBlank="1" showInputMessage="1" showErrorMessage="1" xr:uid="{14F7CFCE-555E-49D9-82E5-831AB7ECD2E4}">
          <x14:formula1>
            <xm:f>'(参考)リスト'!$D$16:$D$18</xm:f>
          </x14:formula1>
          <xm:sqref>E10 E21 P10 P21</xm:sqref>
        </x14:dataValidation>
        <x14:dataValidation type="list" allowBlank="1" showInputMessage="1" showErrorMessage="1" xr:uid="{18D243B8-9486-404E-A5EC-91A312CF4AAA}">
          <x14:formula1>
            <xm:f>'(参考)リスト'!$E$16:$E$27</xm:f>
          </x14:formula1>
          <xm:sqref>E9 E20 P9 P20</xm:sqref>
        </x14:dataValidation>
        <x14:dataValidation type="list" allowBlank="1" showInputMessage="1" showErrorMessage="1" xr:uid="{BB08372D-70F6-421A-814A-EB62F745D6F1}">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B1:Z59"/>
  <sheetViews>
    <sheetView showGridLines="0" showZeros="0" view="pageBreakPreview" zoomScaleNormal="70" zoomScaleSheetLayoutView="100" workbookViewId="0">
      <selection activeCell="AJ17" sqref="AJ17"/>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5" t="s">
        <v>326</v>
      </c>
      <c r="C2" s="206"/>
      <c r="D2" s="206"/>
      <c r="E2" s="206"/>
      <c r="F2" s="206"/>
      <c r="G2" s="206"/>
      <c r="H2" s="206"/>
      <c r="I2" s="206"/>
      <c r="J2" s="206"/>
      <c r="K2" s="206"/>
      <c r="L2" s="206"/>
      <c r="M2" s="206"/>
      <c r="N2" s="206"/>
      <c r="O2" s="206"/>
      <c r="P2" s="206"/>
      <c r="Q2" s="206"/>
    </row>
    <row r="3" spans="2:25" ht="25.15" customHeight="1" x14ac:dyDescent="0.15">
      <c r="B3" s="814" t="s">
        <v>303</v>
      </c>
      <c r="C3" s="814"/>
      <c r="D3" s="814"/>
      <c r="E3" s="815" t="s">
        <v>577</v>
      </c>
      <c r="F3" s="815"/>
      <c r="G3" s="815"/>
      <c r="H3" s="815"/>
      <c r="I3" s="805" t="s">
        <v>304</v>
      </c>
      <c r="J3" s="806"/>
      <c r="K3" s="807"/>
      <c r="L3" s="729" t="s">
        <v>579</v>
      </c>
      <c r="M3" s="730"/>
      <c r="N3" s="731"/>
      <c r="O3" s="833" t="s">
        <v>305</v>
      </c>
      <c r="P3" s="834"/>
      <c r="Q3" s="835"/>
      <c r="R3" s="816" t="s">
        <v>585</v>
      </c>
      <c r="S3" s="817"/>
      <c r="T3" s="818"/>
      <c r="U3" s="839" t="s">
        <v>327</v>
      </c>
      <c r="V3" s="840"/>
      <c r="W3" s="843">
        <v>45925</v>
      </c>
      <c r="X3" s="844"/>
      <c r="Y3" s="845"/>
    </row>
    <row r="4" spans="2:25" ht="25.15" customHeight="1" x14ac:dyDescent="0.15">
      <c r="B4" s="819" t="s">
        <v>306</v>
      </c>
      <c r="C4" s="819"/>
      <c r="D4" s="819"/>
      <c r="E4" s="820" t="s">
        <v>578</v>
      </c>
      <c r="F4" s="820"/>
      <c r="G4" s="820"/>
      <c r="H4" s="820"/>
      <c r="I4" s="805" t="s">
        <v>307</v>
      </c>
      <c r="J4" s="806"/>
      <c r="K4" s="807"/>
      <c r="L4" s="787" t="s">
        <v>580</v>
      </c>
      <c r="M4" s="788"/>
      <c r="N4" s="789"/>
      <c r="O4" s="836"/>
      <c r="P4" s="837"/>
      <c r="Q4" s="838"/>
      <c r="R4" s="821" t="s">
        <v>587</v>
      </c>
      <c r="S4" s="822"/>
      <c r="T4" s="823"/>
      <c r="U4" s="841"/>
      <c r="V4" s="842"/>
      <c r="W4" s="846"/>
      <c r="X4" s="847"/>
      <c r="Y4" s="848"/>
    </row>
    <row r="5" spans="2:25" ht="15" customHeight="1" x14ac:dyDescent="0.15">
      <c r="B5" s="805" t="s">
        <v>328</v>
      </c>
      <c r="C5" s="806"/>
      <c r="D5" s="807"/>
      <c r="E5" s="261"/>
      <c r="F5" s="805" t="s">
        <v>329</v>
      </c>
      <c r="G5" s="806"/>
      <c r="H5" s="807"/>
      <c r="I5" s="211"/>
      <c r="J5" s="805" t="s">
        <v>328</v>
      </c>
      <c r="K5" s="806"/>
      <c r="L5" s="807"/>
      <c r="M5" s="261"/>
      <c r="N5" s="805" t="s">
        <v>329</v>
      </c>
      <c r="O5" s="806"/>
      <c r="P5" s="807"/>
      <c r="Q5" s="211"/>
      <c r="R5" s="808" t="s">
        <v>328</v>
      </c>
      <c r="S5" s="810"/>
      <c r="T5" s="809"/>
      <c r="U5" s="260"/>
      <c r="V5" s="808" t="s">
        <v>329</v>
      </c>
      <c r="W5" s="810"/>
      <c r="X5" s="809"/>
      <c r="Y5" s="117"/>
    </row>
    <row r="6" spans="2:25" ht="15" customHeight="1" x14ac:dyDescent="0.15">
      <c r="B6" s="805" t="s">
        <v>330</v>
      </c>
      <c r="C6" s="806"/>
      <c r="D6" s="219"/>
      <c r="E6" s="811"/>
      <c r="F6" s="812"/>
      <c r="G6" s="812"/>
      <c r="H6" s="812"/>
      <c r="I6" s="813"/>
      <c r="J6" s="805" t="s">
        <v>330</v>
      </c>
      <c r="K6" s="806"/>
      <c r="L6" s="219"/>
      <c r="M6" s="811"/>
      <c r="N6" s="812"/>
      <c r="O6" s="812"/>
      <c r="P6" s="812"/>
      <c r="Q6" s="813"/>
      <c r="R6" s="808" t="s">
        <v>330</v>
      </c>
      <c r="S6" s="810"/>
      <c r="T6" s="246"/>
      <c r="U6" s="824"/>
      <c r="V6" s="825"/>
      <c r="W6" s="825"/>
      <c r="X6" s="825"/>
      <c r="Y6" s="826"/>
    </row>
    <row r="7" spans="2:25" ht="15" customHeight="1" x14ac:dyDescent="0.15">
      <c r="B7" s="805" t="s">
        <v>331</v>
      </c>
      <c r="C7" s="807"/>
      <c r="D7" s="729"/>
      <c r="E7" s="731"/>
      <c r="F7" s="805" t="s">
        <v>332</v>
      </c>
      <c r="G7" s="807"/>
      <c r="H7" s="299"/>
      <c r="I7" s="299"/>
      <c r="J7" s="805" t="s">
        <v>331</v>
      </c>
      <c r="K7" s="807"/>
      <c r="L7" s="729"/>
      <c r="M7" s="731"/>
      <c r="N7" s="805" t="s">
        <v>332</v>
      </c>
      <c r="O7" s="807"/>
      <c r="P7" s="299"/>
      <c r="Q7" s="299"/>
      <c r="R7" s="808" t="s">
        <v>331</v>
      </c>
      <c r="S7" s="809"/>
      <c r="T7" s="827"/>
      <c r="U7" s="828"/>
      <c r="V7" s="808" t="s">
        <v>332</v>
      </c>
      <c r="W7" s="809"/>
      <c r="X7" s="849"/>
      <c r="Y7" s="849"/>
    </row>
    <row r="8" spans="2:25" ht="15" customHeight="1" x14ac:dyDescent="0.15">
      <c r="B8" s="829" t="s">
        <v>333</v>
      </c>
      <c r="C8" s="829"/>
      <c r="D8" s="219"/>
      <c r="E8" s="244" t="s">
        <v>334</v>
      </c>
      <c r="F8" s="830"/>
      <c r="G8" s="830"/>
      <c r="H8" s="830"/>
      <c r="I8" s="830"/>
      <c r="J8" s="829" t="s">
        <v>333</v>
      </c>
      <c r="K8" s="829"/>
      <c r="L8" s="219"/>
      <c r="M8" s="244" t="s">
        <v>334</v>
      </c>
      <c r="N8" s="830"/>
      <c r="O8" s="830"/>
      <c r="P8" s="830"/>
      <c r="Q8" s="830"/>
      <c r="R8" s="831" t="s">
        <v>333</v>
      </c>
      <c r="S8" s="831"/>
      <c r="T8" s="246"/>
      <c r="U8" s="245" t="s">
        <v>334</v>
      </c>
      <c r="V8" s="832"/>
      <c r="W8" s="832"/>
      <c r="X8" s="832"/>
      <c r="Y8" s="832"/>
    </row>
    <row r="9" spans="2:25" s="29" customFormat="1" ht="14.1" customHeight="1" x14ac:dyDescent="0.15">
      <c r="B9" s="793"/>
      <c r="C9" s="793"/>
      <c r="D9" s="793"/>
      <c r="E9" s="793"/>
      <c r="F9" s="793"/>
      <c r="G9" s="793"/>
      <c r="H9" s="793"/>
      <c r="I9" s="793"/>
      <c r="J9" s="795"/>
      <c r="K9" s="795"/>
      <c r="L9" s="795"/>
      <c r="M9" s="795"/>
      <c r="N9" s="795"/>
      <c r="O9" s="795"/>
      <c r="P9" s="795"/>
      <c r="Q9" s="795"/>
      <c r="R9" s="796"/>
      <c r="S9" s="796"/>
      <c r="T9" s="796"/>
      <c r="U9" s="796"/>
      <c r="V9" s="796"/>
      <c r="W9" s="796"/>
      <c r="X9" s="796"/>
      <c r="Y9" s="797"/>
    </row>
    <row r="10" spans="2:25" s="29" customFormat="1" ht="14.1" customHeight="1" x14ac:dyDescent="0.15">
      <c r="B10" s="794"/>
      <c r="C10" s="794"/>
      <c r="D10" s="794"/>
      <c r="E10" s="794"/>
      <c r="F10" s="794"/>
      <c r="G10" s="794"/>
      <c r="H10" s="794"/>
      <c r="I10" s="794"/>
      <c r="J10" s="795"/>
      <c r="K10" s="795"/>
      <c r="L10" s="795"/>
      <c r="M10" s="795"/>
      <c r="N10" s="795"/>
      <c r="O10" s="795"/>
      <c r="P10" s="795"/>
      <c r="Q10" s="795"/>
      <c r="R10" s="796"/>
      <c r="S10" s="796"/>
      <c r="T10" s="796"/>
      <c r="U10" s="796"/>
      <c r="V10" s="796"/>
      <c r="W10" s="796"/>
      <c r="X10" s="796"/>
      <c r="Y10" s="797"/>
    </row>
    <row r="11" spans="2:25" s="29" customFormat="1" ht="14.1" customHeight="1" x14ac:dyDescent="0.15">
      <c r="B11" s="794"/>
      <c r="C11" s="794"/>
      <c r="D11" s="794"/>
      <c r="E11" s="794"/>
      <c r="F11" s="794"/>
      <c r="G11" s="794"/>
      <c r="H11" s="794"/>
      <c r="I11" s="794"/>
      <c r="J11" s="795"/>
      <c r="K11" s="795"/>
      <c r="L11" s="795"/>
      <c r="M11" s="795"/>
      <c r="N11" s="795"/>
      <c r="O11" s="795"/>
      <c r="P11" s="795"/>
      <c r="Q11" s="795"/>
      <c r="R11" s="796"/>
      <c r="S11" s="796"/>
      <c r="T11" s="796"/>
      <c r="U11" s="796"/>
      <c r="V11" s="796"/>
      <c r="W11" s="796"/>
      <c r="X11" s="796"/>
      <c r="Y11" s="797"/>
    </row>
    <row r="12" spans="2:25" s="29" customFormat="1" ht="14.1" customHeight="1" x14ac:dyDescent="0.15">
      <c r="B12" s="794"/>
      <c r="C12" s="794"/>
      <c r="D12" s="794"/>
      <c r="E12" s="794"/>
      <c r="F12" s="794"/>
      <c r="G12" s="794"/>
      <c r="H12" s="794"/>
      <c r="I12" s="794"/>
      <c r="J12" s="795"/>
      <c r="K12" s="795"/>
      <c r="L12" s="795"/>
      <c r="M12" s="795"/>
      <c r="N12" s="795"/>
      <c r="O12" s="795"/>
      <c r="P12" s="795"/>
      <c r="Q12" s="795"/>
      <c r="R12" s="796"/>
      <c r="S12" s="796"/>
      <c r="T12" s="796"/>
      <c r="U12" s="796"/>
      <c r="V12" s="796"/>
      <c r="W12" s="796"/>
      <c r="X12" s="796"/>
      <c r="Y12" s="797"/>
    </row>
    <row r="13" spans="2:25" s="29" customFormat="1" ht="14.1" customHeight="1" x14ac:dyDescent="0.15">
      <c r="B13" s="794"/>
      <c r="C13" s="794"/>
      <c r="D13" s="794"/>
      <c r="E13" s="794"/>
      <c r="F13" s="794"/>
      <c r="G13" s="794"/>
      <c r="H13" s="794"/>
      <c r="I13" s="794"/>
      <c r="J13" s="795"/>
      <c r="K13" s="795"/>
      <c r="L13" s="795"/>
      <c r="M13" s="795"/>
      <c r="N13" s="795"/>
      <c r="O13" s="795"/>
      <c r="P13" s="795"/>
      <c r="Q13" s="795"/>
      <c r="R13" s="796"/>
      <c r="S13" s="796"/>
      <c r="T13" s="796"/>
      <c r="U13" s="796"/>
      <c r="V13" s="796"/>
      <c r="W13" s="796"/>
      <c r="X13" s="796"/>
      <c r="Y13" s="797"/>
    </row>
    <row r="14" spans="2:25" s="29" customFormat="1" ht="14.1" customHeight="1" x14ac:dyDescent="0.15">
      <c r="B14" s="794"/>
      <c r="C14" s="794"/>
      <c r="D14" s="794"/>
      <c r="E14" s="794"/>
      <c r="F14" s="794"/>
      <c r="G14" s="794"/>
      <c r="H14" s="794"/>
      <c r="I14" s="794"/>
      <c r="J14" s="795"/>
      <c r="K14" s="795"/>
      <c r="L14" s="795"/>
      <c r="M14" s="795"/>
      <c r="N14" s="795"/>
      <c r="O14" s="795"/>
      <c r="P14" s="795"/>
      <c r="Q14" s="795"/>
      <c r="R14" s="796"/>
      <c r="S14" s="796"/>
      <c r="T14" s="796"/>
      <c r="U14" s="796"/>
      <c r="V14" s="796"/>
      <c r="W14" s="796"/>
      <c r="X14" s="796"/>
      <c r="Y14" s="797"/>
    </row>
    <row r="15" spans="2:25" s="29" customFormat="1" ht="14.1" customHeight="1" x14ac:dyDescent="0.15">
      <c r="B15" s="794"/>
      <c r="C15" s="794"/>
      <c r="D15" s="794"/>
      <c r="E15" s="794"/>
      <c r="F15" s="794"/>
      <c r="G15" s="794"/>
      <c r="H15" s="794"/>
      <c r="I15" s="794"/>
      <c r="J15" s="795"/>
      <c r="K15" s="795"/>
      <c r="L15" s="795"/>
      <c r="M15" s="795"/>
      <c r="N15" s="795"/>
      <c r="O15" s="795"/>
      <c r="P15" s="795"/>
      <c r="Q15" s="795"/>
      <c r="R15" s="796"/>
      <c r="S15" s="796"/>
      <c r="T15" s="796"/>
      <c r="U15" s="796"/>
      <c r="V15" s="796"/>
      <c r="W15" s="796"/>
      <c r="X15" s="796"/>
      <c r="Y15" s="797"/>
    </row>
    <row r="16" spans="2:25" s="29" customFormat="1" ht="14.1" customHeight="1" x14ac:dyDescent="0.15">
      <c r="B16" s="794"/>
      <c r="C16" s="794"/>
      <c r="D16" s="794"/>
      <c r="E16" s="794"/>
      <c r="F16" s="794"/>
      <c r="G16" s="794"/>
      <c r="H16" s="794"/>
      <c r="I16" s="794"/>
      <c r="J16" s="795"/>
      <c r="K16" s="795"/>
      <c r="L16" s="795"/>
      <c r="M16" s="795"/>
      <c r="N16" s="795"/>
      <c r="O16" s="795"/>
      <c r="P16" s="795"/>
      <c r="Q16" s="795"/>
      <c r="R16" s="796"/>
      <c r="S16" s="796"/>
      <c r="T16" s="796"/>
      <c r="U16" s="796"/>
      <c r="V16" s="796"/>
      <c r="W16" s="796"/>
      <c r="X16" s="796"/>
      <c r="Y16" s="797"/>
    </row>
    <row r="17" spans="2:25" s="29" customFormat="1" ht="14.1" customHeight="1" x14ac:dyDescent="0.15">
      <c r="B17" s="794"/>
      <c r="C17" s="794"/>
      <c r="D17" s="794"/>
      <c r="E17" s="794"/>
      <c r="F17" s="794"/>
      <c r="G17" s="794"/>
      <c r="H17" s="794"/>
      <c r="I17" s="794"/>
      <c r="J17" s="795"/>
      <c r="K17" s="795"/>
      <c r="L17" s="795"/>
      <c r="M17" s="795"/>
      <c r="N17" s="795"/>
      <c r="O17" s="795"/>
      <c r="P17" s="795"/>
      <c r="Q17" s="795"/>
      <c r="R17" s="796"/>
      <c r="S17" s="796"/>
      <c r="T17" s="796"/>
      <c r="U17" s="796"/>
      <c r="V17" s="796"/>
      <c r="W17" s="796"/>
      <c r="X17" s="796"/>
      <c r="Y17" s="797"/>
    </row>
    <row r="18" spans="2:25" s="29" customFormat="1" ht="14.1" customHeight="1" x14ac:dyDescent="0.15">
      <c r="B18" s="794"/>
      <c r="C18" s="794"/>
      <c r="D18" s="794"/>
      <c r="E18" s="794"/>
      <c r="F18" s="794"/>
      <c r="G18" s="794"/>
      <c r="H18" s="794"/>
      <c r="I18" s="794"/>
      <c r="J18" s="795"/>
      <c r="K18" s="795"/>
      <c r="L18" s="795"/>
      <c r="M18" s="795"/>
      <c r="N18" s="795"/>
      <c r="O18" s="795"/>
      <c r="P18" s="795"/>
      <c r="Q18" s="795"/>
      <c r="R18" s="796"/>
      <c r="S18" s="796"/>
      <c r="T18" s="796"/>
      <c r="U18" s="796"/>
      <c r="V18" s="796"/>
      <c r="W18" s="796"/>
      <c r="X18" s="796"/>
      <c r="Y18" s="797"/>
    </row>
    <row r="19" spans="2:25" s="29" customFormat="1" ht="14.1" customHeight="1" x14ac:dyDescent="0.15">
      <c r="B19" s="794"/>
      <c r="C19" s="794"/>
      <c r="D19" s="794"/>
      <c r="E19" s="794"/>
      <c r="F19" s="794"/>
      <c r="G19" s="794"/>
      <c r="H19" s="794"/>
      <c r="I19" s="794"/>
      <c r="J19" s="795"/>
      <c r="K19" s="795"/>
      <c r="L19" s="795"/>
      <c r="M19" s="795"/>
      <c r="N19" s="795"/>
      <c r="O19" s="795"/>
      <c r="P19" s="795"/>
      <c r="Q19" s="795"/>
      <c r="R19" s="796"/>
      <c r="S19" s="796"/>
      <c r="T19" s="796"/>
      <c r="U19" s="796"/>
      <c r="V19" s="796"/>
      <c r="W19" s="796"/>
      <c r="X19" s="796"/>
      <c r="Y19" s="797"/>
    </row>
    <row r="20" spans="2:25" s="29" customFormat="1" ht="14.1" customHeight="1" x14ac:dyDescent="0.15">
      <c r="B20" s="794"/>
      <c r="C20" s="794"/>
      <c r="D20" s="794"/>
      <c r="E20" s="794"/>
      <c r="F20" s="794"/>
      <c r="G20" s="794"/>
      <c r="H20" s="794"/>
      <c r="I20" s="794"/>
      <c r="J20" s="795"/>
      <c r="K20" s="795"/>
      <c r="L20" s="795"/>
      <c r="M20" s="795"/>
      <c r="N20" s="795"/>
      <c r="O20" s="795"/>
      <c r="P20" s="795"/>
      <c r="Q20" s="795"/>
      <c r="R20" s="796"/>
      <c r="S20" s="796"/>
      <c r="T20" s="796"/>
      <c r="U20" s="796"/>
      <c r="V20" s="796"/>
      <c r="W20" s="796"/>
      <c r="X20" s="796"/>
      <c r="Y20" s="797"/>
    </row>
    <row r="21" spans="2:25" s="29" customFormat="1" ht="14.1" customHeight="1" x14ac:dyDescent="0.15">
      <c r="B21" s="794"/>
      <c r="C21" s="794"/>
      <c r="D21" s="794"/>
      <c r="E21" s="794"/>
      <c r="F21" s="794"/>
      <c r="G21" s="794"/>
      <c r="H21" s="794"/>
      <c r="I21" s="794"/>
      <c r="J21" s="795"/>
      <c r="K21" s="795"/>
      <c r="L21" s="795"/>
      <c r="M21" s="795"/>
      <c r="N21" s="795"/>
      <c r="O21" s="795"/>
      <c r="P21" s="795"/>
      <c r="Q21" s="795"/>
      <c r="R21" s="796"/>
      <c r="S21" s="796"/>
      <c r="T21" s="796"/>
      <c r="U21" s="796"/>
      <c r="V21" s="796"/>
      <c r="W21" s="796"/>
      <c r="X21" s="796"/>
      <c r="Y21" s="797"/>
    </row>
    <row r="22" spans="2:25" ht="15" customHeight="1" x14ac:dyDescent="0.15">
      <c r="B22" s="805" t="s">
        <v>328</v>
      </c>
      <c r="C22" s="806"/>
      <c r="D22" s="807"/>
      <c r="E22" s="261"/>
      <c r="F22" s="805" t="s">
        <v>329</v>
      </c>
      <c r="G22" s="806"/>
      <c r="H22" s="807"/>
      <c r="I22" s="211"/>
      <c r="J22" s="805" t="s">
        <v>328</v>
      </c>
      <c r="K22" s="806"/>
      <c r="L22" s="807"/>
      <c r="M22" s="261"/>
      <c r="N22" s="805" t="s">
        <v>329</v>
      </c>
      <c r="O22" s="806"/>
      <c r="P22" s="807"/>
      <c r="Q22" s="211"/>
      <c r="R22" s="808" t="s">
        <v>328</v>
      </c>
      <c r="S22" s="810"/>
      <c r="T22" s="809"/>
      <c r="U22" s="260"/>
      <c r="V22" s="808" t="s">
        <v>329</v>
      </c>
      <c r="W22" s="810"/>
      <c r="X22" s="809"/>
      <c r="Y22" s="117"/>
    </row>
    <row r="23" spans="2:25" ht="15" customHeight="1" x14ac:dyDescent="0.15">
      <c r="B23" s="805" t="s">
        <v>330</v>
      </c>
      <c r="C23" s="806"/>
      <c r="D23" s="219"/>
      <c r="E23" s="811"/>
      <c r="F23" s="812"/>
      <c r="G23" s="812"/>
      <c r="H23" s="812"/>
      <c r="I23" s="813"/>
      <c r="J23" s="805" t="s">
        <v>330</v>
      </c>
      <c r="K23" s="806"/>
      <c r="L23" s="219"/>
      <c r="M23" s="811"/>
      <c r="N23" s="812"/>
      <c r="O23" s="812"/>
      <c r="P23" s="812"/>
      <c r="Q23" s="813"/>
      <c r="R23" s="808" t="s">
        <v>330</v>
      </c>
      <c r="S23" s="810"/>
      <c r="T23" s="246"/>
      <c r="U23" s="824"/>
      <c r="V23" s="825"/>
      <c r="W23" s="825"/>
      <c r="X23" s="825"/>
      <c r="Y23" s="826"/>
    </row>
    <row r="24" spans="2:25" ht="15" customHeight="1" x14ac:dyDescent="0.15">
      <c r="B24" s="805" t="s">
        <v>331</v>
      </c>
      <c r="C24" s="807"/>
      <c r="D24" s="729"/>
      <c r="E24" s="731"/>
      <c r="F24" s="805" t="s">
        <v>332</v>
      </c>
      <c r="G24" s="807"/>
      <c r="H24" s="299"/>
      <c r="I24" s="299"/>
      <c r="J24" s="805" t="s">
        <v>331</v>
      </c>
      <c r="K24" s="807"/>
      <c r="L24" s="729"/>
      <c r="M24" s="731"/>
      <c r="N24" s="805" t="s">
        <v>332</v>
      </c>
      <c r="O24" s="807"/>
      <c r="P24" s="299"/>
      <c r="Q24" s="299"/>
      <c r="R24" s="808" t="s">
        <v>331</v>
      </c>
      <c r="S24" s="809"/>
      <c r="T24" s="827"/>
      <c r="U24" s="828"/>
      <c r="V24" s="808" t="s">
        <v>332</v>
      </c>
      <c r="W24" s="809"/>
      <c r="X24" s="849"/>
      <c r="Y24" s="849"/>
    </row>
    <row r="25" spans="2:25" ht="15" customHeight="1" x14ac:dyDescent="0.15">
      <c r="B25" s="829" t="s">
        <v>333</v>
      </c>
      <c r="C25" s="829"/>
      <c r="D25" s="219"/>
      <c r="E25" s="244" t="s">
        <v>334</v>
      </c>
      <c r="F25" s="830"/>
      <c r="G25" s="830"/>
      <c r="H25" s="830"/>
      <c r="I25" s="830"/>
      <c r="J25" s="829" t="s">
        <v>333</v>
      </c>
      <c r="K25" s="829"/>
      <c r="L25" s="219"/>
      <c r="M25" s="244" t="s">
        <v>334</v>
      </c>
      <c r="N25" s="830"/>
      <c r="O25" s="830"/>
      <c r="P25" s="830"/>
      <c r="Q25" s="830"/>
      <c r="R25" s="831" t="s">
        <v>333</v>
      </c>
      <c r="S25" s="831"/>
      <c r="T25" s="246"/>
      <c r="U25" s="245" t="s">
        <v>334</v>
      </c>
      <c r="V25" s="832"/>
      <c r="W25" s="832"/>
      <c r="X25" s="832"/>
      <c r="Y25" s="832"/>
    </row>
    <row r="26" spans="2:25" s="29" customFormat="1" ht="14.1" customHeight="1" x14ac:dyDescent="0.15">
      <c r="B26" s="793"/>
      <c r="C26" s="793"/>
      <c r="D26" s="793"/>
      <c r="E26" s="793"/>
      <c r="F26" s="793"/>
      <c r="G26" s="793"/>
      <c r="H26" s="793"/>
      <c r="I26" s="793"/>
      <c r="J26" s="795"/>
      <c r="K26" s="795"/>
      <c r="L26" s="795"/>
      <c r="M26" s="795"/>
      <c r="N26" s="795"/>
      <c r="O26" s="795"/>
      <c r="P26" s="795"/>
      <c r="Q26" s="795"/>
      <c r="R26" s="798"/>
      <c r="S26" s="799"/>
      <c r="T26" s="799"/>
      <c r="U26" s="799"/>
      <c r="V26" s="799"/>
      <c r="W26" s="799"/>
      <c r="X26" s="799"/>
      <c r="Y26" s="800"/>
    </row>
    <row r="27" spans="2:25" s="29" customFormat="1" ht="14.1" customHeight="1" x14ac:dyDescent="0.15">
      <c r="B27" s="794"/>
      <c r="C27" s="794"/>
      <c r="D27" s="794"/>
      <c r="E27" s="794"/>
      <c r="F27" s="794"/>
      <c r="G27" s="794"/>
      <c r="H27" s="794"/>
      <c r="I27" s="794"/>
      <c r="J27" s="795"/>
      <c r="K27" s="795"/>
      <c r="L27" s="795"/>
      <c r="M27" s="795"/>
      <c r="N27" s="795"/>
      <c r="O27" s="795"/>
      <c r="P27" s="795"/>
      <c r="Q27" s="795"/>
      <c r="R27" s="801"/>
      <c r="S27" s="796"/>
      <c r="T27" s="796"/>
      <c r="U27" s="796"/>
      <c r="V27" s="796"/>
      <c r="W27" s="796"/>
      <c r="X27" s="796"/>
      <c r="Y27" s="797"/>
    </row>
    <row r="28" spans="2:25" s="29" customFormat="1" ht="14.1" customHeight="1" x14ac:dyDescent="0.15">
      <c r="B28" s="794"/>
      <c r="C28" s="794"/>
      <c r="D28" s="794"/>
      <c r="E28" s="794"/>
      <c r="F28" s="794"/>
      <c r="G28" s="794"/>
      <c r="H28" s="794"/>
      <c r="I28" s="794"/>
      <c r="J28" s="795"/>
      <c r="K28" s="795"/>
      <c r="L28" s="795"/>
      <c r="M28" s="795"/>
      <c r="N28" s="795"/>
      <c r="O28" s="795"/>
      <c r="P28" s="795"/>
      <c r="Q28" s="795"/>
      <c r="R28" s="801"/>
      <c r="S28" s="796"/>
      <c r="T28" s="796"/>
      <c r="U28" s="796"/>
      <c r="V28" s="796"/>
      <c r="W28" s="796"/>
      <c r="X28" s="796"/>
      <c r="Y28" s="797"/>
    </row>
    <row r="29" spans="2:25" s="29" customFormat="1" ht="14.1" customHeight="1" x14ac:dyDescent="0.15">
      <c r="B29" s="794"/>
      <c r="C29" s="794"/>
      <c r="D29" s="794"/>
      <c r="E29" s="794"/>
      <c r="F29" s="794"/>
      <c r="G29" s="794"/>
      <c r="H29" s="794"/>
      <c r="I29" s="794"/>
      <c r="J29" s="795"/>
      <c r="K29" s="795"/>
      <c r="L29" s="795"/>
      <c r="M29" s="795"/>
      <c r="N29" s="795"/>
      <c r="O29" s="795"/>
      <c r="P29" s="795"/>
      <c r="Q29" s="795"/>
      <c r="R29" s="801"/>
      <c r="S29" s="796"/>
      <c r="T29" s="796"/>
      <c r="U29" s="796"/>
      <c r="V29" s="796"/>
      <c r="W29" s="796"/>
      <c r="X29" s="796"/>
      <c r="Y29" s="797"/>
    </row>
    <row r="30" spans="2:25" s="29" customFormat="1" ht="14.1" customHeight="1" x14ac:dyDescent="0.15">
      <c r="B30" s="794"/>
      <c r="C30" s="794"/>
      <c r="D30" s="794"/>
      <c r="E30" s="794"/>
      <c r="F30" s="794"/>
      <c r="G30" s="794"/>
      <c r="H30" s="794"/>
      <c r="I30" s="794"/>
      <c r="J30" s="795"/>
      <c r="K30" s="795"/>
      <c r="L30" s="795"/>
      <c r="M30" s="795"/>
      <c r="N30" s="795"/>
      <c r="O30" s="795"/>
      <c r="P30" s="795"/>
      <c r="Q30" s="795"/>
      <c r="R30" s="801"/>
      <c r="S30" s="796"/>
      <c r="T30" s="796"/>
      <c r="U30" s="796"/>
      <c r="V30" s="796"/>
      <c r="W30" s="796"/>
      <c r="X30" s="796"/>
      <c r="Y30" s="797"/>
    </row>
    <row r="31" spans="2:25" s="29" customFormat="1" ht="14.1" customHeight="1" x14ac:dyDescent="0.15">
      <c r="B31" s="794"/>
      <c r="C31" s="794"/>
      <c r="D31" s="794"/>
      <c r="E31" s="794"/>
      <c r="F31" s="794"/>
      <c r="G31" s="794"/>
      <c r="H31" s="794"/>
      <c r="I31" s="794"/>
      <c r="J31" s="795"/>
      <c r="K31" s="795"/>
      <c r="L31" s="795"/>
      <c r="M31" s="795"/>
      <c r="N31" s="795"/>
      <c r="O31" s="795"/>
      <c r="P31" s="795"/>
      <c r="Q31" s="795"/>
      <c r="R31" s="801"/>
      <c r="S31" s="796"/>
      <c r="T31" s="796"/>
      <c r="U31" s="796"/>
      <c r="V31" s="796"/>
      <c r="W31" s="796"/>
      <c r="X31" s="796"/>
      <c r="Y31" s="797"/>
    </row>
    <row r="32" spans="2:25" s="29" customFormat="1" ht="14.1" customHeight="1" x14ac:dyDescent="0.15">
      <c r="B32" s="794"/>
      <c r="C32" s="794"/>
      <c r="D32" s="794"/>
      <c r="E32" s="794"/>
      <c r="F32" s="794"/>
      <c r="G32" s="794"/>
      <c r="H32" s="794"/>
      <c r="I32" s="794"/>
      <c r="J32" s="795"/>
      <c r="K32" s="795"/>
      <c r="L32" s="795"/>
      <c r="M32" s="795"/>
      <c r="N32" s="795"/>
      <c r="O32" s="795"/>
      <c r="P32" s="795"/>
      <c r="Q32" s="795"/>
      <c r="R32" s="801"/>
      <c r="S32" s="796"/>
      <c r="T32" s="796"/>
      <c r="U32" s="796"/>
      <c r="V32" s="796"/>
      <c r="W32" s="796"/>
      <c r="X32" s="796"/>
      <c r="Y32" s="797"/>
    </row>
    <row r="33" spans="2:25" s="29" customFormat="1" ht="14.1" customHeight="1" x14ac:dyDescent="0.15">
      <c r="B33" s="794"/>
      <c r="C33" s="794"/>
      <c r="D33" s="794"/>
      <c r="E33" s="794"/>
      <c r="F33" s="794"/>
      <c r="G33" s="794"/>
      <c r="H33" s="794"/>
      <c r="I33" s="794"/>
      <c r="J33" s="795"/>
      <c r="K33" s="795"/>
      <c r="L33" s="795"/>
      <c r="M33" s="795"/>
      <c r="N33" s="795"/>
      <c r="O33" s="795"/>
      <c r="P33" s="795"/>
      <c r="Q33" s="795"/>
      <c r="R33" s="801"/>
      <c r="S33" s="796"/>
      <c r="T33" s="796"/>
      <c r="U33" s="796"/>
      <c r="V33" s="796"/>
      <c r="W33" s="796"/>
      <c r="X33" s="796"/>
      <c r="Y33" s="797"/>
    </row>
    <row r="34" spans="2:25" s="29" customFormat="1" ht="14.1" customHeight="1" x14ac:dyDescent="0.15">
      <c r="B34" s="794"/>
      <c r="C34" s="794"/>
      <c r="D34" s="794"/>
      <c r="E34" s="794"/>
      <c r="F34" s="794"/>
      <c r="G34" s="794"/>
      <c r="H34" s="794"/>
      <c r="I34" s="794"/>
      <c r="J34" s="795"/>
      <c r="K34" s="795"/>
      <c r="L34" s="795"/>
      <c r="M34" s="795"/>
      <c r="N34" s="795"/>
      <c r="O34" s="795"/>
      <c r="P34" s="795"/>
      <c r="Q34" s="795"/>
      <c r="R34" s="801"/>
      <c r="S34" s="796"/>
      <c r="T34" s="796"/>
      <c r="U34" s="796"/>
      <c r="V34" s="796"/>
      <c r="W34" s="796"/>
      <c r="X34" s="796"/>
      <c r="Y34" s="797"/>
    </row>
    <row r="35" spans="2:25" s="29" customFormat="1" ht="14.1" customHeight="1" x14ac:dyDescent="0.15">
      <c r="B35" s="794"/>
      <c r="C35" s="794"/>
      <c r="D35" s="794"/>
      <c r="E35" s="794"/>
      <c r="F35" s="794"/>
      <c r="G35" s="794"/>
      <c r="H35" s="794"/>
      <c r="I35" s="794"/>
      <c r="J35" s="795"/>
      <c r="K35" s="795"/>
      <c r="L35" s="795"/>
      <c r="M35" s="795"/>
      <c r="N35" s="795"/>
      <c r="O35" s="795"/>
      <c r="P35" s="795"/>
      <c r="Q35" s="795"/>
      <c r="R35" s="801"/>
      <c r="S35" s="796"/>
      <c r="T35" s="796"/>
      <c r="U35" s="796"/>
      <c r="V35" s="796"/>
      <c r="W35" s="796"/>
      <c r="X35" s="796"/>
      <c r="Y35" s="797"/>
    </row>
    <row r="36" spans="2:25" s="29" customFormat="1" ht="14.1" customHeight="1" x14ac:dyDescent="0.15">
      <c r="B36" s="794"/>
      <c r="C36" s="794"/>
      <c r="D36" s="794"/>
      <c r="E36" s="794"/>
      <c r="F36" s="794"/>
      <c r="G36" s="794"/>
      <c r="H36" s="794"/>
      <c r="I36" s="794"/>
      <c r="J36" s="795"/>
      <c r="K36" s="795"/>
      <c r="L36" s="795"/>
      <c r="M36" s="795"/>
      <c r="N36" s="795"/>
      <c r="O36" s="795"/>
      <c r="P36" s="795"/>
      <c r="Q36" s="795"/>
      <c r="R36" s="801"/>
      <c r="S36" s="796"/>
      <c r="T36" s="796"/>
      <c r="U36" s="796"/>
      <c r="V36" s="796"/>
      <c r="W36" s="796"/>
      <c r="X36" s="796"/>
      <c r="Y36" s="797"/>
    </row>
    <row r="37" spans="2:25" s="29" customFormat="1" ht="14.1" customHeight="1" x14ac:dyDescent="0.15">
      <c r="B37" s="794"/>
      <c r="C37" s="794"/>
      <c r="D37" s="794"/>
      <c r="E37" s="794"/>
      <c r="F37" s="794"/>
      <c r="G37" s="794"/>
      <c r="H37" s="794"/>
      <c r="I37" s="794"/>
      <c r="J37" s="795"/>
      <c r="K37" s="795"/>
      <c r="L37" s="795"/>
      <c r="M37" s="795"/>
      <c r="N37" s="795"/>
      <c r="O37" s="795"/>
      <c r="P37" s="795"/>
      <c r="Q37" s="795"/>
      <c r="R37" s="801"/>
      <c r="S37" s="796"/>
      <c r="T37" s="796"/>
      <c r="U37" s="796"/>
      <c r="V37" s="796"/>
      <c r="W37" s="796"/>
      <c r="X37" s="796"/>
      <c r="Y37" s="797"/>
    </row>
    <row r="38" spans="2:25" s="29" customFormat="1" ht="14.1" customHeight="1" x14ac:dyDescent="0.15">
      <c r="B38" s="794"/>
      <c r="C38" s="794"/>
      <c r="D38" s="794"/>
      <c r="E38" s="794"/>
      <c r="F38" s="794"/>
      <c r="G38" s="794"/>
      <c r="H38" s="794"/>
      <c r="I38" s="794"/>
      <c r="J38" s="795"/>
      <c r="K38" s="795"/>
      <c r="L38" s="795"/>
      <c r="M38" s="795"/>
      <c r="N38" s="795"/>
      <c r="O38" s="795"/>
      <c r="P38" s="795"/>
      <c r="Q38" s="795"/>
      <c r="R38" s="802"/>
      <c r="S38" s="803"/>
      <c r="T38" s="803"/>
      <c r="U38" s="803"/>
      <c r="V38" s="803"/>
      <c r="W38" s="803"/>
      <c r="X38" s="803"/>
      <c r="Y38" s="804"/>
    </row>
    <row r="39" spans="2:25" ht="15" customHeight="1" x14ac:dyDescent="0.15">
      <c r="B39" s="30"/>
      <c r="C39" s="32" t="s">
        <v>335</v>
      </c>
      <c r="D39" s="29"/>
      <c r="E39" s="30"/>
      <c r="F39" s="30"/>
      <c r="G39" s="30"/>
      <c r="H39" s="30"/>
      <c r="I39" s="30"/>
      <c r="J39" s="27"/>
      <c r="K39" s="27"/>
      <c r="L39" s="27"/>
      <c r="M39" s="27"/>
      <c r="N39" s="27"/>
      <c r="O39" s="27"/>
      <c r="P39" s="27"/>
      <c r="Q39" s="27"/>
      <c r="R39" s="243"/>
      <c r="S39" s="243"/>
      <c r="T39" s="243"/>
      <c r="U39" s="243"/>
      <c r="V39" s="243"/>
      <c r="W39" s="243"/>
      <c r="X39" s="243"/>
      <c r="Y39" s="243"/>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914F-DB42-4E88-9972-96EBC1ED17B1}">
  <sheetPr>
    <pageSetUpPr fitToPage="1"/>
  </sheetPr>
  <dimension ref="B2:AI19"/>
  <sheetViews>
    <sheetView showGridLines="0" showZeros="0" view="pageBreakPreview" topLeftCell="G8" zoomScale="190" zoomScaleNormal="85" zoomScaleSheetLayoutView="190" workbookViewId="0">
      <selection activeCell="AJ17" sqref="AJ17"/>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338</v>
      </c>
      <c r="C3" s="467"/>
      <c r="D3" s="467"/>
      <c r="E3" s="850"/>
      <c r="F3" s="850"/>
      <c r="G3" s="850"/>
      <c r="H3" s="850"/>
      <c r="I3" s="850"/>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68" t="s">
        <v>60</v>
      </c>
      <c r="C4" s="469"/>
      <c r="D4" s="470"/>
      <c r="E4" s="851" t="s">
        <v>577</v>
      </c>
      <c r="F4" s="852"/>
      <c r="G4" s="852"/>
      <c r="H4" s="852"/>
      <c r="I4" s="853"/>
      <c r="J4" s="474" t="s">
        <v>61</v>
      </c>
      <c r="K4" s="475"/>
      <c r="L4" s="476"/>
      <c r="M4" s="854" t="s">
        <v>579</v>
      </c>
      <c r="N4" s="855"/>
      <c r="O4" s="855"/>
      <c r="P4" s="855"/>
      <c r="Q4" s="855"/>
      <c r="R4" s="856"/>
      <c r="S4" s="732" t="s">
        <v>294</v>
      </c>
      <c r="T4" s="733"/>
      <c r="U4" s="733"/>
      <c r="V4" s="734"/>
      <c r="W4" s="857" t="s">
        <v>585</v>
      </c>
      <c r="X4" s="858"/>
      <c r="Y4" s="858"/>
      <c r="Z4" s="858"/>
      <c r="AA4" s="858"/>
      <c r="AB4" s="859"/>
      <c r="AC4" s="446" t="s">
        <v>248</v>
      </c>
      <c r="AD4" s="447"/>
      <c r="AE4" s="448"/>
      <c r="AF4" s="486">
        <v>45925</v>
      </c>
      <c r="AG4" s="487"/>
      <c r="AH4" s="487"/>
      <c r="AI4" s="488"/>
    </row>
    <row r="5" spans="2:35" ht="20.100000000000001" customHeight="1" x14ac:dyDescent="0.15">
      <c r="B5" s="480" t="s">
        <v>165</v>
      </c>
      <c r="C5" s="481"/>
      <c r="D5" s="482"/>
      <c r="E5" s="868" t="s">
        <v>578</v>
      </c>
      <c r="F5" s="869"/>
      <c r="G5" s="869"/>
      <c r="H5" s="869"/>
      <c r="I5" s="870"/>
      <c r="J5" s="417" t="s">
        <v>166</v>
      </c>
      <c r="K5" s="418"/>
      <c r="L5" s="419"/>
      <c r="M5" s="854" t="s">
        <v>580</v>
      </c>
      <c r="N5" s="855"/>
      <c r="O5" s="855"/>
      <c r="P5" s="855"/>
      <c r="Q5" s="855"/>
      <c r="R5" s="856"/>
      <c r="S5" s="735"/>
      <c r="T5" s="736"/>
      <c r="U5" s="736"/>
      <c r="V5" s="737"/>
      <c r="W5" s="871" t="s">
        <v>587</v>
      </c>
      <c r="X5" s="872"/>
      <c r="Y5" s="872"/>
      <c r="Z5" s="872"/>
      <c r="AA5" s="872"/>
      <c r="AB5" s="873"/>
      <c r="AC5" s="449"/>
      <c r="AD5" s="450"/>
      <c r="AE5" s="451"/>
      <c r="AF5" s="489"/>
      <c r="AG5" s="490"/>
      <c r="AH5" s="490"/>
      <c r="AI5" s="491"/>
    </row>
    <row r="6" spans="2:35" ht="26.25" customHeight="1" x14ac:dyDescent="0.2">
      <c r="B6" s="860" t="s">
        <v>339</v>
      </c>
      <c r="C6" s="863" t="s">
        <v>340</v>
      </c>
      <c r="D6" s="864"/>
      <c r="E6" s="864"/>
      <c r="F6" s="864"/>
      <c r="G6" s="864"/>
      <c r="H6" s="864"/>
      <c r="I6" s="864"/>
      <c r="J6" s="864"/>
      <c r="K6" s="864"/>
      <c r="L6" s="864"/>
      <c r="M6" s="864"/>
      <c r="N6" s="864"/>
      <c r="O6" s="864"/>
      <c r="P6" s="864"/>
      <c r="Q6" s="864"/>
      <c r="R6" s="864"/>
      <c r="S6" s="864"/>
      <c r="T6" s="864"/>
      <c r="U6" s="864"/>
      <c r="V6" s="864"/>
      <c r="W6" s="864"/>
      <c r="X6" s="864"/>
      <c r="Y6" s="864"/>
      <c r="Z6" s="864"/>
      <c r="AA6" s="864"/>
      <c r="AB6" s="864"/>
      <c r="AC6" s="864"/>
      <c r="AD6" s="864"/>
      <c r="AE6" s="864"/>
      <c r="AF6" s="864"/>
      <c r="AG6" s="864"/>
      <c r="AH6" s="864"/>
      <c r="AI6" s="865"/>
    </row>
    <row r="7" spans="2:35" ht="35.450000000000003" customHeight="1" x14ac:dyDescent="0.15">
      <c r="B7" s="861"/>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61"/>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61"/>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61"/>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61"/>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61"/>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61"/>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61"/>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61"/>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61"/>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61"/>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62"/>
      <c r="C18" s="80"/>
      <c r="D18" s="81"/>
      <c r="E18" s="82"/>
      <c r="F18" s="83"/>
      <c r="G18" s="83"/>
      <c r="H18" s="81"/>
      <c r="I18" s="81"/>
      <c r="J18" s="81"/>
      <c r="K18" s="81"/>
      <c r="L18" s="81"/>
      <c r="M18" s="81"/>
      <c r="N18" s="81"/>
      <c r="O18" s="81"/>
      <c r="P18" s="81"/>
      <c r="Q18" s="81"/>
      <c r="R18" s="81"/>
      <c r="S18" s="84"/>
      <c r="T18" s="84"/>
      <c r="U18" s="84"/>
      <c r="V18" s="866" t="s">
        <v>341</v>
      </c>
      <c r="W18" s="866"/>
      <c r="X18" s="866"/>
      <c r="Y18" s="866"/>
      <c r="Z18" s="866"/>
      <c r="AA18" s="866"/>
      <c r="AB18" s="866"/>
      <c r="AC18" s="866"/>
      <c r="AD18" s="866"/>
      <c r="AE18" s="866"/>
      <c r="AF18" s="866"/>
      <c r="AG18" s="866"/>
      <c r="AH18" s="866"/>
      <c r="AI18" s="86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1A9D-B39C-47A4-ABEE-1BF53CE9622E}">
  <sheetPr>
    <pageSetUpPr fitToPage="1"/>
  </sheetPr>
  <dimension ref="B2:AI19"/>
  <sheetViews>
    <sheetView showGridLines="0" showZeros="0" view="pageBreakPreview" zoomScaleNormal="85" zoomScaleSheetLayoutView="100" workbookViewId="0">
      <selection activeCell="AJ17" sqref="AJ17"/>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338</v>
      </c>
      <c r="C3" s="467"/>
      <c r="D3" s="467"/>
      <c r="E3" s="850"/>
      <c r="F3" s="850"/>
      <c r="G3" s="850"/>
      <c r="H3" s="850"/>
      <c r="I3" s="850"/>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68" t="s">
        <v>60</v>
      </c>
      <c r="C4" s="469"/>
      <c r="D4" s="470"/>
      <c r="E4" s="851" t="s">
        <v>577</v>
      </c>
      <c r="F4" s="852"/>
      <c r="G4" s="852"/>
      <c r="H4" s="852"/>
      <c r="I4" s="853"/>
      <c r="J4" s="474" t="s">
        <v>61</v>
      </c>
      <c r="K4" s="475"/>
      <c r="L4" s="476"/>
      <c r="M4" s="854" t="s">
        <v>579</v>
      </c>
      <c r="N4" s="855"/>
      <c r="O4" s="855"/>
      <c r="P4" s="855"/>
      <c r="Q4" s="855"/>
      <c r="R4" s="856"/>
      <c r="S4" s="732" t="s">
        <v>294</v>
      </c>
      <c r="T4" s="733"/>
      <c r="U4" s="733"/>
      <c r="V4" s="734"/>
      <c r="W4" s="857" t="s">
        <v>585</v>
      </c>
      <c r="X4" s="858"/>
      <c r="Y4" s="858"/>
      <c r="Z4" s="858"/>
      <c r="AA4" s="858"/>
      <c r="AB4" s="859"/>
      <c r="AC4" s="446" t="s">
        <v>248</v>
      </c>
      <c r="AD4" s="447"/>
      <c r="AE4" s="448"/>
      <c r="AF4" s="486">
        <v>45925</v>
      </c>
      <c r="AG4" s="487"/>
      <c r="AH4" s="487"/>
      <c r="AI4" s="488"/>
    </row>
    <row r="5" spans="2:35" ht="20.100000000000001" customHeight="1" x14ac:dyDescent="0.15">
      <c r="B5" s="480" t="s">
        <v>165</v>
      </c>
      <c r="C5" s="481"/>
      <c r="D5" s="482"/>
      <c r="E5" s="868" t="s">
        <v>578</v>
      </c>
      <c r="F5" s="869"/>
      <c r="G5" s="869"/>
      <c r="H5" s="869"/>
      <c r="I5" s="870"/>
      <c r="J5" s="417" t="s">
        <v>166</v>
      </c>
      <c r="K5" s="418"/>
      <c r="L5" s="419"/>
      <c r="M5" s="854" t="s">
        <v>580</v>
      </c>
      <c r="N5" s="855"/>
      <c r="O5" s="855"/>
      <c r="P5" s="855"/>
      <c r="Q5" s="855"/>
      <c r="R5" s="856"/>
      <c r="S5" s="735"/>
      <c r="T5" s="736"/>
      <c r="U5" s="736"/>
      <c r="V5" s="737"/>
      <c r="W5" s="871" t="s">
        <v>587</v>
      </c>
      <c r="X5" s="872"/>
      <c r="Y5" s="872"/>
      <c r="Z5" s="872"/>
      <c r="AA5" s="872"/>
      <c r="AB5" s="873"/>
      <c r="AC5" s="449"/>
      <c r="AD5" s="450"/>
      <c r="AE5" s="451"/>
      <c r="AF5" s="489"/>
      <c r="AG5" s="490"/>
      <c r="AH5" s="490"/>
      <c r="AI5" s="491"/>
    </row>
    <row r="6" spans="2:35" ht="26.25" customHeight="1" x14ac:dyDescent="0.2">
      <c r="B6" s="860" t="s">
        <v>339</v>
      </c>
      <c r="C6" s="863" t="s">
        <v>340</v>
      </c>
      <c r="D6" s="864"/>
      <c r="E6" s="864"/>
      <c r="F6" s="864"/>
      <c r="G6" s="864"/>
      <c r="H6" s="864"/>
      <c r="I6" s="864"/>
      <c r="J6" s="864"/>
      <c r="K6" s="864"/>
      <c r="L6" s="864"/>
      <c r="M6" s="864"/>
      <c r="N6" s="864"/>
      <c r="O6" s="864"/>
      <c r="P6" s="864"/>
      <c r="Q6" s="864"/>
      <c r="R6" s="864"/>
      <c r="S6" s="864"/>
      <c r="T6" s="864"/>
      <c r="U6" s="864"/>
      <c r="V6" s="864"/>
      <c r="W6" s="864"/>
      <c r="X6" s="864"/>
      <c r="Y6" s="864"/>
      <c r="Z6" s="864"/>
      <c r="AA6" s="864"/>
      <c r="AB6" s="864"/>
      <c r="AC6" s="864"/>
      <c r="AD6" s="864"/>
      <c r="AE6" s="864"/>
      <c r="AF6" s="864"/>
      <c r="AG6" s="864"/>
      <c r="AH6" s="864"/>
      <c r="AI6" s="865"/>
    </row>
    <row r="7" spans="2:35" ht="35.450000000000003" customHeight="1" x14ac:dyDescent="0.15">
      <c r="B7" s="861"/>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61"/>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61"/>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61"/>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61"/>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61"/>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61"/>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61"/>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61"/>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61"/>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61"/>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1.25" customHeight="1" x14ac:dyDescent="0.15">
      <c r="B18" s="862"/>
      <c r="C18" s="80"/>
      <c r="D18" s="81"/>
      <c r="E18" s="82"/>
      <c r="F18" s="83"/>
      <c r="G18" s="83"/>
      <c r="H18" s="81"/>
      <c r="I18" s="81"/>
      <c r="J18" s="81"/>
      <c r="K18" s="81"/>
      <c r="L18" s="81"/>
      <c r="M18" s="81"/>
      <c r="N18" s="81"/>
      <c r="O18" s="81"/>
      <c r="P18" s="81"/>
      <c r="Q18" s="81"/>
      <c r="R18" s="81"/>
      <c r="S18" s="84"/>
      <c r="T18" s="84"/>
      <c r="U18" s="84"/>
      <c r="V18" s="866" t="s">
        <v>341</v>
      </c>
      <c r="W18" s="866"/>
      <c r="X18" s="866"/>
      <c r="Y18" s="866"/>
      <c r="Z18" s="866"/>
      <c r="AA18" s="866"/>
      <c r="AB18" s="866"/>
      <c r="AC18" s="866"/>
      <c r="AD18" s="866"/>
      <c r="AE18" s="866"/>
      <c r="AF18" s="866"/>
      <c r="AG18" s="866"/>
      <c r="AH18" s="866"/>
      <c r="AI18" s="86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B2:AI19"/>
  <sheetViews>
    <sheetView showGridLines="0" showZeros="0" view="pageBreakPreview" zoomScale="85" zoomScaleNormal="85" zoomScaleSheetLayoutView="85" workbookViewId="0">
      <selection activeCell="AJ17" sqref="AJ17"/>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342</v>
      </c>
      <c r="C3" s="467"/>
      <c r="D3" s="467"/>
      <c r="E3" s="850"/>
      <c r="F3" s="850"/>
      <c r="G3" s="850"/>
      <c r="H3" s="850"/>
      <c r="I3" s="850"/>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68" t="s">
        <v>60</v>
      </c>
      <c r="C4" s="469"/>
      <c r="D4" s="470"/>
      <c r="E4" s="851" t="s">
        <v>577</v>
      </c>
      <c r="F4" s="852"/>
      <c r="G4" s="852"/>
      <c r="H4" s="852"/>
      <c r="I4" s="853"/>
      <c r="J4" s="474" t="s">
        <v>61</v>
      </c>
      <c r="K4" s="475"/>
      <c r="L4" s="476"/>
      <c r="M4" s="854" t="s">
        <v>579</v>
      </c>
      <c r="N4" s="855"/>
      <c r="O4" s="855"/>
      <c r="P4" s="855"/>
      <c r="Q4" s="855"/>
      <c r="R4" s="856"/>
      <c r="S4" s="446" t="s">
        <v>294</v>
      </c>
      <c r="T4" s="447"/>
      <c r="U4" s="447"/>
      <c r="V4" s="448"/>
      <c r="W4" s="857" t="s">
        <v>585</v>
      </c>
      <c r="X4" s="858"/>
      <c r="Y4" s="858"/>
      <c r="Z4" s="858"/>
      <c r="AA4" s="858"/>
      <c r="AB4" s="859"/>
      <c r="AC4" s="446" t="s">
        <v>248</v>
      </c>
      <c r="AD4" s="447"/>
      <c r="AE4" s="448"/>
      <c r="AF4" s="486">
        <v>45925</v>
      </c>
      <c r="AG4" s="487"/>
      <c r="AH4" s="487"/>
      <c r="AI4" s="488"/>
    </row>
    <row r="5" spans="2:35" ht="20.100000000000001" customHeight="1" x14ac:dyDescent="0.15">
      <c r="B5" s="480" t="s">
        <v>165</v>
      </c>
      <c r="C5" s="481"/>
      <c r="D5" s="482"/>
      <c r="E5" s="868" t="s">
        <v>578</v>
      </c>
      <c r="F5" s="869"/>
      <c r="G5" s="869"/>
      <c r="H5" s="869"/>
      <c r="I5" s="870"/>
      <c r="J5" s="417" t="s">
        <v>166</v>
      </c>
      <c r="K5" s="418"/>
      <c r="L5" s="419"/>
      <c r="M5" s="854" t="s">
        <v>580</v>
      </c>
      <c r="N5" s="855"/>
      <c r="O5" s="855"/>
      <c r="P5" s="855"/>
      <c r="Q5" s="855"/>
      <c r="R5" s="856"/>
      <c r="S5" s="449"/>
      <c r="T5" s="450"/>
      <c r="U5" s="450"/>
      <c r="V5" s="451"/>
      <c r="W5" s="871" t="s">
        <v>587</v>
      </c>
      <c r="X5" s="872"/>
      <c r="Y5" s="872"/>
      <c r="Z5" s="872"/>
      <c r="AA5" s="872"/>
      <c r="AB5" s="873"/>
      <c r="AC5" s="449"/>
      <c r="AD5" s="450"/>
      <c r="AE5" s="451"/>
      <c r="AF5" s="489"/>
      <c r="AG5" s="490"/>
      <c r="AH5" s="490"/>
      <c r="AI5" s="491"/>
    </row>
    <row r="6" spans="2:35" ht="26.25" customHeight="1" x14ac:dyDescent="0.2">
      <c r="B6" s="861" t="s">
        <v>339</v>
      </c>
      <c r="C6" s="874" t="s">
        <v>340</v>
      </c>
      <c r="D6" s="875"/>
      <c r="E6" s="875"/>
      <c r="F6" s="875"/>
      <c r="G6" s="875"/>
      <c r="H6" s="875"/>
      <c r="I6" s="875"/>
      <c r="J6" s="875"/>
      <c r="K6" s="875"/>
      <c r="L6" s="875"/>
      <c r="M6" s="875"/>
      <c r="N6" s="875"/>
      <c r="O6" s="875"/>
      <c r="P6" s="875"/>
      <c r="Q6" s="875"/>
      <c r="R6" s="875"/>
      <c r="S6" s="875"/>
      <c r="T6" s="875"/>
      <c r="U6" s="875"/>
      <c r="V6" s="875"/>
      <c r="W6" s="875"/>
      <c r="X6" s="875"/>
      <c r="Y6" s="875"/>
      <c r="Z6" s="875"/>
      <c r="AA6" s="875"/>
      <c r="AB6" s="875"/>
      <c r="AC6" s="875"/>
      <c r="AD6" s="875"/>
      <c r="AE6" s="875"/>
      <c r="AF6" s="875"/>
      <c r="AG6" s="875"/>
      <c r="AH6" s="875"/>
      <c r="AI6" s="876"/>
    </row>
    <row r="7" spans="2:35" ht="35.450000000000003" customHeight="1" x14ac:dyDescent="0.15">
      <c r="B7" s="861"/>
      <c r="C7" s="3"/>
      <c r="D7" s="3"/>
      <c r="E7" s="3"/>
      <c r="F7" s="3"/>
      <c r="G7" s="3"/>
      <c r="H7" s="3"/>
      <c r="I7" s="74"/>
      <c r="J7" s="3"/>
      <c r="K7" s="3"/>
      <c r="L7" s="3"/>
      <c r="M7" s="3"/>
      <c r="N7" s="3"/>
      <c r="O7" s="3"/>
      <c r="P7" s="3"/>
      <c r="Q7" s="75"/>
      <c r="R7" s="74"/>
      <c r="S7" s="3"/>
      <c r="T7" s="3"/>
      <c r="U7" s="3"/>
      <c r="V7" s="3"/>
      <c r="W7" s="74"/>
      <c r="X7" s="74"/>
      <c r="Y7" s="74"/>
      <c r="Z7" s="74"/>
      <c r="AA7" s="74"/>
      <c r="AB7" s="3"/>
      <c r="AC7" s="3"/>
      <c r="AD7" s="3"/>
      <c r="AE7" s="3"/>
      <c r="AF7" s="3"/>
      <c r="AG7" s="3"/>
      <c r="AH7" s="3"/>
      <c r="AI7" s="76"/>
    </row>
    <row r="8" spans="2:35" ht="35.450000000000003" customHeight="1" x14ac:dyDescent="0.15">
      <c r="B8" s="861"/>
      <c r="C8" s="3"/>
      <c r="D8" s="3"/>
      <c r="E8" s="3"/>
      <c r="F8" s="3"/>
      <c r="G8" s="3"/>
      <c r="H8" s="3"/>
      <c r="I8" s="74"/>
      <c r="J8" s="3"/>
      <c r="K8" s="3"/>
      <c r="L8" s="3"/>
      <c r="M8" s="3"/>
      <c r="N8" s="3"/>
      <c r="O8" s="3"/>
      <c r="P8" s="3"/>
      <c r="Q8" s="75"/>
      <c r="R8" s="74"/>
      <c r="S8" s="3"/>
      <c r="T8" s="3"/>
      <c r="U8" s="3"/>
      <c r="V8" s="3"/>
      <c r="W8" s="74"/>
      <c r="X8" s="74"/>
      <c r="Y8" s="74"/>
      <c r="Z8" s="74"/>
      <c r="AA8" s="74"/>
      <c r="AB8" s="3"/>
      <c r="AC8" s="3"/>
      <c r="AD8" s="3"/>
      <c r="AE8" s="3"/>
      <c r="AF8" s="3"/>
      <c r="AG8" s="3"/>
      <c r="AH8" s="3"/>
      <c r="AI8" s="76"/>
    </row>
    <row r="9" spans="2:35" ht="35.450000000000003" customHeight="1" x14ac:dyDescent="0.15">
      <c r="B9" s="861"/>
      <c r="C9" s="3"/>
      <c r="D9" s="3"/>
      <c r="E9" s="3"/>
      <c r="F9" s="3"/>
      <c r="G9" s="3"/>
      <c r="H9" s="3"/>
      <c r="I9" s="74"/>
      <c r="J9" s="3"/>
      <c r="K9" s="3"/>
      <c r="L9" s="3"/>
      <c r="M9" s="3"/>
      <c r="N9" s="3"/>
      <c r="O9" s="3"/>
      <c r="P9" s="3"/>
      <c r="Q9" s="75"/>
      <c r="R9" s="74"/>
      <c r="S9" s="3"/>
      <c r="T9" s="3"/>
      <c r="U9" s="3"/>
      <c r="V9" s="3"/>
      <c r="W9" s="74"/>
      <c r="X9" s="74"/>
      <c r="Y9" s="74"/>
      <c r="Z9" s="74"/>
      <c r="AA9" s="74"/>
      <c r="AB9" s="3"/>
      <c r="AC9" s="3"/>
      <c r="AD9" s="3"/>
      <c r="AE9" s="3"/>
      <c r="AF9" s="3"/>
      <c r="AG9" s="3"/>
      <c r="AH9" s="3"/>
      <c r="AI9" s="76"/>
    </row>
    <row r="10" spans="2:35" ht="35.450000000000003" customHeight="1" x14ac:dyDescent="0.15">
      <c r="B10" s="861"/>
      <c r="C10" s="3"/>
      <c r="D10" s="3"/>
      <c r="E10" s="3"/>
      <c r="F10" s="3"/>
      <c r="G10" s="3"/>
      <c r="H10" s="3"/>
      <c r="I10" s="74"/>
      <c r="J10" s="3"/>
      <c r="K10" s="3"/>
      <c r="L10" s="3"/>
      <c r="M10" s="3"/>
      <c r="N10" s="3"/>
      <c r="O10" s="3"/>
      <c r="P10" s="3"/>
      <c r="Q10" s="75"/>
      <c r="R10" s="74"/>
      <c r="S10" s="3"/>
      <c r="T10" s="3"/>
      <c r="U10" s="3"/>
      <c r="V10" s="3"/>
      <c r="W10" s="74"/>
      <c r="X10" s="74"/>
      <c r="Y10" s="74"/>
      <c r="Z10" s="74"/>
      <c r="AA10" s="74"/>
      <c r="AB10" s="3"/>
      <c r="AC10" s="3"/>
      <c r="AD10" s="3"/>
      <c r="AE10" s="3"/>
      <c r="AF10" s="3"/>
      <c r="AG10" s="3"/>
      <c r="AH10" s="3"/>
      <c r="AI10" s="76"/>
    </row>
    <row r="11" spans="2:35" ht="35.450000000000003" customHeight="1" x14ac:dyDescent="0.15">
      <c r="B11" s="861"/>
      <c r="C11" s="3"/>
      <c r="D11" s="3"/>
      <c r="E11" s="3"/>
      <c r="F11" s="3"/>
      <c r="G11" s="3"/>
      <c r="H11" s="3"/>
      <c r="I11" s="74"/>
      <c r="J11" s="3"/>
      <c r="K11" s="3"/>
      <c r="L11" s="3"/>
      <c r="M11" s="3"/>
      <c r="N11" s="3"/>
      <c r="O11" s="3"/>
      <c r="P11" s="3"/>
      <c r="Q11" s="74"/>
      <c r="R11" s="74"/>
      <c r="S11" s="3"/>
      <c r="T11" s="3"/>
      <c r="U11" s="3"/>
      <c r="V11" s="3"/>
      <c r="W11" s="74"/>
      <c r="X11" s="74"/>
      <c r="Y11" s="74"/>
      <c r="Z11" s="74"/>
      <c r="AA11" s="74"/>
      <c r="AB11" s="3"/>
      <c r="AC11" s="3"/>
      <c r="AD11" s="3"/>
      <c r="AE11" s="3"/>
      <c r="AF11" s="3"/>
      <c r="AG11" s="3"/>
      <c r="AH11" s="3"/>
      <c r="AI11" s="76"/>
    </row>
    <row r="12" spans="2:35" ht="35.450000000000003" customHeight="1" x14ac:dyDescent="0.15">
      <c r="B12" s="861"/>
      <c r="C12" s="3"/>
      <c r="D12" s="3"/>
      <c r="E12" s="3"/>
      <c r="F12" s="74"/>
      <c r="G12" s="74"/>
      <c r="H12" s="3"/>
      <c r="I12" s="3"/>
      <c r="J12" s="3"/>
      <c r="K12" s="3"/>
      <c r="L12" s="3"/>
      <c r="M12" s="3"/>
      <c r="N12" s="3"/>
      <c r="O12" s="3"/>
      <c r="P12" s="3"/>
      <c r="Q12" s="74"/>
      <c r="R12" s="3"/>
      <c r="S12" s="3"/>
      <c r="T12" s="3"/>
      <c r="U12" s="3"/>
      <c r="V12" s="3"/>
      <c r="W12" s="74"/>
      <c r="X12" s="74"/>
      <c r="Y12" s="74"/>
      <c r="Z12" s="74"/>
      <c r="AA12" s="74"/>
      <c r="AB12" s="3"/>
      <c r="AC12" s="3"/>
      <c r="AD12" s="3"/>
      <c r="AE12" s="3"/>
      <c r="AF12" s="3"/>
      <c r="AG12" s="3"/>
      <c r="AH12" s="3"/>
      <c r="AI12" s="76"/>
    </row>
    <row r="13" spans="2:35" ht="35.450000000000003" customHeight="1" x14ac:dyDescent="0.15">
      <c r="B13" s="861"/>
      <c r="C13" s="3"/>
      <c r="D13" s="3"/>
      <c r="E13" s="3"/>
      <c r="F13" s="74"/>
      <c r="G13" s="74"/>
      <c r="H13" s="74"/>
      <c r="I13" s="3"/>
      <c r="J13" s="3"/>
      <c r="K13" s="3"/>
      <c r="L13" s="3"/>
      <c r="M13" s="3"/>
      <c r="N13" s="3"/>
      <c r="O13" s="3"/>
      <c r="P13" s="3"/>
      <c r="Q13" s="74"/>
      <c r="R13" s="3"/>
      <c r="S13" s="3"/>
      <c r="T13" s="3"/>
      <c r="U13" s="3"/>
      <c r="V13" s="3"/>
      <c r="W13" s="74"/>
      <c r="X13" s="74"/>
      <c r="Y13" s="74"/>
      <c r="Z13" s="74"/>
      <c r="AA13" s="74"/>
      <c r="AB13" s="3"/>
      <c r="AC13" s="3"/>
      <c r="AD13" s="3"/>
      <c r="AE13" s="3"/>
      <c r="AF13" s="3"/>
      <c r="AG13" s="3"/>
      <c r="AH13" s="3"/>
      <c r="AI13" s="76"/>
    </row>
    <row r="14" spans="2:35" ht="35.450000000000003" customHeight="1" x14ac:dyDescent="0.15">
      <c r="B14" s="861"/>
      <c r="C14" s="74"/>
      <c r="D14" s="3"/>
      <c r="E14" s="3"/>
      <c r="F14" s="74"/>
      <c r="G14" s="74"/>
      <c r="H14" s="74"/>
      <c r="I14" s="3"/>
      <c r="J14" s="3"/>
      <c r="K14" s="3"/>
      <c r="L14" s="3"/>
      <c r="M14" s="3"/>
      <c r="N14" s="3"/>
      <c r="O14" s="3"/>
      <c r="P14" s="3"/>
      <c r="Q14" s="74"/>
      <c r="R14" s="74"/>
      <c r="S14" s="3"/>
      <c r="T14" s="3"/>
      <c r="U14" s="3"/>
      <c r="V14" s="3"/>
      <c r="W14" s="74"/>
      <c r="X14" s="74"/>
      <c r="Y14" s="74"/>
      <c r="Z14" s="74"/>
      <c r="AA14" s="74"/>
      <c r="AB14" s="3"/>
      <c r="AC14" s="3"/>
      <c r="AD14" s="3"/>
      <c r="AE14" s="3"/>
      <c r="AF14" s="3"/>
      <c r="AG14" s="3"/>
      <c r="AH14" s="3"/>
      <c r="AI14" s="76"/>
    </row>
    <row r="15" spans="2:35" ht="35.450000000000003" customHeight="1" x14ac:dyDescent="0.15">
      <c r="B15" s="861"/>
      <c r="C15" s="74"/>
      <c r="D15" s="3"/>
      <c r="E15" s="3"/>
      <c r="F15" s="74"/>
      <c r="G15" s="74"/>
      <c r="H15" s="74"/>
      <c r="I15" s="3"/>
      <c r="J15" s="3"/>
      <c r="K15" s="3"/>
      <c r="L15" s="3"/>
      <c r="M15" s="3"/>
      <c r="N15" s="3"/>
      <c r="O15" s="3"/>
      <c r="P15" s="3"/>
      <c r="Q15" s="74"/>
      <c r="R15" s="74"/>
      <c r="S15" s="3"/>
      <c r="T15" s="3"/>
      <c r="U15" s="3"/>
      <c r="V15" s="3"/>
      <c r="W15" s="74"/>
      <c r="X15" s="74"/>
      <c r="Y15" s="74"/>
      <c r="Z15" s="74"/>
      <c r="AA15" s="74"/>
      <c r="AB15" s="3"/>
      <c r="AC15" s="3"/>
      <c r="AD15" s="3"/>
      <c r="AE15" s="3"/>
      <c r="AF15" s="3"/>
      <c r="AG15" s="3"/>
      <c r="AH15" s="3"/>
      <c r="AI15" s="76"/>
    </row>
    <row r="16" spans="2:35" ht="35.450000000000003" customHeight="1" x14ac:dyDescent="0.15">
      <c r="B16" s="861"/>
      <c r="C16" s="74"/>
      <c r="D16" s="3"/>
      <c r="E16" s="3"/>
      <c r="F16" s="74"/>
      <c r="G16" s="74"/>
      <c r="H16" s="74"/>
      <c r="I16" s="3"/>
      <c r="J16" s="3"/>
      <c r="K16" s="3"/>
      <c r="L16" s="3"/>
      <c r="M16" s="3"/>
      <c r="N16" s="3"/>
      <c r="O16" s="3"/>
      <c r="P16" s="3"/>
      <c r="Q16" s="74"/>
      <c r="R16" s="74"/>
      <c r="S16" s="3"/>
      <c r="T16" s="3"/>
      <c r="U16" s="3"/>
      <c r="V16" s="3"/>
      <c r="W16" s="74"/>
      <c r="X16" s="74"/>
      <c r="Y16" s="74"/>
      <c r="Z16" s="74"/>
      <c r="AA16" s="74"/>
      <c r="AB16" s="3"/>
      <c r="AC16" s="3"/>
      <c r="AD16" s="3"/>
      <c r="AE16" s="3"/>
      <c r="AF16" s="3"/>
      <c r="AG16" s="3"/>
      <c r="AH16" s="3"/>
      <c r="AI16" s="76"/>
    </row>
    <row r="17" spans="2:35" ht="22.5" customHeight="1" x14ac:dyDescent="0.15">
      <c r="B17" s="861"/>
      <c r="C17" s="74"/>
      <c r="D17" s="3"/>
      <c r="E17" s="77"/>
      <c r="H17" s="78"/>
      <c r="I17" s="78"/>
      <c r="J17" s="78"/>
      <c r="K17" s="78"/>
      <c r="L17" s="78"/>
      <c r="M17" s="3"/>
      <c r="N17" s="3"/>
      <c r="O17" s="3"/>
      <c r="P17" s="3"/>
      <c r="Q17" s="74"/>
      <c r="R17" s="74"/>
      <c r="S17" s="3"/>
      <c r="T17" s="3"/>
      <c r="U17" s="3"/>
      <c r="V17" s="3"/>
      <c r="W17" s="74"/>
      <c r="X17" s="74"/>
      <c r="Y17" s="74"/>
      <c r="Z17" s="74"/>
      <c r="AA17" s="74"/>
      <c r="AI17" s="79"/>
    </row>
    <row r="18" spans="2:35" ht="78.75" customHeight="1" x14ac:dyDescent="0.15">
      <c r="B18" s="862"/>
      <c r="C18" s="80"/>
      <c r="D18" s="81"/>
      <c r="E18" s="82"/>
      <c r="F18" s="83"/>
      <c r="G18" s="83"/>
      <c r="H18" s="81"/>
      <c r="I18" s="81"/>
      <c r="J18" s="81"/>
      <c r="K18" s="81"/>
      <c r="L18" s="81"/>
      <c r="M18" s="81"/>
      <c r="N18" s="81"/>
      <c r="O18" s="81"/>
      <c r="P18" s="81"/>
      <c r="Q18" s="81"/>
      <c r="R18" s="81"/>
      <c r="S18" s="84"/>
      <c r="T18" s="84"/>
      <c r="U18" s="84"/>
      <c r="V18" s="866" t="s">
        <v>341</v>
      </c>
      <c r="W18" s="866"/>
      <c r="X18" s="866"/>
      <c r="Y18" s="866"/>
      <c r="Z18" s="866"/>
      <c r="AA18" s="866"/>
      <c r="AB18" s="866"/>
      <c r="AC18" s="866"/>
      <c r="AD18" s="866"/>
      <c r="AE18" s="866"/>
      <c r="AF18" s="866"/>
      <c r="AG18" s="866"/>
      <c r="AH18" s="866"/>
      <c r="AI18" s="867"/>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19AE-AA0A-48F2-8708-108A0B3FEBC3}">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t="str">
        <f>N7</f>
        <v>PS</v>
      </c>
      <c r="AW5" s="39">
        <f>R7</f>
        <v>0</v>
      </c>
      <c r="AX5" s="50" t="str">
        <f>AM35</f>
        <v>Ⅰ</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0</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t="s">
        <v>555</v>
      </c>
      <c r="O7" s="916"/>
      <c r="P7" s="912" t="s">
        <v>365</v>
      </c>
      <c r="Q7" s="914"/>
      <c r="R7" s="917">
        <v>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c r="M11" s="940"/>
      <c r="N11" s="939"/>
      <c r="O11" s="940"/>
      <c r="P11" s="939"/>
      <c r="Q11" s="940"/>
      <c r="R11" s="849"/>
      <c r="S11" s="849"/>
      <c r="T11" s="849"/>
      <c r="U11" s="939"/>
      <c r="V11" s="940"/>
      <c r="W11" s="939"/>
      <c r="X11" s="940"/>
      <c r="Y11" s="49"/>
      <c r="Z11" s="49"/>
      <c r="AA11" s="49"/>
      <c r="AB11" s="49"/>
      <c r="AC11" s="264"/>
      <c r="AD11" s="264"/>
      <c r="AE11" s="264"/>
      <c r="AF11" s="264"/>
      <c r="AG11" s="273"/>
      <c r="AH11" s="273"/>
      <c r="AI11" s="273"/>
      <c r="AJ11" s="273"/>
      <c r="AK11" s="936"/>
      <c r="AL11" s="937"/>
      <c r="AM11" s="937"/>
      <c r="AN11" s="937"/>
      <c r="AO11" s="938"/>
      <c r="AP11" s="2"/>
      <c r="AQ11" s="54">
        <f>IF(P11="材質劣化",2,IF(P11="漏水",3,1))</f>
        <v>1</v>
      </c>
      <c r="AS11" s="38" t="str">
        <f>IF(Y11&lt;&gt;"",1,"")</f>
        <v/>
      </c>
    </row>
    <row r="12" spans="2:86" ht="12" customHeight="1" x14ac:dyDescent="0.15">
      <c r="B12" s="900"/>
      <c r="C12" s="905"/>
      <c r="D12" s="903"/>
      <c r="E12" s="903"/>
      <c r="F12" s="903"/>
      <c r="G12" s="903"/>
      <c r="H12" s="903"/>
      <c r="I12" s="903"/>
      <c r="J12" s="904"/>
      <c r="K12" s="85">
        <v>2</v>
      </c>
      <c r="L12" s="939"/>
      <c r="M12" s="940"/>
      <c r="N12" s="939"/>
      <c r="O12" s="940"/>
      <c r="P12" s="939"/>
      <c r="Q12" s="940"/>
      <c r="R12" s="849"/>
      <c r="S12" s="849"/>
      <c r="T12" s="849"/>
      <c r="U12" s="939"/>
      <c r="V12" s="940"/>
      <c r="W12" s="939"/>
      <c r="X12" s="940"/>
      <c r="Y12" s="49"/>
      <c r="Z12" s="49"/>
      <c r="AA12" s="49"/>
      <c r="AB12" s="49"/>
      <c r="AC12" s="264"/>
      <c r="AD12" s="264"/>
      <c r="AE12" s="264"/>
      <c r="AF12" s="264"/>
      <c r="AG12" s="273"/>
      <c r="AH12" s="273"/>
      <c r="AI12" s="273"/>
      <c r="AJ12" s="273"/>
      <c r="AK12" s="936"/>
      <c r="AL12" s="937"/>
      <c r="AM12" s="937"/>
      <c r="AN12" s="937"/>
      <c r="AO12" s="938"/>
      <c r="AP12" s="2"/>
      <c r="AQ12" s="54">
        <f>IF(P12="材質劣化",2,IF(P12="漏水",3,1))</f>
        <v>1</v>
      </c>
    </row>
    <row r="13" spans="2:86" ht="12" customHeight="1" x14ac:dyDescent="0.15">
      <c r="B13" s="900"/>
      <c r="C13" s="905"/>
      <c r="D13" s="903"/>
      <c r="E13" s="903"/>
      <c r="F13" s="903"/>
      <c r="G13" s="903"/>
      <c r="H13" s="903"/>
      <c r="I13" s="903"/>
      <c r="J13" s="904"/>
      <c r="K13" s="85">
        <v>3</v>
      </c>
      <c r="L13" s="939"/>
      <c r="M13" s="940"/>
      <c r="N13" s="939"/>
      <c r="O13" s="940"/>
      <c r="P13" s="939"/>
      <c r="Q13" s="940"/>
      <c r="R13" s="941"/>
      <c r="S13" s="942"/>
      <c r="T13" s="943"/>
      <c r="U13" s="939"/>
      <c r="V13" s="940"/>
      <c r="W13" s="939"/>
      <c r="X13" s="940"/>
      <c r="Y13" s="49"/>
      <c r="Z13" s="49"/>
      <c r="AA13" s="49"/>
      <c r="AB13" s="49"/>
      <c r="AC13" s="264"/>
      <c r="AD13" s="264"/>
      <c r="AE13" s="264"/>
      <c r="AF13" s="264"/>
      <c r="AG13" s="273"/>
      <c r="AH13" s="273"/>
      <c r="AI13" s="273"/>
      <c r="AJ13" s="273"/>
      <c r="AK13" s="936"/>
      <c r="AL13" s="937"/>
      <c r="AM13" s="937"/>
      <c r="AN13" s="937"/>
      <c r="AO13" s="938"/>
      <c r="AP13" s="2"/>
      <c r="AQ13" s="54">
        <f t="shared" ref="AQ13:AQ27" si="2">IF(P13="材質劣化",2,IF(P13="漏水",3,1))</f>
        <v>1</v>
      </c>
    </row>
    <row r="14" spans="2:86" ht="12" customHeight="1" x14ac:dyDescent="0.15">
      <c r="B14" s="900"/>
      <c r="C14" s="905"/>
      <c r="D14" s="903"/>
      <c r="E14" s="903"/>
      <c r="F14" s="903"/>
      <c r="G14" s="903"/>
      <c r="H14" s="903"/>
      <c r="I14" s="903"/>
      <c r="J14" s="904"/>
      <c r="K14" s="85">
        <v>4</v>
      </c>
      <c r="L14" s="939"/>
      <c r="M14" s="940"/>
      <c r="N14" s="939"/>
      <c r="O14" s="940"/>
      <c r="P14" s="939"/>
      <c r="Q14" s="940"/>
      <c r="R14" s="941"/>
      <c r="S14" s="942"/>
      <c r="T14" s="943"/>
      <c r="U14" s="939"/>
      <c r="V14" s="940"/>
      <c r="W14" s="939"/>
      <c r="X14" s="940"/>
      <c r="Y14" s="49"/>
      <c r="Z14" s="49"/>
      <c r="AA14" s="49"/>
      <c r="AB14" s="49"/>
      <c r="AC14" s="264"/>
      <c r="AD14" s="264"/>
      <c r="AE14" s="264"/>
      <c r="AF14" s="264"/>
      <c r="AG14" s="273"/>
      <c r="AH14" s="273"/>
      <c r="AI14" s="273"/>
      <c r="AJ14" s="273"/>
      <c r="AK14" s="936"/>
      <c r="AL14" s="937"/>
      <c r="AM14" s="937"/>
      <c r="AN14" s="937"/>
      <c r="AO14" s="938"/>
      <c r="AP14" s="2"/>
      <c r="AQ14" s="54">
        <f t="shared" si="2"/>
        <v>1</v>
      </c>
    </row>
    <row r="15" spans="2:86" ht="12" customHeight="1" x14ac:dyDescent="0.15">
      <c r="B15" s="900"/>
      <c r="C15" s="905"/>
      <c r="D15" s="903"/>
      <c r="E15" s="903"/>
      <c r="F15" s="903"/>
      <c r="G15" s="903"/>
      <c r="H15" s="903"/>
      <c r="I15" s="903"/>
      <c r="J15" s="904"/>
      <c r="K15" s="85">
        <v>5</v>
      </c>
      <c r="L15" s="939"/>
      <c r="M15" s="940"/>
      <c r="N15" s="939"/>
      <c r="O15" s="940"/>
      <c r="P15" s="939"/>
      <c r="Q15" s="940"/>
      <c r="R15" s="941"/>
      <c r="S15" s="942"/>
      <c r="T15" s="943"/>
      <c r="U15" s="939"/>
      <c r="V15" s="940"/>
      <c r="W15" s="939"/>
      <c r="X15" s="940"/>
      <c r="Y15" s="49"/>
      <c r="Z15" s="49"/>
      <c r="AA15" s="49"/>
      <c r="AB15" s="49"/>
      <c r="AC15" s="264"/>
      <c r="AD15" s="264"/>
      <c r="AE15" s="264"/>
      <c r="AF15" s="264"/>
      <c r="AG15" s="273"/>
      <c r="AH15" s="273"/>
      <c r="AI15" s="273"/>
      <c r="AJ15" s="273"/>
      <c r="AK15" s="936"/>
      <c r="AL15" s="937"/>
      <c r="AM15" s="937"/>
      <c r="AN15" s="937"/>
      <c r="AO15" s="938"/>
      <c r="AP15" s="2"/>
      <c r="AQ15" s="54">
        <f t="shared" si="2"/>
        <v>1</v>
      </c>
    </row>
    <row r="16" spans="2:86" ht="12" customHeight="1" x14ac:dyDescent="0.15">
      <c r="B16" s="900"/>
      <c r="C16" s="905"/>
      <c r="D16" s="903"/>
      <c r="E16" s="903"/>
      <c r="F16" s="903"/>
      <c r="G16" s="903"/>
      <c r="H16" s="903"/>
      <c r="I16" s="903"/>
      <c r="J16" s="904"/>
      <c r="K16" s="85">
        <v>6</v>
      </c>
      <c r="L16" s="939"/>
      <c r="M16" s="940"/>
      <c r="N16" s="939"/>
      <c r="O16" s="940"/>
      <c r="P16" s="939"/>
      <c r="Q16" s="940"/>
      <c r="R16" s="941"/>
      <c r="S16" s="942"/>
      <c r="T16" s="943"/>
      <c r="U16" s="939"/>
      <c r="V16" s="940"/>
      <c r="W16" s="939"/>
      <c r="X16" s="940"/>
      <c r="Y16" s="49"/>
      <c r="Z16" s="49"/>
      <c r="AA16" s="49"/>
      <c r="AB16" s="49"/>
      <c r="AC16" s="264"/>
      <c r="AD16" s="264"/>
      <c r="AE16" s="264"/>
      <c r="AF16" s="264"/>
      <c r="AG16" s="273"/>
      <c r="AH16" s="273"/>
      <c r="AI16" s="273"/>
      <c r="AJ16" s="273"/>
      <c r="AK16" s="936"/>
      <c r="AL16" s="937"/>
      <c r="AM16" s="937"/>
      <c r="AN16" s="937"/>
      <c r="AO16" s="938"/>
      <c r="AP16" s="2"/>
      <c r="AQ16" s="54">
        <f t="shared" si="2"/>
        <v>1</v>
      </c>
    </row>
    <row r="17" spans="2:46" ht="12" customHeight="1" x14ac:dyDescent="0.15">
      <c r="B17" s="900"/>
      <c r="C17" s="905"/>
      <c r="D17" s="903"/>
      <c r="E17" s="903"/>
      <c r="F17" s="903"/>
      <c r="G17" s="903"/>
      <c r="H17" s="903"/>
      <c r="I17" s="903"/>
      <c r="J17" s="904"/>
      <c r="K17" s="85">
        <v>7</v>
      </c>
      <c r="L17" s="939"/>
      <c r="M17" s="940"/>
      <c r="N17" s="939"/>
      <c r="O17" s="940"/>
      <c r="P17" s="939"/>
      <c r="Q17" s="940"/>
      <c r="R17" s="941"/>
      <c r="S17" s="942"/>
      <c r="T17" s="943"/>
      <c r="U17" s="939"/>
      <c r="V17" s="940"/>
      <c r="W17" s="939"/>
      <c r="X17" s="940"/>
      <c r="Y17" s="49"/>
      <c r="Z17" s="49"/>
      <c r="AA17" s="49"/>
      <c r="AB17" s="49"/>
      <c r="AC17" s="264"/>
      <c r="AD17" s="264"/>
      <c r="AE17" s="264"/>
      <c r="AF17" s="264"/>
      <c r="AG17" s="273"/>
      <c r="AH17" s="273"/>
      <c r="AI17" s="273"/>
      <c r="AJ17" s="273"/>
      <c r="AK17" s="936"/>
      <c r="AL17" s="937"/>
      <c r="AM17" s="937"/>
      <c r="AN17" s="937"/>
      <c r="AO17" s="938"/>
      <c r="AP17" s="2"/>
      <c r="AQ17" s="54">
        <f t="shared" si="2"/>
        <v>1</v>
      </c>
    </row>
    <row r="18" spans="2:46" ht="12" customHeight="1" x14ac:dyDescent="0.15">
      <c r="B18" s="900"/>
      <c r="C18" s="905"/>
      <c r="D18" s="903"/>
      <c r="E18" s="903"/>
      <c r="F18" s="903"/>
      <c r="G18" s="903"/>
      <c r="H18" s="903"/>
      <c r="I18" s="903"/>
      <c r="J18" s="904"/>
      <c r="K18" s="85">
        <v>8</v>
      </c>
      <c r="L18" s="939"/>
      <c r="M18" s="940"/>
      <c r="N18" s="939"/>
      <c r="O18" s="940"/>
      <c r="P18" s="939"/>
      <c r="Q18" s="940"/>
      <c r="R18" s="941"/>
      <c r="S18" s="942"/>
      <c r="T18" s="943"/>
      <c r="U18" s="939"/>
      <c r="V18" s="940"/>
      <c r="W18" s="939"/>
      <c r="X18" s="940"/>
      <c r="Y18" s="49"/>
      <c r="Z18" s="49"/>
      <c r="AA18" s="49"/>
      <c r="AB18" s="49"/>
      <c r="AC18" s="264"/>
      <c r="AD18" s="264"/>
      <c r="AE18" s="264"/>
      <c r="AF18" s="264"/>
      <c r="AG18" s="273"/>
      <c r="AH18" s="273"/>
      <c r="AI18" s="273"/>
      <c r="AJ18" s="273"/>
      <c r="AK18" s="936"/>
      <c r="AL18" s="937"/>
      <c r="AM18" s="937"/>
      <c r="AN18" s="937"/>
      <c r="AO18" s="938"/>
      <c r="AP18" s="2"/>
      <c r="AQ18" s="54">
        <f t="shared" si="2"/>
        <v>1</v>
      </c>
    </row>
    <row r="19" spans="2:46" ht="12" customHeight="1" x14ac:dyDescent="0.15">
      <c r="B19" s="900"/>
      <c r="C19" s="905"/>
      <c r="D19" s="903"/>
      <c r="E19" s="903"/>
      <c r="F19" s="903"/>
      <c r="G19" s="903"/>
      <c r="H19" s="903"/>
      <c r="I19" s="903"/>
      <c r="J19" s="904"/>
      <c r="K19" s="85">
        <v>9</v>
      </c>
      <c r="L19" s="939"/>
      <c r="M19" s="940"/>
      <c r="N19" s="939"/>
      <c r="O19" s="940"/>
      <c r="P19" s="939"/>
      <c r="Q19" s="940"/>
      <c r="R19" s="941"/>
      <c r="S19" s="942"/>
      <c r="T19" s="943"/>
      <c r="U19" s="939"/>
      <c r="V19" s="940"/>
      <c r="W19" s="939"/>
      <c r="X19" s="940"/>
      <c r="Y19" s="49"/>
      <c r="Z19" s="49"/>
      <c r="AA19" s="49"/>
      <c r="AB19" s="49"/>
      <c r="AC19" s="264"/>
      <c r="AD19" s="264"/>
      <c r="AE19" s="264"/>
      <c r="AF19" s="264"/>
      <c r="AG19" s="273"/>
      <c r="AH19" s="273"/>
      <c r="AI19" s="273"/>
      <c r="AJ19" s="273"/>
      <c r="AK19" s="936"/>
      <c r="AL19" s="937"/>
      <c r="AM19" s="937"/>
      <c r="AN19" s="937"/>
      <c r="AO19" s="938"/>
      <c r="AP19" s="2"/>
      <c r="AQ19" s="54">
        <f t="shared" si="2"/>
        <v>1</v>
      </c>
    </row>
    <row r="20" spans="2:46" ht="12" customHeight="1" x14ac:dyDescent="0.15">
      <c r="B20" s="900"/>
      <c r="C20" s="905"/>
      <c r="D20" s="903"/>
      <c r="E20" s="903"/>
      <c r="F20" s="903"/>
      <c r="G20" s="903"/>
      <c r="H20" s="903"/>
      <c r="I20" s="903"/>
      <c r="J20" s="904"/>
      <c r="K20" s="85">
        <v>10</v>
      </c>
      <c r="L20" s="939"/>
      <c r="M20" s="940"/>
      <c r="N20" s="939"/>
      <c r="O20" s="940"/>
      <c r="P20" s="939"/>
      <c r="Q20" s="940"/>
      <c r="R20" s="941"/>
      <c r="S20" s="942"/>
      <c r="T20" s="943"/>
      <c r="U20" s="939"/>
      <c r="V20" s="940"/>
      <c r="W20" s="939"/>
      <c r="X20" s="940"/>
      <c r="Y20" s="49"/>
      <c r="Z20" s="49"/>
      <c r="AA20" s="49"/>
      <c r="AB20" s="49"/>
      <c r="AC20" s="264"/>
      <c r="AD20" s="264"/>
      <c r="AE20" s="264"/>
      <c r="AF20" s="264"/>
      <c r="AG20" s="273"/>
      <c r="AH20" s="273"/>
      <c r="AI20" s="273"/>
      <c r="AJ20" s="273"/>
      <c r="AK20" s="936"/>
      <c r="AL20" s="937"/>
      <c r="AM20" s="937"/>
      <c r="AN20" s="937"/>
      <c r="AO20" s="938"/>
      <c r="AP20" s="2"/>
      <c r="AQ20" s="54">
        <f t="shared" si="2"/>
        <v>1</v>
      </c>
    </row>
    <row r="21" spans="2:46" ht="12" customHeight="1" x14ac:dyDescent="0.15">
      <c r="B21" s="900"/>
      <c r="C21" s="905"/>
      <c r="D21" s="903"/>
      <c r="E21" s="903"/>
      <c r="F21" s="903"/>
      <c r="G21" s="903"/>
      <c r="H21" s="903"/>
      <c r="I21" s="903"/>
      <c r="J21" s="904"/>
      <c r="K21" s="85">
        <v>11</v>
      </c>
      <c r="L21" s="939"/>
      <c r="M21" s="940"/>
      <c r="N21" s="939"/>
      <c r="O21" s="940"/>
      <c r="P21" s="939"/>
      <c r="Q21" s="940"/>
      <c r="R21" s="941"/>
      <c r="S21" s="942"/>
      <c r="T21" s="943"/>
      <c r="U21" s="939"/>
      <c r="V21" s="940"/>
      <c r="W21" s="939"/>
      <c r="X21" s="940"/>
      <c r="Y21" s="49"/>
      <c r="Z21" s="49"/>
      <c r="AA21" s="49"/>
      <c r="AB21" s="49"/>
      <c r="AC21" s="264"/>
      <c r="AD21" s="264"/>
      <c r="AE21" s="264"/>
      <c r="AF21" s="264"/>
      <c r="AG21" s="273"/>
      <c r="AH21" s="273"/>
      <c r="AI21" s="273"/>
      <c r="AJ21" s="273"/>
      <c r="AK21" s="936"/>
      <c r="AL21" s="937"/>
      <c r="AM21" s="937"/>
      <c r="AN21" s="937"/>
      <c r="AO21" s="938"/>
      <c r="AP21" s="2"/>
      <c r="AQ21" s="54">
        <f>IF(P21="材質劣化",2,IF(P21="漏水",3,1))</f>
        <v>1</v>
      </c>
    </row>
    <row r="22" spans="2:46" ht="12" customHeight="1" x14ac:dyDescent="0.15">
      <c r="B22" s="900"/>
      <c r="C22" s="905"/>
      <c r="D22" s="903"/>
      <c r="E22" s="903"/>
      <c r="F22" s="903"/>
      <c r="G22" s="903"/>
      <c r="H22" s="903"/>
      <c r="I22" s="903"/>
      <c r="J22" s="904"/>
      <c r="K22" s="85">
        <v>12</v>
      </c>
      <c r="L22" s="939"/>
      <c r="M22" s="940"/>
      <c r="N22" s="939"/>
      <c r="O22" s="940"/>
      <c r="P22" s="939"/>
      <c r="Q22" s="940"/>
      <c r="R22" s="941"/>
      <c r="S22" s="942"/>
      <c r="T22" s="943"/>
      <c r="U22" s="939"/>
      <c r="V22" s="940"/>
      <c r="W22" s="939"/>
      <c r="X22" s="940"/>
      <c r="Y22" s="49"/>
      <c r="Z22" s="49"/>
      <c r="AA22" s="49"/>
      <c r="AB22" s="49"/>
      <c r="AC22" s="264"/>
      <c r="AD22" s="264"/>
      <c r="AE22" s="264"/>
      <c r="AF22" s="264"/>
      <c r="AG22" s="273"/>
      <c r="AH22" s="273"/>
      <c r="AI22" s="273"/>
      <c r="AJ22" s="273"/>
      <c r="AK22" s="936"/>
      <c r="AL22" s="937"/>
      <c r="AM22" s="937"/>
      <c r="AN22" s="937"/>
      <c r="AO22" s="938"/>
      <c r="AP22" s="2"/>
      <c r="AQ22" s="54">
        <f t="shared" si="2"/>
        <v>1</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v>
      </c>
      <c r="AG35" s="94">
        <f t="shared" si="7"/>
        <v>0</v>
      </c>
      <c r="AH35" s="94">
        <f t="shared" si="7"/>
        <v>0</v>
      </c>
      <c r="AI35" s="94">
        <f t="shared" si="7"/>
        <v>0</v>
      </c>
      <c r="AJ35" s="95">
        <f t="shared" si="7"/>
        <v>0</v>
      </c>
      <c r="AK35" s="926" t="s">
        <v>381</v>
      </c>
      <c r="AL35" s="926"/>
      <c r="AM35" s="961" t="str">
        <f>IF(Y37+AC37+AG37&gt;0,"Ⅳ",IF(Z37+AD37+AH37&gt;0,"Ⅲ",IF(AA37+AB37+AE37+AF37+AI37+AJ37&gt;0,"Ⅱ","Ⅰ")))</f>
        <v>Ⅰ</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0</v>
      </c>
      <c r="AG37" s="950">
        <f t="shared" si="8"/>
        <v>0</v>
      </c>
      <c r="AH37" s="950">
        <f t="shared" si="8"/>
        <v>0</v>
      </c>
      <c r="AI37" s="950">
        <f t="shared" si="8"/>
        <v>0</v>
      </c>
      <c r="AJ37" s="950">
        <f>COUNTA(AJ11:AJ34)</f>
        <v>0</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8C51AAAF-3426-4B60-8FC5-D1D5525909F5}">
      <formula1>"〇,"</formula1>
    </dataValidation>
    <dataValidation type="list" allowBlank="1" showInputMessage="1" showErrorMessage="1" sqref="N11:O34" xr:uid="{DB66BE6F-BBA0-47AB-8B0A-285B96C9301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BE76A0-270E-4B9B-AC2A-90B79F932DEA}">
          <x14:formula1>
            <xm:f>'(参考)リスト'!$B$16:$B$21</xm:f>
          </x14:formula1>
          <xm:sqref>L11:M34</xm:sqref>
        </x14:dataValidation>
        <x14:dataValidation type="list" allowBlank="1" showInputMessage="1" showErrorMessage="1" xr:uid="{0F60947F-5C60-4FCC-B889-D2A6AB07D40D}">
          <x14:formula1>
            <xm:f>'(参考)リスト'!$E$16:$E$27</xm:f>
          </x14:formula1>
          <xm:sqref>R11:T34</xm:sqref>
        </x14:dataValidation>
        <x14:dataValidation type="list" allowBlank="1" showInputMessage="1" showErrorMessage="1" xr:uid="{3C82B455-AD26-4226-9752-0CFDADB855DF}">
          <x14:formula1>
            <xm:f>'(参考)リスト'!$D$16:$D$18</xm:f>
          </x14:formula1>
          <xm:sqref>P11:Q34</xm:sqref>
        </x14:dataValidation>
        <x14:dataValidation type="list" allowBlank="1" showInputMessage="1" showErrorMessage="1" xr:uid="{87111129-9804-4E15-A3F0-FA1F2711568C}">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90504-4BCF-4915-AA3A-1871815FEB04}">
  <dimension ref="B1:CH53"/>
  <sheetViews>
    <sheetView showGridLines="0" view="pageBreakPreview" zoomScaleNormal="85" zoomScaleSheetLayoutView="100" workbookViewId="0">
      <selection activeCell="AK15" sqref="AK15:AO1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1</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6</v>
      </c>
      <c r="BG5" s="50">
        <f t="shared" si="0"/>
        <v>0</v>
      </c>
      <c r="BH5" s="50">
        <f t="shared" si="0"/>
        <v>0</v>
      </c>
      <c r="BI5" s="50">
        <f>AI37</f>
        <v>0</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0.67999999999999994</v>
      </c>
      <c r="BS5" s="50">
        <f>AG35</f>
        <v>0</v>
      </c>
      <c r="BT5" s="50">
        <f>AH35</f>
        <v>0</v>
      </c>
      <c r="BU5" s="50">
        <f>AI35</f>
        <v>0</v>
      </c>
      <c r="BV5" s="50">
        <f>AJ35</f>
        <v>34.940000000000005</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1</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600</v>
      </c>
      <c r="Q11" s="940"/>
      <c r="R11" s="849" t="s">
        <v>504</v>
      </c>
      <c r="S11" s="849"/>
      <c r="T11" s="849"/>
      <c r="U11" s="939" t="s">
        <v>602</v>
      </c>
      <c r="V11" s="940"/>
      <c r="W11" s="939" t="s">
        <v>571</v>
      </c>
      <c r="X11" s="940"/>
      <c r="Y11" s="49"/>
      <c r="Z11" s="49"/>
      <c r="AA11" s="49"/>
      <c r="AB11" s="49"/>
      <c r="AC11" s="264"/>
      <c r="AD11" s="264"/>
      <c r="AE11" s="264"/>
      <c r="AF11" s="264"/>
      <c r="AG11" s="273"/>
      <c r="AH11" s="273"/>
      <c r="AI11" s="273"/>
      <c r="AJ11" s="273"/>
      <c r="AK11" s="936" t="s">
        <v>787</v>
      </c>
      <c r="AL11" s="937"/>
      <c r="AM11" s="937"/>
      <c r="AN11" s="937"/>
      <c r="AO11" s="938"/>
      <c r="AP11" s="2"/>
      <c r="AQ11" s="54">
        <f>IF(P11="材質劣化",2,IF(P11="漏水",3,1))</f>
        <v>2</v>
      </c>
      <c r="AS11" s="38" t="str">
        <f>IF(Y11&lt;&gt;"",1,"")</f>
        <v/>
      </c>
    </row>
    <row r="12" spans="2:86" ht="12" customHeight="1" x14ac:dyDescent="0.15">
      <c r="B12" s="900"/>
      <c r="C12" s="905"/>
      <c r="D12" s="903"/>
      <c r="E12" s="903"/>
      <c r="F12" s="903"/>
      <c r="G12" s="903"/>
      <c r="H12" s="903"/>
      <c r="I12" s="903"/>
      <c r="J12" s="904"/>
      <c r="K12" s="85">
        <v>2</v>
      </c>
      <c r="L12" s="939" t="s">
        <v>598</v>
      </c>
      <c r="M12" s="940"/>
      <c r="N12" s="939" t="s">
        <v>605</v>
      </c>
      <c r="O12" s="940"/>
      <c r="P12" s="939" t="s">
        <v>600</v>
      </c>
      <c r="Q12" s="940"/>
      <c r="R12" s="849" t="s">
        <v>504</v>
      </c>
      <c r="S12" s="849"/>
      <c r="T12" s="849"/>
      <c r="U12" s="939" t="s">
        <v>602</v>
      </c>
      <c r="V12" s="940"/>
      <c r="W12" s="939" t="s">
        <v>571</v>
      </c>
      <c r="X12" s="940"/>
      <c r="Y12" s="49"/>
      <c r="Z12" s="49"/>
      <c r="AA12" s="49"/>
      <c r="AB12" s="49"/>
      <c r="AC12" s="264"/>
      <c r="AD12" s="264"/>
      <c r="AE12" s="264"/>
      <c r="AF12" s="264">
        <v>0.16</v>
      </c>
      <c r="AG12" s="273"/>
      <c r="AH12" s="273"/>
      <c r="AI12" s="273"/>
      <c r="AJ12" s="273"/>
      <c r="AK12" s="936" t="s">
        <v>789</v>
      </c>
      <c r="AL12" s="937"/>
      <c r="AM12" s="937"/>
      <c r="AN12" s="937"/>
      <c r="AO12" s="938"/>
      <c r="AP12" s="2"/>
      <c r="AQ12" s="54">
        <f>IF(P12="材質劣化",2,IF(P12="漏水",3,1))</f>
        <v>2</v>
      </c>
    </row>
    <row r="13" spans="2:86" ht="12" customHeight="1" x14ac:dyDescent="0.15">
      <c r="B13" s="900"/>
      <c r="C13" s="905"/>
      <c r="D13" s="903"/>
      <c r="E13" s="903"/>
      <c r="F13" s="903"/>
      <c r="G13" s="903"/>
      <c r="H13" s="903"/>
      <c r="I13" s="903"/>
      <c r="J13" s="904"/>
      <c r="K13" s="85">
        <v>3</v>
      </c>
      <c r="L13" s="939" t="s">
        <v>598</v>
      </c>
      <c r="M13" s="940"/>
      <c r="N13" s="939" t="s">
        <v>610</v>
      </c>
      <c r="O13" s="940"/>
      <c r="P13" s="939" t="s">
        <v>600</v>
      </c>
      <c r="Q13" s="940"/>
      <c r="R13" s="941" t="s">
        <v>504</v>
      </c>
      <c r="S13" s="942"/>
      <c r="T13" s="943"/>
      <c r="U13" s="939" t="s">
        <v>602</v>
      </c>
      <c r="V13" s="940"/>
      <c r="W13" s="939" t="s">
        <v>571</v>
      </c>
      <c r="X13" s="940"/>
      <c r="Y13" s="49"/>
      <c r="Z13" s="49"/>
      <c r="AA13" s="49"/>
      <c r="AB13" s="49"/>
      <c r="AC13" s="264"/>
      <c r="AD13" s="264"/>
      <c r="AE13" s="264"/>
      <c r="AF13" s="264">
        <v>0.2</v>
      </c>
      <c r="AG13" s="273"/>
      <c r="AH13" s="273"/>
      <c r="AI13" s="273"/>
      <c r="AJ13" s="273"/>
      <c r="AK13" s="936" t="s">
        <v>797</v>
      </c>
      <c r="AL13" s="937"/>
      <c r="AM13" s="937"/>
      <c r="AN13" s="937"/>
      <c r="AO13" s="938"/>
      <c r="AP13" s="2"/>
      <c r="AQ13" s="54">
        <f t="shared" ref="AQ13:AQ27" si="2">IF(P13="材質劣化",2,IF(P13="漏水",3,1))</f>
        <v>2</v>
      </c>
    </row>
    <row r="14" spans="2:86" ht="12" customHeight="1" x14ac:dyDescent="0.15">
      <c r="B14" s="900"/>
      <c r="C14" s="905"/>
      <c r="D14" s="903"/>
      <c r="E14" s="903"/>
      <c r="F14" s="903"/>
      <c r="G14" s="903"/>
      <c r="H14" s="903"/>
      <c r="I14" s="903"/>
      <c r="J14" s="904"/>
      <c r="K14" s="85">
        <v>4</v>
      </c>
      <c r="L14" s="939" t="s">
        <v>598</v>
      </c>
      <c r="M14" s="940"/>
      <c r="N14" s="939" t="s">
        <v>610</v>
      </c>
      <c r="O14" s="940"/>
      <c r="P14" s="939" t="s">
        <v>600</v>
      </c>
      <c r="Q14" s="940"/>
      <c r="R14" s="941" t="s">
        <v>504</v>
      </c>
      <c r="S14" s="942"/>
      <c r="T14" s="943"/>
      <c r="U14" s="939" t="s">
        <v>602</v>
      </c>
      <c r="V14" s="940"/>
      <c r="W14" s="939" t="s">
        <v>571</v>
      </c>
      <c r="X14" s="940"/>
      <c r="Y14" s="49"/>
      <c r="Z14" s="49"/>
      <c r="AA14" s="49"/>
      <c r="AB14" s="49"/>
      <c r="AC14" s="264"/>
      <c r="AD14" s="264"/>
      <c r="AE14" s="264"/>
      <c r="AF14" s="264"/>
      <c r="AG14" s="273"/>
      <c r="AH14" s="273"/>
      <c r="AI14" s="273"/>
      <c r="AJ14" s="273"/>
      <c r="AK14" s="936" t="s">
        <v>804</v>
      </c>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613</v>
      </c>
      <c r="O15" s="940"/>
      <c r="P15" s="939" t="s">
        <v>600</v>
      </c>
      <c r="Q15" s="940"/>
      <c r="R15" s="941" t="s">
        <v>504</v>
      </c>
      <c r="S15" s="942"/>
      <c r="T15" s="943"/>
      <c r="U15" s="939" t="s">
        <v>602</v>
      </c>
      <c r="V15" s="940"/>
      <c r="W15" s="939" t="s">
        <v>571</v>
      </c>
      <c r="X15" s="940"/>
      <c r="Y15" s="49"/>
      <c r="Z15" s="49"/>
      <c r="AA15" s="49"/>
      <c r="AB15" s="49"/>
      <c r="AC15" s="264"/>
      <c r="AD15" s="264"/>
      <c r="AE15" s="264"/>
      <c r="AF15" s="264"/>
      <c r="AG15" s="273"/>
      <c r="AH15" s="273"/>
      <c r="AI15" s="273"/>
      <c r="AJ15" s="273"/>
      <c r="AK15" s="936" t="s">
        <v>787</v>
      </c>
      <c r="AL15" s="937"/>
      <c r="AM15" s="937"/>
      <c r="AN15" s="937"/>
      <c r="AO15" s="938"/>
      <c r="AP15" s="2"/>
      <c r="AQ15" s="54">
        <f t="shared" si="2"/>
        <v>2</v>
      </c>
    </row>
    <row r="16" spans="2:86" ht="12" customHeight="1" x14ac:dyDescent="0.15">
      <c r="B16" s="900"/>
      <c r="C16" s="905"/>
      <c r="D16" s="903"/>
      <c r="E16" s="903"/>
      <c r="F16" s="903"/>
      <c r="G16" s="903"/>
      <c r="H16" s="903"/>
      <c r="I16" s="903"/>
      <c r="J16" s="904"/>
      <c r="K16" s="85">
        <v>6</v>
      </c>
      <c r="L16" s="939" t="s">
        <v>598</v>
      </c>
      <c r="M16" s="940"/>
      <c r="N16" s="939" t="s">
        <v>610</v>
      </c>
      <c r="O16" s="940"/>
      <c r="P16" s="939" t="s">
        <v>600</v>
      </c>
      <c r="Q16" s="940"/>
      <c r="R16" s="941" t="s">
        <v>504</v>
      </c>
      <c r="S16" s="942"/>
      <c r="T16" s="943"/>
      <c r="U16" s="939" t="s">
        <v>602</v>
      </c>
      <c r="V16" s="940"/>
      <c r="W16" s="939" t="s">
        <v>571</v>
      </c>
      <c r="X16" s="940"/>
      <c r="Y16" s="49"/>
      <c r="Z16" s="49"/>
      <c r="AA16" s="49"/>
      <c r="AB16" s="49"/>
      <c r="AC16" s="264"/>
      <c r="AD16" s="264"/>
      <c r="AE16" s="264"/>
      <c r="AF16" s="264">
        <v>0.09</v>
      </c>
      <c r="AG16" s="273"/>
      <c r="AH16" s="273"/>
      <c r="AI16" s="273"/>
      <c r="AJ16" s="273"/>
      <c r="AK16" s="936" t="s">
        <v>789</v>
      </c>
      <c r="AL16" s="937"/>
      <c r="AM16" s="937"/>
      <c r="AN16" s="937"/>
      <c r="AO16" s="938"/>
      <c r="AP16" s="2"/>
      <c r="AQ16" s="54">
        <f t="shared" si="2"/>
        <v>2</v>
      </c>
    </row>
    <row r="17" spans="2:46" ht="12" customHeight="1" x14ac:dyDescent="0.15">
      <c r="B17" s="900"/>
      <c r="C17" s="905"/>
      <c r="D17" s="903"/>
      <c r="E17" s="903"/>
      <c r="F17" s="903"/>
      <c r="G17" s="903"/>
      <c r="H17" s="903"/>
      <c r="I17" s="903"/>
      <c r="J17" s="904"/>
      <c r="K17" s="85">
        <v>7</v>
      </c>
      <c r="L17" s="939" t="s">
        <v>598</v>
      </c>
      <c r="M17" s="940"/>
      <c r="N17" s="939" t="s">
        <v>610</v>
      </c>
      <c r="O17" s="940"/>
      <c r="P17" s="939" t="s">
        <v>600</v>
      </c>
      <c r="Q17" s="940"/>
      <c r="R17" s="941" t="s">
        <v>504</v>
      </c>
      <c r="S17" s="942"/>
      <c r="T17" s="943"/>
      <c r="U17" s="939" t="s">
        <v>602</v>
      </c>
      <c r="V17" s="940"/>
      <c r="W17" s="939" t="s">
        <v>571</v>
      </c>
      <c r="X17" s="940"/>
      <c r="Y17" s="49"/>
      <c r="Z17" s="49"/>
      <c r="AA17" s="49"/>
      <c r="AB17" s="49"/>
      <c r="AC17" s="264"/>
      <c r="AD17" s="264"/>
      <c r="AE17" s="264"/>
      <c r="AF17" s="264">
        <v>0.04</v>
      </c>
      <c r="AG17" s="273"/>
      <c r="AH17" s="273"/>
      <c r="AI17" s="273"/>
      <c r="AJ17" s="273"/>
      <c r="AK17" s="936" t="s">
        <v>789</v>
      </c>
      <c r="AL17" s="937"/>
      <c r="AM17" s="937"/>
      <c r="AN17" s="937"/>
      <c r="AO17" s="938"/>
      <c r="AP17" s="2"/>
      <c r="AQ17" s="54">
        <f t="shared" si="2"/>
        <v>2</v>
      </c>
    </row>
    <row r="18" spans="2:46" ht="12" customHeight="1" x14ac:dyDescent="0.15">
      <c r="B18" s="900"/>
      <c r="C18" s="905"/>
      <c r="D18" s="903"/>
      <c r="E18" s="903"/>
      <c r="F18" s="903"/>
      <c r="G18" s="903"/>
      <c r="H18" s="903"/>
      <c r="I18" s="903"/>
      <c r="J18" s="904"/>
      <c r="K18" s="85">
        <v>8</v>
      </c>
      <c r="L18" s="939" t="s">
        <v>598</v>
      </c>
      <c r="M18" s="940"/>
      <c r="N18" s="939" t="s">
        <v>599</v>
      </c>
      <c r="O18" s="940"/>
      <c r="P18" s="939" t="s">
        <v>600</v>
      </c>
      <c r="Q18" s="940"/>
      <c r="R18" s="941" t="s">
        <v>504</v>
      </c>
      <c r="S18" s="942"/>
      <c r="T18" s="943"/>
      <c r="U18" s="939" t="s">
        <v>602</v>
      </c>
      <c r="V18" s="940"/>
      <c r="W18" s="939" t="s">
        <v>571</v>
      </c>
      <c r="X18" s="940"/>
      <c r="Y18" s="49"/>
      <c r="Z18" s="49"/>
      <c r="AA18" s="49"/>
      <c r="AB18" s="49"/>
      <c r="AC18" s="264"/>
      <c r="AD18" s="264"/>
      <c r="AE18" s="264"/>
      <c r="AF18" s="264"/>
      <c r="AG18" s="273"/>
      <c r="AH18" s="273"/>
      <c r="AI18" s="273"/>
      <c r="AJ18" s="273"/>
      <c r="AK18" s="936" t="s">
        <v>787</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598</v>
      </c>
      <c r="M19" s="940"/>
      <c r="N19" s="939" t="s">
        <v>605</v>
      </c>
      <c r="O19" s="940"/>
      <c r="P19" s="939" t="s">
        <v>600</v>
      </c>
      <c r="Q19" s="940"/>
      <c r="R19" s="941" t="s">
        <v>470</v>
      </c>
      <c r="S19" s="942"/>
      <c r="T19" s="943"/>
      <c r="U19" s="939" t="s">
        <v>602</v>
      </c>
      <c r="V19" s="940"/>
      <c r="W19" s="939" t="s">
        <v>571</v>
      </c>
      <c r="X19" s="940"/>
      <c r="Y19" s="49"/>
      <c r="Z19" s="49"/>
      <c r="AA19" s="49"/>
      <c r="AB19" s="49"/>
      <c r="AC19" s="264"/>
      <c r="AD19" s="264"/>
      <c r="AE19" s="264"/>
      <c r="AF19" s="264">
        <v>0.15</v>
      </c>
      <c r="AG19" s="273"/>
      <c r="AH19" s="273"/>
      <c r="AI19" s="273"/>
      <c r="AJ19" s="273"/>
      <c r="AK19" s="936"/>
      <c r="AL19" s="937"/>
      <c r="AM19" s="937"/>
      <c r="AN19" s="937"/>
      <c r="AO19" s="938"/>
      <c r="AP19" s="2"/>
      <c r="AQ19" s="54">
        <f t="shared" si="2"/>
        <v>2</v>
      </c>
    </row>
    <row r="20" spans="2:46" ht="12" customHeight="1" x14ac:dyDescent="0.15">
      <c r="B20" s="900"/>
      <c r="C20" s="905"/>
      <c r="D20" s="903"/>
      <c r="E20" s="903"/>
      <c r="F20" s="903"/>
      <c r="G20" s="903"/>
      <c r="H20" s="903"/>
      <c r="I20" s="903"/>
      <c r="J20" s="904"/>
      <c r="K20" s="85">
        <v>10</v>
      </c>
      <c r="L20" s="939" t="s">
        <v>598</v>
      </c>
      <c r="M20" s="940"/>
      <c r="N20" s="939" t="s">
        <v>605</v>
      </c>
      <c r="O20" s="940"/>
      <c r="P20" s="939" t="s">
        <v>498</v>
      </c>
      <c r="Q20" s="940"/>
      <c r="R20" s="941" t="s">
        <v>498</v>
      </c>
      <c r="S20" s="942"/>
      <c r="T20" s="943"/>
      <c r="U20" s="939" t="s">
        <v>602</v>
      </c>
      <c r="V20" s="940"/>
      <c r="W20" s="939" t="s">
        <v>571</v>
      </c>
      <c r="X20" s="940"/>
      <c r="Y20" s="49"/>
      <c r="Z20" s="49"/>
      <c r="AA20" s="49"/>
      <c r="AB20" s="49"/>
      <c r="AC20" s="264"/>
      <c r="AD20" s="264"/>
      <c r="AE20" s="264"/>
      <c r="AF20" s="264"/>
      <c r="AG20" s="273"/>
      <c r="AH20" s="273"/>
      <c r="AI20" s="273"/>
      <c r="AJ20" s="273">
        <v>32.24</v>
      </c>
      <c r="AK20" s="936"/>
      <c r="AL20" s="937"/>
      <c r="AM20" s="937"/>
      <c r="AN20" s="937"/>
      <c r="AO20" s="938"/>
      <c r="AP20" s="2"/>
      <c r="AQ20" s="54">
        <f t="shared" si="2"/>
        <v>3</v>
      </c>
    </row>
    <row r="21" spans="2:46" ht="12" customHeight="1" x14ac:dyDescent="0.15">
      <c r="B21" s="900"/>
      <c r="C21" s="905"/>
      <c r="D21" s="903"/>
      <c r="E21" s="903"/>
      <c r="F21" s="903"/>
      <c r="G21" s="903"/>
      <c r="H21" s="903"/>
      <c r="I21" s="903"/>
      <c r="J21" s="904"/>
      <c r="K21" s="85">
        <v>11</v>
      </c>
      <c r="L21" s="939" t="s">
        <v>598</v>
      </c>
      <c r="M21" s="940"/>
      <c r="N21" s="939" t="s">
        <v>610</v>
      </c>
      <c r="O21" s="940"/>
      <c r="P21" s="939" t="s">
        <v>600</v>
      </c>
      <c r="Q21" s="940"/>
      <c r="R21" s="941" t="s">
        <v>504</v>
      </c>
      <c r="S21" s="942"/>
      <c r="T21" s="943"/>
      <c r="U21" s="939" t="s">
        <v>602</v>
      </c>
      <c r="V21" s="940"/>
      <c r="W21" s="939" t="s">
        <v>571</v>
      </c>
      <c r="X21" s="940"/>
      <c r="Y21" s="49"/>
      <c r="Z21" s="49"/>
      <c r="AA21" s="49"/>
      <c r="AB21" s="49"/>
      <c r="AC21" s="264"/>
      <c r="AD21" s="264"/>
      <c r="AE21" s="264"/>
      <c r="AF21" s="264">
        <v>0.04</v>
      </c>
      <c r="AG21" s="273"/>
      <c r="AH21" s="273"/>
      <c r="AI21" s="273"/>
      <c r="AJ21" s="273"/>
      <c r="AK21" s="936" t="s">
        <v>789</v>
      </c>
      <c r="AL21" s="937"/>
      <c r="AM21" s="937"/>
      <c r="AN21" s="937"/>
      <c r="AO21" s="938"/>
      <c r="AP21" s="2"/>
      <c r="AQ21" s="54">
        <f>IF(P21="材質劣化",2,IF(P21="漏水",3,1))</f>
        <v>2</v>
      </c>
    </row>
    <row r="22" spans="2:46" ht="12" customHeight="1" x14ac:dyDescent="0.15">
      <c r="B22" s="900"/>
      <c r="C22" s="905"/>
      <c r="D22" s="903"/>
      <c r="E22" s="903"/>
      <c r="F22" s="903"/>
      <c r="G22" s="903"/>
      <c r="H22" s="903"/>
      <c r="I22" s="903"/>
      <c r="J22" s="904"/>
      <c r="K22" s="85">
        <v>12</v>
      </c>
      <c r="L22" s="939" t="s">
        <v>598</v>
      </c>
      <c r="M22" s="940"/>
      <c r="N22" s="939" t="s">
        <v>610</v>
      </c>
      <c r="O22" s="940"/>
      <c r="P22" s="939" t="s">
        <v>498</v>
      </c>
      <c r="Q22" s="940"/>
      <c r="R22" s="941" t="s">
        <v>498</v>
      </c>
      <c r="S22" s="942"/>
      <c r="T22" s="943"/>
      <c r="U22" s="939" t="s">
        <v>602</v>
      </c>
      <c r="V22" s="940"/>
      <c r="W22" s="939" t="s">
        <v>571</v>
      </c>
      <c r="X22" s="940"/>
      <c r="Y22" s="49"/>
      <c r="Z22" s="49"/>
      <c r="AA22" s="49"/>
      <c r="AB22" s="49"/>
      <c r="AC22" s="264"/>
      <c r="AD22" s="264"/>
      <c r="AE22" s="264"/>
      <c r="AF22" s="264"/>
      <c r="AG22" s="273"/>
      <c r="AH22" s="273"/>
      <c r="AI22" s="273"/>
      <c r="AJ22" s="273">
        <v>2.7</v>
      </c>
      <c r="AK22" s="936"/>
      <c r="AL22" s="937"/>
      <c r="AM22" s="937"/>
      <c r="AN22" s="937"/>
      <c r="AO22" s="938"/>
      <c r="AP22" s="2"/>
      <c r="AQ22" s="54">
        <f t="shared" si="2"/>
        <v>3</v>
      </c>
    </row>
    <row r="23" spans="2:46" ht="12" customHeight="1" x14ac:dyDescent="0.15">
      <c r="B23" s="900"/>
      <c r="C23" s="905"/>
      <c r="D23" s="903"/>
      <c r="E23" s="903"/>
      <c r="F23" s="903"/>
      <c r="G23" s="903"/>
      <c r="H23" s="903"/>
      <c r="I23" s="903"/>
      <c r="J23" s="904"/>
      <c r="K23" s="85">
        <v>13</v>
      </c>
      <c r="L23" s="939" t="s">
        <v>598</v>
      </c>
      <c r="M23" s="940"/>
      <c r="N23" s="939" t="s">
        <v>613</v>
      </c>
      <c r="O23" s="940"/>
      <c r="P23" s="939" t="s">
        <v>600</v>
      </c>
      <c r="Q23" s="940"/>
      <c r="R23" s="941" t="s">
        <v>504</v>
      </c>
      <c r="S23" s="942"/>
      <c r="T23" s="943"/>
      <c r="U23" s="939" t="s">
        <v>602</v>
      </c>
      <c r="V23" s="940"/>
      <c r="W23" s="939" t="s">
        <v>571</v>
      </c>
      <c r="X23" s="940"/>
      <c r="Y23" s="49"/>
      <c r="Z23" s="49"/>
      <c r="AA23" s="49"/>
      <c r="AB23" s="49"/>
      <c r="AC23" s="264"/>
      <c r="AD23" s="264"/>
      <c r="AE23" s="264"/>
      <c r="AF23" s="264"/>
      <c r="AG23" s="273"/>
      <c r="AH23" s="273"/>
      <c r="AI23" s="273"/>
      <c r="AJ23" s="273"/>
      <c r="AK23" s="936" t="s">
        <v>787</v>
      </c>
      <c r="AL23" s="937"/>
      <c r="AM23" s="937"/>
      <c r="AN23" s="937"/>
      <c r="AO23" s="938"/>
      <c r="AP23" s="2"/>
      <c r="AQ23" s="54">
        <f t="shared" si="2"/>
        <v>2</v>
      </c>
    </row>
    <row r="24" spans="2:46" ht="12" customHeight="1" x14ac:dyDescent="0.15">
      <c r="B24" s="900"/>
      <c r="C24" s="905"/>
      <c r="D24" s="903"/>
      <c r="E24" s="903"/>
      <c r="F24" s="903"/>
      <c r="G24" s="903"/>
      <c r="H24" s="903"/>
      <c r="I24" s="903"/>
      <c r="J24" s="904"/>
      <c r="K24" s="85">
        <v>14</v>
      </c>
      <c r="L24" s="939" t="s">
        <v>623</v>
      </c>
      <c r="M24" s="940"/>
      <c r="N24" s="939" t="s">
        <v>624</v>
      </c>
      <c r="O24" s="940"/>
      <c r="P24" s="939" t="s">
        <v>600</v>
      </c>
      <c r="Q24" s="940"/>
      <c r="R24" s="941" t="s">
        <v>504</v>
      </c>
      <c r="S24" s="942"/>
      <c r="T24" s="943"/>
      <c r="U24" s="939" t="s">
        <v>602</v>
      </c>
      <c r="V24" s="940"/>
      <c r="W24" s="939" t="s">
        <v>571</v>
      </c>
      <c r="X24" s="940"/>
      <c r="Y24" s="49"/>
      <c r="Z24" s="49"/>
      <c r="AA24" s="49"/>
      <c r="AB24" s="49"/>
      <c r="AC24" s="264"/>
      <c r="AD24" s="264"/>
      <c r="AE24" s="264"/>
      <c r="AF24" s="264"/>
      <c r="AG24" s="273"/>
      <c r="AH24" s="273"/>
      <c r="AI24" s="273"/>
      <c r="AJ24" s="273"/>
      <c r="AK24" s="936" t="s">
        <v>798</v>
      </c>
      <c r="AL24" s="937"/>
      <c r="AM24" s="937"/>
      <c r="AN24" s="937"/>
      <c r="AO24" s="938"/>
      <c r="AP24" s="2"/>
      <c r="AQ24" s="54">
        <f t="shared" si="2"/>
        <v>2</v>
      </c>
    </row>
    <row r="25" spans="2:46" ht="12" customHeight="1" x14ac:dyDescent="0.15">
      <c r="B25" s="900"/>
      <c r="C25" s="905"/>
      <c r="D25" s="903"/>
      <c r="E25" s="903"/>
      <c r="F25" s="903"/>
      <c r="G25" s="903"/>
      <c r="H25" s="903"/>
      <c r="I25" s="903"/>
      <c r="J25" s="904"/>
      <c r="K25" s="85">
        <v>15</v>
      </c>
      <c r="L25" s="939" t="s">
        <v>623</v>
      </c>
      <c r="M25" s="940"/>
      <c r="N25" s="939" t="s">
        <v>624</v>
      </c>
      <c r="O25" s="940"/>
      <c r="P25" s="939" t="s">
        <v>600</v>
      </c>
      <c r="Q25" s="940"/>
      <c r="R25" s="941" t="s">
        <v>504</v>
      </c>
      <c r="S25" s="942"/>
      <c r="T25" s="943"/>
      <c r="U25" s="939" t="s">
        <v>602</v>
      </c>
      <c r="V25" s="940"/>
      <c r="W25" s="939" t="s">
        <v>571</v>
      </c>
      <c r="X25" s="940"/>
      <c r="Y25" s="49"/>
      <c r="Z25" s="49"/>
      <c r="AA25" s="49"/>
      <c r="AB25" s="49"/>
      <c r="AC25" s="264"/>
      <c r="AD25" s="264"/>
      <c r="AE25" s="264"/>
      <c r="AF25" s="264"/>
      <c r="AG25" s="273"/>
      <c r="AH25" s="273"/>
      <c r="AI25" s="273"/>
      <c r="AJ25" s="273"/>
      <c r="AK25" s="936" t="s">
        <v>798</v>
      </c>
      <c r="AL25" s="937"/>
      <c r="AM25" s="937"/>
      <c r="AN25" s="937"/>
      <c r="AO25" s="938"/>
      <c r="AP25" s="2"/>
      <c r="AQ25" s="54">
        <f t="shared" si="2"/>
        <v>2</v>
      </c>
    </row>
    <row r="26" spans="2:46" ht="12" customHeight="1" x14ac:dyDescent="0.15">
      <c r="B26" s="900"/>
      <c r="C26" s="905"/>
      <c r="D26" s="903"/>
      <c r="E26" s="903"/>
      <c r="F26" s="903"/>
      <c r="G26" s="903"/>
      <c r="H26" s="903"/>
      <c r="I26" s="903"/>
      <c r="J26" s="904"/>
      <c r="K26" s="85">
        <v>16</v>
      </c>
      <c r="L26" s="939" t="s">
        <v>623</v>
      </c>
      <c r="M26" s="940"/>
      <c r="N26" s="939" t="s">
        <v>624</v>
      </c>
      <c r="O26" s="940"/>
      <c r="P26" s="939" t="s">
        <v>600</v>
      </c>
      <c r="Q26" s="940"/>
      <c r="R26" s="941" t="s">
        <v>504</v>
      </c>
      <c r="S26" s="942"/>
      <c r="T26" s="943"/>
      <c r="U26" s="939" t="s">
        <v>602</v>
      </c>
      <c r="V26" s="940"/>
      <c r="W26" s="939" t="s">
        <v>571</v>
      </c>
      <c r="X26" s="940"/>
      <c r="Y26" s="49"/>
      <c r="Z26" s="49"/>
      <c r="AA26" s="49"/>
      <c r="AB26" s="49"/>
      <c r="AC26" s="264"/>
      <c r="AD26" s="264"/>
      <c r="AE26" s="264"/>
      <c r="AF26" s="264"/>
      <c r="AG26" s="273"/>
      <c r="AH26" s="273"/>
      <c r="AI26" s="273"/>
      <c r="AJ26" s="273"/>
      <c r="AK26" s="936" t="s">
        <v>798</v>
      </c>
      <c r="AL26" s="937"/>
      <c r="AM26" s="937"/>
      <c r="AN26" s="937"/>
      <c r="AO26" s="938"/>
      <c r="AP26" s="2"/>
      <c r="AQ26" s="54">
        <f>IF(P26="材質劣化",2,IF(P26="漏水",3,1))</f>
        <v>2</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0.67999999999999994</v>
      </c>
      <c r="AG35" s="94">
        <f t="shared" si="7"/>
        <v>0</v>
      </c>
      <c r="AH35" s="94">
        <f t="shared" si="7"/>
        <v>0</v>
      </c>
      <c r="AI35" s="94">
        <f t="shared" si="7"/>
        <v>0</v>
      </c>
      <c r="AJ35" s="95">
        <f t="shared" si="7"/>
        <v>34.940000000000005</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6</v>
      </c>
      <c r="AG37" s="950">
        <f t="shared" si="8"/>
        <v>0</v>
      </c>
      <c r="AH37" s="950">
        <f t="shared" si="8"/>
        <v>0</v>
      </c>
      <c r="AI37" s="950">
        <f t="shared" si="8"/>
        <v>0</v>
      </c>
      <c r="AJ37" s="950">
        <f>COUNTA(AJ11:AJ34)</f>
        <v>2</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A5CF782D-C0B1-4228-885A-76DE8F22B465}">
      <formula1>"〇,"</formula1>
    </dataValidation>
    <dataValidation type="list" allowBlank="1" showInputMessage="1" showErrorMessage="1" sqref="N11:O34" xr:uid="{CA9180C1-F65A-4900-AE61-252D900C626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2365C3D-3F92-4F95-B27C-9C6E2FB2517E}">
          <x14:formula1>
            <xm:f>'(参考)リスト'!$B$16:$B$21</xm:f>
          </x14:formula1>
          <xm:sqref>L11:M34</xm:sqref>
        </x14:dataValidation>
        <x14:dataValidation type="list" allowBlank="1" showInputMessage="1" showErrorMessage="1" xr:uid="{ECF74FE9-9315-4FBA-8CBC-9F898406CA15}">
          <x14:formula1>
            <xm:f>'(参考)リスト'!$E$16:$E$27</xm:f>
          </x14:formula1>
          <xm:sqref>R11:T34</xm:sqref>
        </x14:dataValidation>
        <x14:dataValidation type="list" allowBlank="1" showInputMessage="1" showErrorMessage="1" xr:uid="{3078ECC1-34D2-4274-9978-0E1FA8D14977}">
          <x14:formula1>
            <xm:f>'(参考)リスト'!$D$16:$D$18</xm:f>
          </x14:formula1>
          <xm:sqref>P11:Q34</xm:sqref>
        </x14:dataValidation>
        <x14:dataValidation type="list" allowBlank="1" showInputMessage="1" showErrorMessage="1" xr:uid="{808DD0C0-5341-4F7A-9B26-18DD3ECBE404}">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09C56-D3EE-4A48-9C37-182543814734}">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2</v>
      </c>
      <c r="AW5" s="39">
        <f>R7</f>
        <v>10</v>
      </c>
      <c r="AX5" s="50" t="str">
        <f>AM35</f>
        <v>Ⅱ</v>
      </c>
      <c r="AY5" s="50">
        <f>Y37</f>
        <v>0</v>
      </c>
      <c r="AZ5" s="50">
        <f t="shared" ref="AZ5:BJ5" si="0">Z37</f>
        <v>0</v>
      </c>
      <c r="BA5" s="50">
        <f t="shared" si="0"/>
        <v>0</v>
      </c>
      <c r="BB5" s="50">
        <f>AB37</f>
        <v>0</v>
      </c>
      <c r="BC5" s="50">
        <f t="shared" si="0"/>
        <v>0</v>
      </c>
      <c r="BD5" s="50">
        <f>AD37</f>
        <v>0</v>
      </c>
      <c r="BE5" s="50">
        <f>AE37</f>
        <v>1</v>
      </c>
      <c r="BF5" s="50">
        <f t="shared" si="0"/>
        <v>3</v>
      </c>
      <c r="BG5" s="50">
        <f t="shared" si="0"/>
        <v>0</v>
      </c>
      <c r="BH5" s="50">
        <f t="shared" si="0"/>
        <v>0</v>
      </c>
      <c r="BI5" s="50">
        <f>AI37</f>
        <v>0</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0.15</v>
      </c>
      <c r="BR5" s="50">
        <f>AF35</f>
        <v>0.3</v>
      </c>
      <c r="BS5" s="50">
        <f>AG35</f>
        <v>0</v>
      </c>
      <c r="BT5" s="50">
        <f>AH35</f>
        <v>0</v>
      </c>
      <c r="BU5" s="50">
        <f>AI35</f>
        <v>0</v>
      </c>
      <c r="BV5" s="50">
        <f>AJ35</f>
        <v>47.72</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2</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600</v>
      </c>
      <c r="Q11" s="940"/>
      <c r="R11" s="849" t="s">
        <v>504</v>
      </c>
      <c r="S11" s="849"/>
      <c r="T11" s="849"/>
      <c r="U11" s="939" t="s">
        <v>602</v>
      </c>
      <c r="V11" s="940"/>
      <c r="W11" s="939" t="s">
        <v>571</v>
      </c>
      <c r="X11" s="940"/>
      <c r="Y11" s="49"/>
      <c r="Z11" s="49"/>
      <c r="AA11" s="49"/>
      <c r="AB11" s="49"/>
      <c r="AC11" s="264"/>
      <c r="AD11" s="264"/>
      <c r="AE11" s="264"/>
      <c r="AF11" s="264"/>
      <c r="AG11" s="273"/>
      <c r="AH11" s="273"/>
      <c r="AI11" s="273"/>
      <c r="AJ11" s="273"/>
      <c r="AK11" s="936" t="s">
        <v>787</v>
      </c>
      <c r="AL11" s="937"/>
      <c r="AM11" s="937"/>
      <c r="AN11" s="937"/>
      <c r="AO11" s="938"/>
      <c r="AP11" s="2"/>
      <c r="AQ11" s="54">
        <f>IF(P11="材質劣化",2,IF(P11="漏水",3,1))</f>
        <v>2</v>
      </c>
      <c r="AS11" s="38" t="str">
        <f>IF(Y11&lt;&gt;"",1,"")</f>
        <v/>
      </c>
    </row>
    <row r="12" spans="2:86" ht="12" customHeight="1" x14ac:dyDescent="0.15">
      <c r="B12" s="900"/>
      <c r="C12" s="905"/>
      <c r="D12" s="903"/>
      <c r="E12" s="903"/>
      <c r="F12" s="903"/>
      <c r="G12" s="903"/>
      <c r="H12" s="903"/>
      <c r="I12" s="903"/>
      <c r="J12" s="904"/>
      <c r="K12" s="85">
        <v>2</v>
      </c>
      <c r="L12" s="939" t="s">
        <v>598</v>
      </c>
      <c r="M12" s="940"/>
      <c r="N12" s="939" t="s">
        <v>605</v>
      </c>
      <c r="O12" s="940"/>
      <c r="P12" s="939" t="s">
        <v>498</v>
      </c>
      <c r="Q12" s="940"/>
      <c r="R12" s="849" t="s">
        <v>498</v>
      </c>
      <c r="S12" s="849"/>
      <c r="T12" s="849"/>
      <c r="U12" s="939" t="s">
        <v>602</v>
      </c>
      <c r="V12" s="940"/>
      <c r="W12" s="939" t="s">
        <v>571</v>
      </c>
      <c r="X12" s="940"/>
      <c r="Y12" s="49"/>
      <c r="Z12" s="49"/>
      <c r="AA12" s="49"/>
      <c r="AB12" s="49"/>
      <c r="AC12" s="264"/>
      <c r="AD12" s="264"/>
      <c r="AE12" s="264"/>
      <c r="AF12" s="264"/>
      <c r="AG12" s="273"/>
      <c r="AH12" s="273"/>
      <c r="AI12" s="273"/>
      <c r="AJ12" s="273">
        <v>6.49</v>
      </c>
      <c r="AK12" s="936"/>
      <c r="AL12" s="937"/>
      <c r="AM12" s="937"/>
      <c r="AN12" s="937"/>
      <c r="AO12" s="938"/>
      <c r="AP12" s="2"/>
      <c r="AQ12" s="54">
        <f>IF(P12="材質劣化",2,IF(P12="漏水",3,1))</f>
        <v>3</v>
      </c>
    </row>
    <row r="13" spans="2:86" ht="12" customHeight="1" x14ac:dyDescent="0.15">
      <c r="B13" s="900"/>
      <c r="C13" s="905"/>
      <c r="D13" s="903"/>
      <c r="E13" s="903"/>
      <c r="F13" s="903"/>
      <c r="G13" s="903"/>
      <c r="H13" s="903"/>
      <c r="I13" s="903"/>
      <c r="J13" s="904"/>
      <c r="K13" s="85">
        <v>3</v>
      </c>
      <c r="L13" s="939" t="s">
        <v>598</v>
      </c>
      <c r="M13" s="940"/>
      <c r="N13" s="939" t="s">
        <v>613</v>
      </c>
      <c r="O13" s="940"/>
      <c r="P13" s="939" t="s">
        <v>600</v>
      </c>
      <c r="Q13" s="940"/>
      <c r="R13" s="941" t="s">
        <v>504</v>
      </c>
      <c r="S13" s="942"/>
      <c r="T13" s="943"/>
      <c r="U13" s="939" t="s">
        <v>602</v>
      </c>
      <c r="V13" s="940"/>
      <c r="W13" s="939" t="s">
        <v>571</v>
      </c>
      <c r="X13" s="940"/>
      <c r="Y13" s="49"/>
      <c r="Z13" s="49"/>
      <c r="AA13" s="49"/>
      <c r="AB13" s="49"/>
      <c r="AC13" s="264"/>
      <c r="AD13" s="264"/>
      <c r="AE13" s="264"/>
      <c r="AF13" s="264"/>
      <c r="AG13" s="273"/>
      <c r="AH13" s="273"/>
      <c r="AI13" s="273"/>
      <c r="AJ13" s="273"/>
      <c r="AK13" s="936" t="s">
        <v>787</v>
      </c>
      <c r="AL13" s="937"/>
      <c r="AM13" s="937"/>
      <c r="AN13" s="937"/>
      <c r="AO13" s="938"/>
      <c r="AP13" s="2"/>
      <c r="AQ13" s="54">
        <f t="shared" ref="AQ13:AQ27" si="2">IF(P13="材質劣化",2,IF(P13="漏水",3,1))</f>
        <v>2</v>
      </c>
    </row>
    <row r="14" spans="2:86" ht="12" customHeight="1" x14ac:dyDescent="0.15">
      <c r="B14" s="900"/>
      <c r="C14" s="905"/>
      <c r="D14" s="903"/>
      <c r="E14" s="903"/>
      <c r="F14" s="903"/>
      <c r="G14" s="903"/>
      <c r="H14" s="903"/>
      <c r="I14" s="903"/>
      <c r="J14" s="904"/>
      <c r="K14" s="85">
        <v>4</v>
      </c>
      <c r="L14" s="939" t="s">
        <v>598</v>
      </c>
      <c r="M14" s="940"/>
      <c r="N14" s="939" t="s">
        <v>631</v>
      </c>
      <c r="O14" s="940"/>
      <c r="P14" s="939" t="s">
        <v>498</v>
      </c>
      <c r="Q14" s="940"/>
      <c r="R14" s="941" t="s">
        <v>498</v>
      </c>
      <c r="S14" s="942"/>
      <c r="T14" s="943"/>
      <c r="U14" s="939" t="s">
        <v>602</v>
      </c>
      <c r="V14" s="940"/>
      <c r="W14" s="939" t="s">
        <v>571</v>
      </c>
      <c r="X14" s="940"/>
      <c r="Y14" s="49"/>
      <c r="Z14" s="49"/>
      <c r="AA14" s="49"/>
      <c r="AB14" s="49"/>
      <c r="AC14" s="264"/>
      <c r="AD14" s="264"/>
      <c r="AE14" s="264"/>
      <c r="AF14" s="264"/>
      <c r="AG14" s="273"/>
      <c r="AH14" s="273"/>
      <c r="AI14" s="273"/>
      <c r="AJ14" s="273">
        <v>41.23</v>
      </c>
      <c r="AK14" s="936"/>
      <c r="AL14" s="937"/>
      <c r="AM14" s="937"/>
      <c r="AN14" s="937"/>
      <c r="AO14" s="938"/>
      <c r="AP14" s="2"/>
      <c r="AQ14" s="54">
        <f t="shared" si="2"/>
        <v>3</v>
      </c>
    </row>
    <row r="15" spans="2:86" ht="12" customHeight="1" x14ac:dyDescent="0.15">
      <c r="B15" s="900"/>
      <c r="C15" s="905"/>
      <c r="D15" s="903"/>
      <c r="E15" s="903"/>
      <c r="F15" s="903"/>
      <c r="G15" s="903"/>
      <c r="H15" s="903"/>
      <c r="I15" s="903"/>
      <c r="J15" s="904"/>
      <c r="K15" s="85">
        <v>5</v>
      </c>
      <c r="L15" s="939" t="s">
        <v>598</v>
      </c>
      <c r="M15" s="940"/>
      <c r="N15" s="939" t="s">
        <v>605</v>
      </c>
      <c r="O15" s="940"/>
      <c r="P15" s="939" t="s">
        <v>600</v>
      </c>
      <c r="Q15" s="940"/>
      <c r="R15" s="941" t="s">
        <v>504</v>
      </c>
      <c r="S15" s="942"/>
      <c r="T15" s="943"/>
      <c r="U15" s="939" t="s">
        <v>602</v>
      </c>
      <c r="V15" s="940"/>
      <c r="W15" s="939" t="s">
        <v>571</v>
      </c>
      <c r="X15" s="940"/>
      <c r="Y15" s="49"/>
      <c r="Z15" s="49"/>
      <c r="AA15" s="49"/>
      <c r="AB15" s="49"/>
      <c r="AC15" s="264"/>
      <c r="AD15" s="264"/>
      <c r="AE15" s="264"/>
      <c r="AF15" s="264">
        <v>0.09</v>
      </c>
      <c r="AG15" s="273"/>
      <c r="AH15" s="273"/>
      <c r="AI15" s="273"/>
      <c r="AJ15" s="273"/>
      <c r="AK15" s="936" t="s">
        <v>789</v>
      </c>
      <c r="AL15" s="937"/>
      <c r="AM15" s="937"/>
      <c r="AN15" s="937"/>
      <c r="AO15" s="938"/>
      <c r="AP15" s="2"/>
      <c r="AQ15" s="54">
        <f t="shared" si="2"/>
        <v>2</v>
      </c>
    </row>
    <row r="16" spans="2:86" ht="12" customHeight="1" x14ac:dyDescent="0.15">
      <c r="B16" s="900"/>
      <c r="C16" s="905"/>
      <c r="D16" s="903"/>
      <c r="E16" s="903"/>
      <c r="F16" s="903"/>
      <c r="G16" s="903"/>
      <c r="H16" s="903"/>
      <c r="I16" s="903"/>
      <c r="J16" s="904"/>
      <c r="K16" s="85">
        <v>6</v>
      </c>
      <c r="L16" s="939" t="s">
        <v>598</v>
      </c>
      <c r="M16" s="940"/>
      <c r="N16" s="939" t="s">
        <v>605</v>
      </c>
      <c r="O16" s="940"/>
      <c r="P16" s="939" t="s">
        <v>600</v>
      </c>
      <c r="Q16" s="940"/>
      <c r="R16" s="941" t="s">
        <v>504</v>
      </c>
      <c r="S16" s="942"/>
      <c r="T16" s="943"/>
      <c r="U16" s="939" t="s">
        <v>602</v>
      </c>
      <c r="V16" s="940"/>
      <c r="W16" s="939" t="s">
        <v>571</v>
      </c>
      <c r="X16" s="940"/>
      <c r="Y16" s="49"/>
      <c r="Z16" s="49"/>
      <c r="AA16" s="49"/>
      <c r="AB16" s="49"/>
      <c r="AC16" s="264"/>
      <c r="AD16" s="264"/>
      <c r="AE16" s="264">
        <v>0.15</v>
      </c>
      <c r="AF16" s="264"/>
      <c r="AG16" s="273"/>
      <c r="AH16" s="273"/>
      <c r="AI16" s="273"/>
      <c r="AJ16" s="273"/>
      <c r="AK16" s="936" t="s">
        <v>789</v>
      </c>
      <c r="AL16" s="937"/>
      <c r="AM16" s="937"/>
      <c r="AN16" s="937"/>
      <c r="AO16" s="938"/>
      <c r="AP16" s="2"/>
      <c r="AQ16" s="54">
        <f t="shared" si="2"/>
        <v>2</v>
      </c>
    </row>
    <row r="17" spans="2:46" ht="12" customHeight="1" x14ac:dyDescent="0.15">
      <c r="B17" s="900"/>
      <c r="C17" s="905"/>
      <c r="D17" s="903"/>
      <c r="E17" s="903"/>
      <c r="F17" s="903"/>
      <c r="G17" s="903"/>
      <c r="H17" s="903"/>
      <c r="I17" s="903"/>
      <c r="J17" s="904"/>
      <c r="K17" s="85">
        <v>7</v>
      </c>
      <c r="L17" s="939" t="s">
        <v>598</v>
      </c>
      <c r="M17" s="940"/>
      <c r="N17" s="939" t="s">
        <v>605</v>
      </c>
      <c r="O17" s="940"/>
      <c r="P17" s="939" t="s">
        <v>600</v>
      </c>
      <c r="Q17" s="940"/>
      <c r="R17" s="941" t="s">
        <v>470</v>
      </c>
      <c r="S17" s="942"/>
      <c r="T17" s="943"/>
      <c r="U17" s="939" t="s">
        <v>602</v>
      </c>
      <c r="V17" s="940"/>
      <c r="W17" s="939" t="s">
        <v>571</v>
      </c>
      <c r="X17" s="940"/>
      <c r="Y17" s="49"/>
      <c r="Z17" s="49"/>
      <c r="AA17" s="49"/>
      <c r="AB17" s="49"/>
      <c r="AC17" s="264"/>
      <c r="AD17" s="264"/>
      <c r="AE17" s="264"/>
      <c r="AF17" s="264">
        <v>0.12</v>
      </c>
      <c r="AG17" s="273"/>
      <c r="AH17" s="273"/>
      <c r="AI17" s="273"/>
      <c r="AJ17" s="273"/>
      <c r="AK17" s="936"/>
      <c r="AL17" s="937"/>
      <c r="AM17" s="937"/>
      <c r="AN17" s="937"/>
      <c r="AO17" s="938"/>
      <c r="AP17" s="2"/>
      <c r="AQ17" s="54">
        <f t="shared" si="2"/>
        <v>2</v>
      </c>
    </row>
    <row r="18" spans="2:46" ht="12" customHeight="1" x14ac:dyDescent="0.15">
      <c r="B18" s="900"/>
      <c r="C18" s="905"/>
      <c r="D18" s="903"/>
      <c r="E18" s="903"/>
      <c r="F18" s="903"/>
      <c r="G18" s="903"/>
      <c r="H18" s="903"/>
      <c r="I18" s="903"/>
      <c r="J18" s="904"/>
      <c r="K18" s="85">
        <v>8</v>
      </c>
      <c r="L18" s="939" t="s">
        <v>598</v>
      </c>
      <c r="M18" s="940"/>
      <c r="N18" s="939" t="s">
        <v>610</v>
      </c>
      <c r="O18" s="940"/>
      <c r="P18" s="939" t="s">
        <v>600</v>
      </c>
      <c r="Q18" s="940"/>
      <c r="R18" s="941" t="s">
        <v>504</v>
      </c>
      <c r="S18" s="942"/>
      <c r="T18" s="943"/>
      <c r="U18" s="939" t="s">
        <v>602</v>
      </c>
      <c r="V18" s="940"/>
      <c r="W18" s="939" t="s">
        <v>571</v>
      </c>
      <c r="X18" s="940"/>
      <c r="Y18" s="49"/>
      <c r="Z18" s="49"/>
      <c r="AA18" s="49"/>
      <c r="AB18" s="49"/>
      <c r="AC18" s="264"/>
      <c r="AD18" s="264"/>
      <c r="AE18" s="264"/>
      <c r="AF18" s="264">
        <v>0.09</v>
      </c>
      <c r="AG18" s="273"/>
      <c r="AH18" s="273"/>
      <c r="AI18" s="273"/>
      <c r="AJ18" s="273"/>
      <c r="AK18" s="936" t="s">
        <v>789</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c r="M19" s="940"/>
      <c r="N19" s="939"/>
      <c r="O19" s="940"/>
      <c r="P19" s="939"/>
      <c r="Q19" s="940"/>
      <c r="R19" s="941"/>
      <c r="S19" s="942"/>
      <c r="T19" s="943"/>
      <c r="U19" s="939"/>
      <c r="V19" s="940"/>
      <c r="W19" s="939"/>
      <c r="X19" s="940"/>
      <c r="Y19" s="49"/>
      <c r="Z19" s="49"/>
      <c r="AA19" s="49"/>
      <c r="AB19" s="49"/>
      <c r="AC19" s="264"/>
      <c r="AD19" s="264"/>
      <c r="AE19" s="264"/>
      <c r="AF19" s="264"/>
      <c r="AG19" s="273"/>
      <c r="AH19" s="273"/>
      <c r="AI19" s="273"/>
      <c r="AJ19" s="273"/>
      <c r="AK19" s="936"/>
      <c r="AL19" s="937"/>
      <c r="AM19" s="937"/>
      <c r="AN19" s="937"/>
      <c r="AO19" s="938"/>
      <c r="AP19" s="2"/>
      <c r="AQ19" s="54">
        <f t="shared" si="2"/>
        <v>1</v>
      </c>
    </row>
    <row r="20" spans="2:46" ht="12" customHeight="1" x14ac:dyDescent="0.15">
      <c r="B20" s="900"/>
      <c r="C20" s="905"/>
      <c r="D20" s="903"/>
      <c r="E20" s="903"/>
      <c r="F20" s="903"/>
      <c r="G20" s="903"/>
      <c r="H20" s="903"/>
      <c r="I20" s="903"/>
      <c r="J20" s="904"/>
      <c r="K20" s="85">
        <v>10</v>
      </c>
      <c r="L20" s="939"/>
      <c r="M20" s="940"/>
      <c r="N20" s="939"/>
      <c r="O20" s="940"/>
      <c r="P20" s="939"/>
      <c r="Q20" s="940"/>
      <c r="R20" s="941"/>
      <c r="S20" s="942"/>
      <c r="T20" s="943"/>
      <c r="U20" s="939"/>
      <c r="V20" s="940"/>
      <c r="W20" s="939"/>
      <c r="X20" s="940"/>
      <c r="Y20" s="49"/>
      <c r="Z20" s="49"/>
      <c r="AA20" s="49"/>
      <c r="AB20" s="49"/>
      <c r="AC20" s="264"/>
      <c r="AD20" s="264"/>
      <c r="AE20" s="264"/>
      <c r="AF20" s="264"/>
      <c r="AG20" s="273"/>
      <c r="AH20" s="273"/>
      <c r="AI20" s="273"/>
      <c r="AJ20" s="273"/>
      <c r="AK20" s="936"/>
      <c r="AL20" s="937"/>
      <c r="AM20" s="937"/>
      <c r="AN20" s="937"/>
      <c r="AO20" s="938"/>
      <c r="AP20" s="2"/>
      <c r="AQ20" s="54">
        <f t="shared" si="2"/>
        <v>1</v>
      </c>
    </row>
    <row r="21" spans="2:46" ht="12" customHeight="1" x14ac:dyDescent="0.15">
      <c r="B21" s="900"/>
      <c r="C21" s="905"/>
      <c r="D21" s="903"/>
      <c r="E21" s="903"/>
      <c r="F21" s="903"/>
      <c r="G21" s="903"/>
      <c r="H21" s="903"/>
      <c r="I21" s="903"/>
      <c r="J21" s="904"/>
      <c r="K21" s="85">
        <v>11</v>
      </c>
      <c r="L21" s="939"/>
      <c r="M21" s="940"/>
      <c r="N21" s="939"/>
      <c r="O21" s="940"/>
      <c r="P21" s="939"/>
      <c r="Q21" s="940"/>
      <c r="R21" s="941"/>
      <c r="S21" s="942"/>
      <c r="T21" s="943"/>
      <c r="U21" s="939"/>
      <c r="V21" s="940"/>
      <c r="W21" s="939"/>
      <c r="X21" s="940"/>
      <c r="Y21" s="49"/>
      <c r="Z21" s="49"/>
      <c r="AA21" s="49"/>
      <c r="AB21" s="49"/>
      <c r="AC21" s="264"/>
      <c r="AD21" s="264"/>
      <c r="AE21" s="264"/>
      <c r="AF21" s="264"/>
      <c r="AG21" s="273"/>
      <c r="AH21" s="273"/>
      <c r="AI21" s="273"/>
      <c r="AJ21" s="273"/>
      <c r="AK21" s="936"/>
      <c r="AL21" s="937"/>
      <c r="AM21" s="937"/>
      <c r="AN21" s="937"/>
      <c r="AO21" s="938"/>
      <c r="AP21" s="2"/>
      <c r="AQ21" s="54">
        <f>IF(P21="材質劣化",2,IF(P21="漏水",3,1))</f>
        <v>1</v>
      </c>
    </row>
    <row r="22" spans="2:46" ht="12" customHeight="1" x14ac:dyDescent="0.15">
      <c r="B22" s="900"/>
      <c r="C22" s="905"/>
      <c r="D22" s="903"/>
      <c r="E22" s="903"/>
      <c r="F22" s="903"/>
      <c r="G22" s="903"/>
      <c r="H22" s="903"/>
      <c r="I22" s="903"/>
      <c r="J22" s="904"/>
      <c r="K22" s="85">
        <v>12</v>
      </c>
      <c r="L22" s="939"/>
      <c r="M22" s="940"/>
      <c r="N22" s="939"/>
      <c r="O22" s="940"/>
      <c r="P22" s="939"/>
      <c r="Q22" s="940"/>
      <c r="R22" s="941"/>
      <c r="S22" s="942"/>
      <c r="T22" s="943"/>
      <c r="U22" s="939"/>
      <c r="V22" s="940"/>
      <c r="W22" s="939"/>
      <c r="X22" s="940"/>
      <c r="Y22" s="49"/>
      <c r="Z22" s="49"/>
      <c r="AA22" s="49"/>
      <c r="AB22" s="49"/>
      <c r="AC22" s="264"/>
      <c r="AD22" s="264"/>
      <c r="AE22" s="264"/>
      <c r="AF22" s="264"/>
      <c r="AG22" s="273"/>
      <c r="AH22" s="273"/>
      <c r="AI22" s="273"/>
      <c r="AJ22" s="273"/>
      <c r="AK22" s="936"/>
      <c r="AL22" s="937"/>
      <c r="AM22" s="937"/>
      <c r="AN22" s="937"/>
      <c r="AO22" s="938"/>
      <c r="AP22" s="2"/>
      <c r="AQ22" s="54">
        <f t="shared" si="2"/>
        <v>1</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0.15</v>
      </c>
      <c r="AF35" s="265">
        <f t="shared" si="7"/>
        <v>0.3</v>
      </c>
      <c r="AG35" s="94">
        <f t="shared" si="7"/>
        <v>0</v>
      </c>
      <c r="AH35" s="94">
        <f t="shared" si="7"/>
        <v>0</v>
      </c>
      <c r="AI35" s="94">
        <f t="shared" si="7"/>
        <v>0</v>
      </c>
      <c r="AJ35" s="95">
        <f t="shared" si="7"/>
        <v>47.72</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1</v>
      </c>
      <c r="AF37" s="950">
        <f t="shared" si="8"/>
        <v>3</v>
      </c>
      <c r="AG37" s="950">
        <f t="shared" si="8"/>
        <v>0</v>
      </c>
      <c r="AH37" s="950">
        <f t="shared" si="8"/>
        <v>0</v>
      </c>
      <c r="AI37" s="950">
        <f t="shared" si="8"/>
        <v>0</v>
      </c>
      <c r="AJ37" s="950">
        <f>COUNTA(AJ11:AJ34)</f>
        <v>2</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2AF085E6-EF42-41FD-BB4A-35D59982EDD1}">
      <formula1>"〇,"</formula1>
    </dataValidation>
    <dataValidation type="list" allowBlank="1" showInputMessage="1" showErrorMessage="1" sqref="N11:O34" xr:uid="{B242C946-EFBF-4CE5-89E5-66C884FBF7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2215F3-8FBD-4812-8436-4AEEF0BEBEF8}">
          <x14:formula1>
            <xm:f>'(参考)リスト'!$B$16:$B$21</xm:f>
          </x14:formula1>
          <xm:sqref>L11:M34</xm:sqref>
        </x14:dataValidation>
        <x14:dataValidation type="list" allowBlank="1" showInputMessage="1" showErrorMessage="1" xr:uid="{71AF86B3-AAB6-4844-9F57-D053D5C160A3}">
          <x14:formula1>
            <xm:f>'(参考)リスト'!$E$16:$E$27</xm:f>
          </x14:formula1>
          <xm:sqref>R11:T34</xm:sqref>
        </x14:dataValidation>
        <x14:dataValidation type="list" allowBlank="1" showInputMessage="1" showErrorMessage="1" xr:uid="{0A64BD6F-7864-4B0A-8615-578E4E6FF7CC}">
          <x14:formula1>
            <xm:f>'(参考)リスト'!$D$16:$D$18</xm:f>
          </x14:formula1>
          <xm:sqref>P11:Q34</xm:sqref>
        </x14:dataValidation>
        <x14:dataValidation type="list" allowBlank="1" showInputMessage="1" showErrorMessage="1" xr:uid="{A8B4B960-FF73-4113-9AD9-DA31102EDD47}">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2FFDD-A7A6-4014-8E98-67F82193F96E}">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3</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4</v>
      </c>
      <c r="BG5" s="50">
        <f t="shared" si="0"/>
        <v>0</v>
      </c>
      <c r="BH5" s="50">
        <f t="shared" si="0"/>
        <v>0</v>
      </c>
      <c r="BI5" s="50">
        <f>AI37</f>
        <v>0</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0.78</v>
      </c>
      <c r="BS5" s="50">
        <f>AG35</f>
        <v>0</v>
      </c>
      <c r="BT5" s="50">
        <f>AH35</f>
        <v>0</v>
      </c>
      <c r="BU5" s="50">
        <f>AI35</f>
        <v>0</v>
      </c>
      <c r="BV5" s="50">
        <f>AJ35</f>
        <v>65.06</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3</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600</v>
      </c>
      <c r="Q11" s="940"/>
      <c r="R11" s="849" t="s">
        <v>504</v>
      </c>
      <c r="S11" s="849"/>
      <c r="T11" s="849"/>
      <c r="U11" s="939" t="s">
        <v>602</v>
      </c>
      <c r="V11" s="940"/>
      <c r="W11" s="939" t="s">
        <v>571</v>
      </c>
      <c r="X11" s="940"/>
      <c r="Y11" s="49"/>
      <c r="Z11" s="49"/>
      <c r="AA11" s="49"/>
      <c r="AB11" s="49"/>
      <c r="AC11" s="264"/>
      <c r="AD11" s="264"/>
      <c r="AE11" s="264"/>
      <c r="AF11" s="264"/>
      <c r="AG11" s="273"/>
      <c r="AH11" s="273"/>
      <c r="AI11" s="273"/>
      <c r="AJ11" s="273"/>
      <c r="AK11" s="936" t="s">
        <v>787</v>
      </c>
      <c r="AL11" s="937"/>
      <c r="AM11" s="937"/>
      <c r="AN11" s="937"/>
      <c r="AO11" s="938"/>
      <c r="AP11" s="2"/>
      <c r="AQ11" s="54">
        <f>IF(P11="材質劣化",2,IF(P11="漏水",3,1))</f>
        <v>2</v>
      </c>
      <c r="AS11" s="38" t="str">
        <f>IF(Y11&lt;&gt;"",1,"")</f>
        <v/>
      </c>
    </row>
    <row r="12" spans="2:86" ht="12" customHeight="1" x14ac:dyDescent="0.15">
      <c r="B12" s="900"/>
      <c r="C12" s="905"/>
      <c r="D12" s="903"/>
      <c r="E12" s="903"/>
      <c r="F12" s="903"/>
      <c r="G12" s="903"/>
      <c r="H12" s="903"/>
      <c r="I12" s="903"/>
      <c r="J12" s="904"/>
      <c r="K12" s="85">
        <v>2</v>
      </c>
      <c r="L12" s="939" t="s">
        <v>598</v>
      </c>
      <c r="M12" s="940"/>
      <c r="N12" s="939" t="s">
        <v>605</v>
      </c>
      <c r="O12" s="940"/>
      <c r="P12" s="939" t="s">
        <v>600</v>
      </c>
      <c r="Q12" s="940"/>
      <c r="R12" s="849" t="s">
        <v>470</v>
      </c>
      <c r="S12" s="849"/>
      <c r="T12" s="849"/>
      <c r="U12" s="939" t="s">
        <v>602</v>
      </c>
      <c r="V12" s="940"/>
      <c r="W12" s="939" t="s">
        <v>571</v>
      </c>
      <c r="X12" s="940"/>
      <c r="Y12" s="49"/>
      <c r="Z12" s="49"/>
      <c r="AA12" s="49"/>
      <c r="AB12" s="49"/>
      <c r="AC12" s="264"/>
      <c r="AD12" s="264"/>
      <c r="AE12" s="264"/>
      <c r="AF12" s="264">
        <v>7.4999999999999997E-2</v>
      </c>
      <c r="AG12" s="273"/>
      <c r="AH12" s="273"/>
      <c r="AI12" s="273"/>
      <c r="AJ12" s="273"/>
      <c r="AK12" s="936"/>
      <c r="AL12" s="937"/>
      <c r="AM12" s="937"/>
      <c r="AN12" s="937"/>
      <c r="AO12" s="938"/>
      <c r="AP12" s="2"/>
      <c r="AQ12" s="54">
        <f>IF(P12="材質劣化",2,IF(P12="漏水",3,1))</f>
        <v>2</v>
      </c>
    </row>
    <row r="13" spans="2:86" ht="12" customHeight="1" x14ac:dyDescent="0.15">
      <c r="B13" s="900"/>
      <c r="C13" s="905"/>
      <c r="D13" s="903"/>
      <c r="E13" s="903"/>
      <c r="F13" s="903"/>
      <c r="G13" s="903"/>
      <c r="H13" s="903"/>
      <c r="I13" s="903"/>
      <c r="J13" s="904"/>
      <c r="K13" s="85">
        <v>3</v>
      </c>
      <c r="L13" s="939" t="s">
        <v>598</v>
      </c>
      <c r="M13" s="940"/>
      <c r="N13" s="939" t="s">
        <v>610</v>
      </c>
      <c r="O13" s="940"/>
      <c r="P13" s="939" t="s">
        <v>498</v>
      </c>
      <c r="Q13" s="940"/>
      <c r="R13" s="941" t="s">
        <v>498</v>
      </c>
      <c r="S13" s="942"/>
      <c r="T13" s="943"/>
      <c r="U13" s="939" t="s">
        <v>602</v>
      </c>
      <c r="V13" s="940"/>
      <c r="W13" s="939" t="s">
        <v>571</v>
      </c>
      <c r="X13" s="940"/>
      <c r="Y13" s="49"/>
      <c r="Z13" s="49"/>
      <c r="AA13" s="49"/>
      <c r="AB13" s="49"/>
      <c r="AC13" s="264"/>
      <c r="AD13" s="264"/>
      <c r="AE13" s="264"/>
      <c r="AF13" s="264"/>
      <c r="AG13" s="273"/>
      <c r="AH13" s="273"/>
      <c r="AI13" s="273"/>
      <c r="AJ13" s="273">
        <v>29.64</v>
      </c>
      <c r="AK13" s="936"/>
      <c r="AL13" s="937"/>
      <c r="AM13" s="937"/>
      <c r="AN13" s="937"/>
      <c r="AO13" s="938"/>
      <c r="AP13" s="2"/>
      <c r="AQ13" s="54">
        <f t="shared" ref="AQ13:AQ27" si="2">IF(P13="材質劣化",2,IF(P13="漏水",3,1))</f>
        <v>3</v>
      </c>
    </row>
    <row r="14" spans="2:86" ht="12" customHeight="1" x14ac:dyDescent="0.15">
      <c r="B14" s="900"/>
      <c r="C14" s="905"/>
      <c r="D14" s="903"/>
      <c r="E14" s="903"/>
      <c r="F14" s="903"/>
      <c r="G14" s="903"/>
      <c r="H14" s="903"/>
      <c r="I14" s="903"/>
      <c r="J14" s="904"/>
      <c r="K14" s="85">
        <v>4</v>
      </c>
      <c r="L14" s="939" t="s">
        <v>598</v>
      </c>
      <c r="M14" s="940"/>
      <c r="N14" s="939" t="s">
        <v>610</v>
      </c>
      <c r="O14" s="940"/>
      <c r="P14" s="939" t="s">
        <v>600</v>
      </c>
      <c r="Q14" s="940"/>
      <c r="R14" s="941" t="s">
        <v>470</v>
      </c>
      <c r="S14" s="942"/>
      <c r="T14" s="943"/>
      <c r="U14" s="939" t="s">
        <v>602</v>
      </c>
      <c r="V14" s="940"/>
      <c r="W14" s="939" t="s">
        <v>571</v>
      </c>
      <c r="X14" s="940"/>
      <c r="Y14" s="49"/>
      <c r="Z14" s="49"/>
      <c r="AA14" s="49"/>
      <c r="AB14" s="49"/>
      <c r="AC14" s="264"/>
      <c r="AD14" s="264"/>
      <c r="AE14" s="264"/>
      <c r="AF14" s="264">
        <v>0.24</v>
      </c>
      <c r="AG14" s="273"/>
      <c r="AH14" s="273"/>
      <c r="AI14" s="273"/>
      <c r="AJ14" s="273"/>
      <c r="AK14" s="936"/>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613</v>
      </c>
      <c r="O15" s="940"/>
      <c r="P15" s="939" t="s">
        <v>498</v>
      </c>
      <c r="Q15" s="940"/>
      <c r="R15" s="941" t="s">
        <v>498</v>
      </c>
      <c r="S15" s="942"/>
      <c r="T15" s="943"/>
      <c r="U15" s="939" t="s">
        <v>602</v>
      </c>
      <c r="V15" s="940"/>
      <c r="W15" s="939" t="s">
        <v>571</v>
      </c>
      <c r="X15" s="940"/>
      <c r="Y15" s="49"/>
      <c r="Z15" s="49"/>
      <c r="AA15" s="49"/>
      <c r="AB15" s="49"/>
      <c r="AC15" s="264"/>
      <c r="AD15" s="264"/>
      <c r="AE15" s="264"/>
      <c r="AF15" s="264"/>
      <c r="AG15" s="273"/>
      <c r="AH15" s="273"/>
      <c r="AI15" s="273"/>
      <c r="AJ15" s="273">
        <v>2.2000000000000002</v>
      </c>
      <c r="AK15" s="936"/>
      <c r="AL15" s="937"/>
      <c r="AM15" s="937"/>
      <c r="AN15" s="937"/>
      <c r="AO15" s="938"/>
      <c r="AP15" s="2"/>
      <c r="AQ15" s="54">
        <f t="shared" si="2"/>
        <v>3</v>
      </c>
    </row>
    <row r="16" spans="2:86" ht="12" customHeight="1" x14ac:dyDescent="0.15">
      <c r="B16" s="900"/>
      <c r="C16" s="905"/>
      <c r="D16" s="903"/>
      <c r="E16" s="903"/>
      <c r="F16" s="903"/>
      <c r="G16" s="903"/>
      <c r="H16" s="903"/>
      <c r="I16" s="903"/>
      <c r="J16" s="904"/>
      <c r="K16" s="85">
        <v>6</v>
      </c>
      <c r="L16" s="939" t="s">
        <v>598</v>
      </c>
      <c r="M16" s="940"/>
      <c r="N16" s="939" t="s">
        <v>599</v>
      </c>
      <c r="O16" s="940"/>
      <c r="P16" s="939" t="s">
        <v>600</v>
      </c>
      <c r="Q16" s="940"/>
      <c r="R16" s="941" t="s">
        <v>470</v>
      </c>
      <c r="S16" s="942"/>
      <c r="T16" s="943"/>
      <c r="U16" s="939" t="s">
        <v>602</v>
      </c>
      <c r="V16" s="940"/>
      <c r="W16" s="939" t="s">
        <v>571</v>
      </c>
      <c r="X16" s="940"/>
      <c r="Y16" s="49"/>
      <c r="Z16" s="49"/>
      <c r="AA16" s="49"/>
      <c r="AB16" s="49"/>
      <c r="AC16" s="264"/>
      <c r="AD16" s="264"/>
      <c r="AE16" s="264"/>
      <c r="AF16" s="264"/>
      <c r="AG16" s="273"/>
      <c r="AH16" s="273"/>
      <c r="AI16" s="273"/>
      <c r="AJ16" s="273"/>
      <c r="AK16" s="939" t="s">
        <v>799</v>
      </c>
      <c r="AL16" s="962"/>
      <c r="AM16" s="962"/>
      <c r="AN16" s="962"/>
      <c r="AO16" s="940"/>
      <c r="AP16" s="2"/>
      <c r="AQ16" s="54">
        <f t="shared" si="2"/>
        <v>2</v>
      </c>
    </row>
    <row r="17" spans="2:46" ht="12" customHeight="1" x14ac:dyDescent="0.15">
      <c r="B17" s="900"/>
      <c r="C17" s="905"/>
      <c r="D17" s="903"/>
      <c r="E17" s="903"/>
      <c r="F17" s="903"/>
      <c r="G17" s="903"/>
      <c r="H17" s="903"/>
      <c r="I17" s="903"/>
      <c r="J17" s="904"/>
      <c r="K17" s="85">
        <v>7</v>
      </c>
      <c r="L17" s="939" t="s">
        <v>598</v>
      </c>
      <c r="M17" s="940"/>
      <c r="N17" s="939" t="s">
        <v>610</v>
      </c>
      <c r="O17" s="940"/>
      <c r="P17" s="939" t="s">
        <v>498</v>
      </c>
      <c r="Q17" s="940"/>
      <c r="R17" s="941" t="s">
        <v>498</v>
      </c>
      <c r="S17" s="942"/>
      <c r="T17" s="943"/>
      <c r="U17" s="939" t="s">
        <v>602</v>
      </c>
      <c r="V17" s="940"/>
      <c r="W17" s="939" t="s">
        <v>571</v>
      </c>
      <c r="X17" s="940"/>
      <c r="Y17" s="49"/>
      <c r="Z17" s="49"/>
      <c r="AA17" s="49"/>
      <c r="AB17" s="49"/>
      <c r="AC17" s="264"/>
      <c r="AD17" s="264"/>
      <c r="AE17" s="264"/>
      <c r="AF17" s="264"/>
      <c r="AG17" s="273"/>
      <c r="AH17" s="273"/>
      <c r="AI17" s="273"/>
      <c r="AJ17" s="273">
        <v>6.1</v>
      </c>
      <c r="AK17" s="936"/>
      <c r="AL17" s="937"/>
      <c r="AM17" s="937"/>
      <c r="AN17" s="937"/>
      <c r="AO17" s="938"/>
      <c r="AP17" s="2"/>
      <c r="AQ17" s="54">
        <f t="shared" si="2"/>
        <v>3</v>
      </c>
    </row>
    <row r="18" spans="2:46" ht="12" customHeight="1" x14ac:dyDescent="0.15">
      <c r="B18" s="900"/>
      <c r="C18" s="905"/>
      <c r="D18" s="903"/>
      <c r="E18" s="903"/>
      <c r="F18" s="903"/>
      <c r="G18" s="903"/>
      <c r="H18" s="903"/>
      <c r="I18" s="903"/>
      <c r="J18" s="904"/>
      <c r="K18" s="85">
        <v>8</v>
      </c>
      <c r="L18" s="939" t="s">
        <v>598</v>
      </c>
      <c r="M18" s="940"/>
      <c r="N18" s="939" t="s">
        <v>610</v>
      </c>
      <c r="O18" s="940"/>
      <c r="P18" s="939" t="s">
        <v>600</v>
      </c>
      <c r="Q18" s="940"/>
      <c r="R18" s="941" t="s">
        <v>504</v>
      </c>
      <c r="S18" s="942"/>
      <c r="T18" s="943"/>
      <c r="U18" s="939" t="s">
        <v>602</v>
      </c>
      <c r="V18" s="940"/>
      <c r="W18" s="939" t="s">
        <v>571</v>
      </c>
      <c r="X18" s="940"/>
      <c r="Y18" s="49"/>
      <c r="Z18" s="49"/>
      <c r="AA18" s="49"/>
      <c r="AB18" s="49"/>
      <c r="AC18" s="264"/>
      <c r="AD18" s="264"/>
      <c r="AE18" s="264"/>
      <c r="AF18" s="264">
        <v>0.12</v>
      </c>
      <c r="AG18" s="273"/>
      <c r="AH18" s="273"/>
      <c r="AI18" s="273"/>
      <c r="AJ18" s="273"/>
      <c r="AK18" s="936" t="s">
        <v>789</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598</v>
      </c>
      <c r="M19" s="940"/>
      <c r="N19" s="939" t="s">
        <v>610</v>
      </c>
      <c r="O19" s="940"/>
      <c r="P19" s="939" t="s">
        <v>498</v>
      </c>
      <c r="Q19" s="940"/>
      <c r="R19" s="941" t="s">
        <v>498</v>
      </c>
      <c r="S19" s="942"/>
      <c r="T19" s="943"/>
      <c r="U19" s="939" t="s">
        <v>602</v>
      </c>
      <c r="V19" s="940"/>
      <c r="W19" s="939" t="s">
        <v>571</v>
      </c>
      <c r="X19" s="940"/>
      <c r="Y19" s="49"/>
      <c r="Z19" s="49"/>
      <c r="AA19" s="49"/>
      <c r="AB19" s="49"/>
      <c r="AC19" s="264"/>
      <c r="AD19" s="264"/>
      <c r="AE19" s="264"/>
      <c r="AF19" s="264"/>
      <c r="AG19" s="273"/>
      <c r="AH19" s="273"/>
      <c r="AI19" s="273"/>
      <c r="AJ19" s="273">
        <v>19.8</v>
      </c>
      <c r="AK19" s="936"/>
      <c r="AL19" s="937"/>
      <c r="AM19" s="937"/>
      <c r="AN19" s="937"/>
      <c r="AO19" s="938"/>
      <c r="AP19" s="2"/>
      <c r="AQ19" s="54">
        <f t="shared" si="2"/>
        <v>3</v>
      </c>
    </row>
    <row r="20" spans="2:46" ht="12" customHeight="1" x14ac:dyDescent="0.15">
      <c r="B20" s="900"/>
      <c r="C20" s="905"/>
      <c r="D20" s="903"/>
      <c r="E20" s="903"/>
      <c r="F20" s="903"/>
      <c r="G20" s="903"/>
      <c r="H20" s="903"/>
      <c r="I20" s="903"/>
      <c r="J20" s="904"/>
      <c r="K20" s="85">
        <v>10</v>
      </c>
      <c r="L20" s="939" t="s">
        <v>598</v>
      </c>
      <c r="M20" s="940"/>
      <c r="N20" s="939" t="s">
        <v>613</v>
      </c>
      <c r="O20" s="940"/>
      <c r="P20" s="939" t="s">
        <v>600</v>
      </c>
      <c r="Q20" s="940"/>
      <c r="R20" s="941" t="s">
        <v>504</v>
      </c>
      <c r="S20" s="942"/>
      <c r="T20" s="943"/>
      <c r="U20" s="939" t="s">
        <v>602</v>
      </c>
      <c r="V20" s="940"/>
      <c r="W20" s="939" t="s">
        <v>571</v>
      </c>
      <c r="X20" s="940"/>
      <c r="Y20" s="49"/>
      <c r="Z20" s="49"/>
      <c r="AA20" s="49"/>
      <c r="AB20" s="49"/>
      <c r="AC20" s="264"/>
      <c r="AD20" s="264"/>
      <c r="AE20" s="264"/>
      <c r="AF20" s="264"/>
      <c r="AG20" s="273"/>
      <c r="AH20" s="273"/>
      <c r="AI20" s="273"/>
      <c r="AJ20" s="273"/>
      <c r="AK20" s="936" t="s">
        <v>787</v>
      </c>
      <c r="AL20" s="937"/>
      <c r="AM20" s="937"/>
      <c r="AN20" s="937"/>
      <c r="AO20" s="938"/>
      <c r="AP20" s="2"/>
      <c r="AQ20" s="54">
        <f t="shared" si="2"/>
        <v>2</v>
      </c>
    </row>
    <row r="21" spans="2:46" ht="12" customHeight="1" x14ac:dyDescent="0.15">
      <c r="B21" s="900"/>
      <c r="C21" s="905"/>
      <c r="D21" s="903"/>
      <c r="E21" s="903"/>
      <c r="F21" s="903"/>
      <c r="G21" s="903"/>
      <c r="H21" s="903"/>
      <c r="I21" s="903"/>
      <c r="J21" s="904"/>
      <c r="K21" s="85">
        <v>11</v>
      </c>
      <c r="L21" s="939" t="s">
        <v>623</v>
      </c>
      <c r="M21" s="940"/>
      <c r="N21" s="939" t="s">
        <v>624</v>
      </c>
      <c r="O21" s="940"/>
      <c r="P21" s="939" t="s">
        <v>600</v>
      </c>
      <c r="Q21" s="940"/>
      <c r="R21" s="941" t="s">
        <v>504</v>
      </c>
      <c r="S21" s="942"/>
      <c r="T21" s="943"/>
      <c r="U21" s="939" t="s">
        <v>602</v>
      </c>
      <c r="V21" s="940"/>
      <c r="W21" s="939" t="s">
        <v>571</v>
      </c>
      <c r="X21" s="940"/>
      <c r="Y21" s="49"/>
      <c r="Z21" s="49"/>
      <c r="AA21" s="49"/>
      <c r="AB21" s="49"/>
      <c r="AC21" s="264"/>
      <c r="AD21" s="264"/>
      <c r="AE21" s="264"/>
      <c r="AF21" s="264"/>
      <c r="AG21" s="273"/>
      <c r="AH21" s="273"/>
      <c r="AI21" s="273"/>
      <c r="AJ21" s="273"/>
      <c r="AK21" s="936" t="s">
        <v>798</v>
      </c>
      <c r="AL21" s="937"/>
      <c r="AM21" s="937"/>
      <c r="AN21" s="937"/>
      <c r="AO21" s="938"/>
      <c r="AP21" s="2"/>
      <c r="AQ21" s="54">
        <f>IF(P21="材質劣化",2,IF(P21="漏水",3,1))</f>
        <v>2</v>
      </c>
    </row>
    <row r="22" spans="2:46" ht="12" customHeight="1" x14ac:dyDescent="0.15">
      <c r="B22" s="900"/>
      <c r="C22" s="905"/>
      <c r="D22" s="903"/>
      <c r="E22" s="903"/>
      <c r="F22" s="903"/>
      <c r="G22" s="903"/>
      <c r="H22" s="903"/>
      <c r="I22" s="903"/>
      <c r="J22" s="904"/>
      <c r="K22" s="85">
        <v>12</v>
      </c>
      <c r="L22" s="939" t="s">
        <v>623</v>
      </c>
      <c r="M22" s="940"/>
      <c r="N22" s="939" t="s">
        <v>624</v>
      </c>
      <c r="O22" s="940"/>
      <c r="P22" s="939" t="s">
        <v>600</v>
      </c>
      <c r="Q22" s="940"/>
      <c r="R22" s="941" t="s">
        <v>504</v>
      </c>
      <c r="S22" s="942"/>
      <c r="T22" s="943"/>
      <c r="U22" s="939" t="s">
        <v>602</v>
      </c>
      <c r="V22" s="940"/>
      <c r="W22" s="939" t="s">
        <v>571</v>
      </c>
      <c r="X22" s="940"/>
      <c r="Y22" s="49"/>
      <c r="Z22" s="49"/>
      <c r="AA22" s="49"/>
      <c r="AB22" s="49"/>
      <c r="AC22" s="264"/>
      <c r="AD22" s="264"/>
      <c r="AE22" s="264"/>
      <c r="AF22" s="264"/>
      <c r="AG22" s="273"/>
      <c r="AH22" s="273"/>
      <c r="AI22" s="273"/>
      <c r="AJ22" s="273"/>
      <c r="AK22" s="936" t="s">
        <v>798</v>
      </c>
      <c r="AL22" s="937"/>
      <c r="AM22" s="937"/>
      <c r="AN22" s="937"/>
      <c r="AO22" s="938"/>
      <c r="AP22" s="2"/>
      <c r="AQ22" s="54">
        <f t="shared" si="2"/>
        <v>2</v>
      </c>
    </row>
    <row r="23" spans="2:46" ht="12" customHeight="1" x14ac:dyDescent="0.15">
      <c r="B23" s="900"/>
      <c r="C23" s="905"/>
      <c r="D23" s="903"/>
      <c r="E23" s="903"/>
      <c r="F23" s="903"/>
      <c r="G23" s="903"/>
      <c r="H23" s="903"/>
      <c r="I23" s="903"/>
      <c r="J23" s="904"/>
      <c r="K23" s="85">
        <v>13</v>
      </c>
      <c r="L23" s="939" t="s">
        <v>623</v>
      </c>
      <c r="M23" s="940"/>
      <c r="N23" s="939" t="s">
        <v>624</v>
      </c>
      <c r="O23" s="940"/>
      <c r="P23" s="939" t="s">
        <v>600</v>
      </c>
      <c r="Q23" s="940"/>
      <c r="R23" s="941" t="s">
        <v>504</v>
      </c>
      <c r="S23" s="942"/>
      <c r="T23" s="943"/>
      <c r="U23" s="939" t="s">
        <v>602</v>
      </c>
      <c r="V23" s="940"/>
      <c r="W23" s="939" t="s">
        <v>571</v>
      </c>
      <c r="X23" s="940"/>
      <c r="Y23" s="49"/>
      <c r="Z23" s="49"/>
      <c r="AA23" s="49"/>
      <c r="AB23" s="49"/>
      <c r="AC23" s="264"/>
      <c r="AD23" s="264"/>
      <c r="AE23" s="264"/>
      <c r="AF23" s="264"/>
      <c r="AG23" s="273"/>
      <c r="AH23" s="273"/>
      <c r="AI23" s="273"/>
      <c r="AJ23" s="273"/>
      <c r="AK23" s="936" t="s">
        <v>798</v>
      </c>
      <c r="AL23" s="937"/>
      <c r="AM23" s="937"/>
      <c r="AN23" s="937"/>
      <c r="AO23" s="938"/>
      <c r="AP23" s="2"/>
      <c r="AQ23" s="54">
        <f t="shared" si="2"/>
        <v>2</v>
      </c>
    </row>
    <row r="24" spans="2:46" ht="12" customHeight="1" x14ac:dyDescent="0.15">
      <c r="B24" s="900"/>
      <c r="C24" s="905"/>
      <c r="D24" s="903"/>
      <c r="E24" s="903"/>
      <c r="F24" s="903"/>
      <c r="G24" s="903"/>
      <c r="H24" s="903"/>
      <c r="I24" s="903"/>
      <c r="J24" s="904"/>
      <c r="K24" s="85">
        <v>14</v>
      </c>
      <c r="L24" s="939" t="s">
        <v>623</v>
      </c>
      <c r="M24" s="940"/>
      <c r="N24" s="939" t="s">
        <v>624</v>
      </c>
      <c r="O24" s="940"/>
      <c r="P24" s="939" t="s">
        <v>600</v>
      </c>
      <c r="Q24" s="940"/>
      <c r="R24" s="941" t="s">
        <v>504</v>
      </c>
      <c r="S24" s="942"/>
      <c r="T24" s="943"/>
      <c r="U24" s="939" t="s">
        <v>602</v>
      </c>
      <c r="V24" s="940"/>
      <c r="W24" s="939" t="s">
        <v>571</v>
      </c>
      <c r="X24" s="940"/>
      <c r="Y24" s="49"/>
      <c r="Z24" s="49"/>
      <c r="AA24" s="49"/>
      <c r="AB24" s="49"/>
      <c r="AC24" s="264"/>
      <c r="AD24" s="264"/>
      <c r="AE24" s="264"/>
      <c r="AF24" s="264"/>
      <c r="AG24" s="273"/>
      <c r="AH24" s="273"/>
      <c r="AI24" s="273"/>
      <c r="AJ24" s="273"/>
      <c r="AK24" s="936" t="s">
        <v>798</v>
      </c>
      <c r="AL24" s="937"/>
      <c r="AM24" s="937"/>
      <c r="AN24" s="937"/>
      <c r="AO24" s="938"/>
      <c r="AP24" s="2"/>
      <c r="AQ24" s="54">
        <f t="shared" si="2"/>
        <v>2</v>
      </c>
    </row>
    <row r="25" spans="2:46" ht="12" customHeight="1" x14ac:dyDescent="0.15">
      <c r="B25" s="900"/>
      <c r="C25" s="905"/>
      <c r="D25" s="903"/>
      <c r="E25" s="903"/>
      <c r="F25" s="903"/>
      <c r="G25" s="903"/>
      <c r="H25" s="903"/>
      <c r="I25" s="903"/>
      <c r="J25" s="904"/>
      <c r="K25" s="85">
        <v>15</v>
      </c>
      <c r="L25" s="939" t="s">
        <v>598</v>
      </c>
      <c r="M25" s="940"/>
      <c r="N25" s="939" t="s">
        <v>605</v>
      </c>
      <c r="O25" s="940"/>
      <c r="P25" s="939" t="s">
        <v>600</v>
      </c>
      <c r="Q25" s="940"/>
      <c r="R25" s="941" t="s">
        <v>470</v>
      </c>
      <c r="S25" s="942"/>
      <c r="T25" s="943"/>
      <c r="U25" s="939" t="s">
        <v>571</v>
      </c>
      <c r="V25" s="940"/>
      <c r="W25" s="939" t="s">
        <v>571</v>
      </c>
      <c r="X25" s="940"/>
      <c r="Y25" s="49"/>
      <c r="Z25" s="49"/>
      <c r="AA25" s="49"/>
      <c r="AB25" s="49"/>
      <c r="AC25" s="264"/>
      <c r="AD25" s="264"/>
      <c r="AE25" s="264"/>
      <c r="AF25" s="264">
        <v>0.34499999999999997</v>
      </c>
      <c r="AG25" s="273"/>
      <c r="AH25" s="273"/>
      <c r="AI25" s="273"/>
      <c r="AJ25" s="273"/>
      <c r="AK25" s="936"/>
      <c r="AL25" s="937"/>
      <c r="AM25" s="937"/>
      <c r="AN25" s="937"/>
      <c r="AO25" s="938"/>
      <c r="AP25" s="2"/>
      <c r="AQ25" s="54">
        <f t="shared" si="2"/>
        <v>2</v>
      </c>
    </row>
    <row r="26" spans="2:46" ht="12" customHeight="1" x14ac:dyDescent="0.15">
      <c r="B26" s="900"/>
      <c r="C26" s="905"/>
      <c r="D26" s="903"/>
      <c r="E26" s="903"/>
      <c r="F26" s="903"/>
      <c r="G26" s="903"/>
      <c r="H26" s="903"/>
      <c r="I26" s="903"/>
      <c r="J26" s="904"/>
      <c r="K26" s="85">
        <v>16</v>
      </c>
      <c r="L26" s="939" t="s">
        <v>598</v>
      </c>
      <c r="M26" s="940"/>
      <c r="N26" s="939" t="s">
        <v>605</v>
      </c>
      <c r="O26" s="940"/>
      <c r="P26" s="939" t="s">
        <v>498</v>
      </c>
      <c r="Q26" s="940"/>
      <c r="R26" s="941" t="s">
        <v>498</v>
      </c>
      <c r="S26" s="942"/>
      <c r="T26" s="943"/>
      <c r="U26" s="939" t="s">
        <v>571</v>
      </c>
      <c r="V26" s="940"/>
      <c r="W26" s="939" t="s">
        <v>571</v>
      </c>
      <c r="X26" s="940"/>
      <c r="Y26" s="49"/>
      <c r="Z26" s="49"/>
      <c r="AA26" s="49"/>
      <c r="AB26" s="49"/>
      <c r="AC26" s="264"/>
      <c r="AD26" s="264"/>
      <c r="AE26" s="264"/>
      <c r="AF26" s="264"/>
      <c r="AG26" s="273"/>
      <c r="AH26" s="273"/>
      <c r="AI26" s="273"/>
      <c r="AJ26" s="273">
        <v>7.32</v>
      </c>
      <c r="AK26" s="936"/>
      <c r="AL26" s="937"/>
      <c r="AM26" s="937"/>
      <c r="AN26" s="937"/>
      <c r="AO26" s="938"/>
      <c r="AP26" s="2"/>
      <c r="AQ26" s="54">
        <f>IF(P26="材質劣化",2,IF(P26="漏水",3,1))</f>
        <v>3</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0.78</v>
      </c>
      <c r="AG35" s="94">
        <f t="shared" si="7"/>
        <v>0</v>
      </c>
      <c r="AH35" s="94">
        <f t="shared" si="7"/>
        <v>0</v>
      </c>
      <c r="AI35" s="94">
        <f t="shared" si="7"/>
        <v>0</v>
      </c>
      <c r="AJ35" s="95">
        <f t="shared" si="7"/>
        <v>65.06</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4</v>
      </c>
      <c r="AG37" s="950">
        <f t="shared" si="8"/>
        <v>0</v>
      </c>
      <c r="AH37" s="950">
        <f t="shared" si="8"/>
        <v>0</v>
      </c>
      <c r="AI37" s="950">
        <f t="shared" si="8"/>
        <v>0</v>
      </c>
      <c r="AJ37" s="950">
        <f>COUNTA(AJ11:AJ34)</f>
        <v>5</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3CCEE39C-7968-47B9-810C-DF102EED0EE0}">
      <formula1>"〇,"</formula1>
    </dataValidation>
    <dataValidation type="list" allowBlank="1" showInputMessage="1" showErrorMessage="1" sqref="N11:O34" xr:uid="{96F5BBDE-37BD-445C-B824-E5B897B3E8D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68799D-3F98-4902-B123-18FAB4A8469D}">
          <x14:formula1>
            <xm:f>'(参考)リスト'!$B$16:$B$21</xm:f>
          </x14:formula1>
          <xm:sqref>L11:M34</xm:sqref>
        </x14:dataValidation>
        <x14:dataValidation type="list" allowBlank="1" showInputMessage="1" showErrorMessage="1" xr:uid="{4104D94F-A8B0-458F-AA18-EFDB60FED3BF}">
          <x14:formula1>
            <xm:f>'(参考)リスト'!$E$16:$E$27</xm:f>
          </x14:formula1>
          <xm:sqref>R11:T34</xm:sqref>
        </x14:dataValidation>
        <x14:dataValidation type="list" allowBlank="1" showInputMessage="1" showErrorMessage="1" xr:uid="{9EC0DF53-3B33-43D8-9E8C-3762CAB513AD}">
          <x14:formula1>
            <xm:f>'(参考)リスト'!$D$16:$D$18</xm:f>
          </x14:formula1>
          <xm:sqref>P11:Q34</xm:sqref>
        </x14:dataValidation>
        <x14:dataValidation type="list" allowBlank="1" showInputMessage="1" showErrorMessage="1" xr:uid="{54A0190C-A02C-4971-A70F-07AE461211D5}">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52584-B849-4B00-A9AB-A604EFCC13E2}">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4</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1</v>
      </c>
      <c r="BG5" s="50">
        <f t="shared" si="0"/>
        <v>0</v>
      </c>
      <c r="BH5" s="50">
        <f t="shared" si="0"/>
        <v>0</v>
      </c>
      <c r="BI5" s="50">
        <f>AI37</f>
        <v>0</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0.12</v>
      </c>
      <c r="BS5" s="50">
        <f>AG35</f>
        <v>0</v>
      </c>
      <c r="BT5" s="50">
        <f>AH35</f>
        <v>0</v>
      </c>
      <c r="BU5" s="50">
        <f>AI35</f>
        <v>0</v>
      </c>
      <c r="BV5" s="50">
        <f>AJ35</f>
        <v>57.540000000000006</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4</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498</v>
      </c>
      <c r="Q11" s="940"/>
      <c r="R11" s="849" t="s">
        <v>498</v>
      </c>
      <c r="S11" s="849"/>
      <c r="T11" s="849"/>
      <c r="U11" s="939" t="s">
        <v>602</v>
      </c>
      <c r="V11" s="940"/>
      <c r="W11" s="939" t="s">
        <v>571</v>
      </c>
      <c r="X11" s="940"/>
      <c r="Y11" s="49"/>
      <c r="Z11" s="49"/>
      <c r="AA11" s="49"/>
      <c r="AB11" s="49"/>
      <c r="AC11" s="264"/>
      <c r="AD11" s="264"/>
      <c r="AE11" s="264"/>
      <c r="AF11" s="264"/>
      <c r="AG11" s="273"/>
      <c r="AH11" s="273"/>
      <c r="AI11" s="273"/>
      <c r="AJ11" s="273">
        <v>4.08</v>
      </c>
      <c r="AK11" s="936"/>
      <c r="AL11" s="937"/>
      <c r="AM11" s="937"/>
      <c r="AN11" s="937"/>
      <c r="AO11" s="938"/>
      <c r="AP11" s="2"/>
      <c r="AQ11" s="54">
        <f>IF(P11="材質劣化",2,IF(P11="漏水",3,1))</f>
        <v>3</v>
      </c>
      <c r="AS11" s="38" t="str">
        <f>IF(Y11&lt;&gt;"",1,"")</f>
        <v/>
      </c>
    </row>
    <row r="12" spans="2:86" ht="12" customHeight="1" x14ac:dyDescent="0.15">
      <c r="B12" s="900"/>
      <c r="C12" s="905"/>
      <c r="D12" s="903"/>
      <c r="E12" s="903"/>
      <c r="F12" s="903"/>
      <c r="G12" s="903"/>
      <c r="H12" s="903"/>
      <c r="I12" s="903"/>
      <c r="J12" s="904"/>
      <c r="K12" s="85">
        <v>2</v>
      </c>
      <c r="L12" s="939" t="s">
        <v>598</v>
      </c>
      <c r="M12" s="940"/>
      <c r="N12" s="939" t="s">
        <v>599</v>
      </c>
      <c r="O12" s="940"/>
      <c r="P12" s="939" t="s">
        <v>600</v>
      </c>
      <c r="Q12" s="940"/>
      <c r="R12" s="849" t="s">
        <v>504</v>
      </c>
      <c r="S12" s="849"/>
      <c r="T12" s="849"/>
      <c r="U12" s="939" t="s">
        <v>602</v>
      </c>
      <c r="V12" s="940"/>
      <c r="W12" s="939" t="s">
        <v>571</v>
      </c>
      <c r="X12" s="940"/>
      <c r="Y12" s="49"/>
      <c r="Z12" s="49"/>
      <c r="AA12" s="49"/>
      <c r="AB12" s="49"/>
      <c r="AC12" s="264"/>
      <c r="AD12" s="264"/>
      <c r="AE12" s="264"/>
      <c r="AF12" s="264"/>
      <c r="AG12" s="273"/>
      <c r="AH12" s="273"/>
      <c r="AI12" s="273"/>
      <c r="AJ12" s="273"/>
      <c r="AK12" s="936" t="s">
        <v>787</v>
      </c>
      <c r="AL12" s="937"/>
      <c r="AM12" s="937"/>
      <c r="AN12" s="937"/>
      <c r="AO12" s="938"/>
      <c r="AP12" s="2"/>
      <c r="AQ12" s="54">
        <f>IF(P12="材質劣化",2,IF(P12="漏水",3,1))</f>
        <v>2</v>
      </c>
    </row>
    <row r="13" spans="2:86" ht="12" customHeight="1" x14ac:dyDescent="0.15">
      <c r="B13" s="900"/>
      <c r="C13" s="905"/>
      <c r="D13" s="903"/>
      <c r="E13" s="903"/>
      <c r="F13" s="903"/>
      <c r="G13" s="903"/>
      <c r="H13" s="903"/>
      <c r="I13" s="903"/>
      <c r="J13" s="904"/>
      <c r="K13" s="85">
        <v>3</v>
      </c>
      <c r="L13" s="939" t="s">
        <v>598</v>
      </c>
      <c r="M13" s="940"/>
      <c r="N13" s="939" t="s">
        <v>605</v>
      </c>
      <c r="O13" s="940"/>
      <c r="P13" s="939" t="s">
        <v>600</v>
      </c>
      <c r="Q13" s="940"/>
      <c r="R13" s="941" t="s">
        <v>470</v>
      </c>
      <c r="S13" s="942"/>
      <c r="T13" s="943"/>
      <c r="U13" s="939" t="s">
        <v>602</v>
      </c>
      <c r="V13" s="940"/>
      <c r="W13" s="939" t="s">
        <v>571</v>
      </c>
      <c r="X13" s="940"/>
      <c r="Y13" s="49"/>
      <c r="Z13" s="49"/>
      <c r="AA13" s="49"/>
      <c r="AB13" s="49"/>
      <c r="AC13" s="264"/>
      <c r="AD13" s="264"/>
      <c r="AE13" s="264"/>
      <c r="AF13" s="264">
        <v>0.12</v>
      </c>
      <c r="AG13" s="273"/>
      <c r="AH13" s="273"/>
      <c r="AI13" s="273"/>
      <c r="AJ13" s="273"/>
      <c r="AK13" s="936"/>
      <c r="AL13" s="937"/>
      <c r="AM13" s="937"/>
      <c r="AN13" s="937"/>
      <c r="AO13" s="938"/>
      <c r="AP13" s="2"/>
      <c r="AQ13" s="54">
        <f t="shared" ref="AQ13:AQ27" si="2">IF(P13="材質劣化",2,IF(P13="漏水",3,1))</f>
        <v>2</v>
      </c>
    </row>
    <row r="14" spans="2:86" ht="12" customHeight="1" x14ac:dyDescent="0.15">
      <c r="B14" s="900"/>
      <c r="C14" s="905"/>
      <c r="D14" s="903"/>
      <c r="E14" s="903"/>
      <c r="F14" s="903"/>
      <c r="G14" s="903"/>
      <c r="H14" s="903"/>
      <c r="I14" s="903"/>
      <c r="J14" s="904"/>
      <c r="K14" s="85">
        <v>4</v>
      </c>
      <c r="L14" s="939" t="s">
        <v>598</v>
      </c>
      <c r="M14" s="940"/>
      <c r="N14" s="939" t="s">
        <v>599</v>
      </c>
      <c r="O14" s="940"/>
      <c r="P14" s="939" t="s">
        <v>600</v>
      </c>
      <c r="Q14" s="940"/>
      <c r="R14" s="941" t="s">
        <v>504</v>
      </c>
      <c r="S14" s="942"/>
      <c r="T14" s="943"/>
      <c r="U14" s="939" t="s">
        <v>602</v>
      </c>
      <c r="V14" s="940"/>
      <c r="W14" s="939" t="s">
        <v>571</v>
      </c>
      <c r="X14" s="940"/>
      <c r="Y14" s="49"/>
      <c r="Z14" s="49"/>
      <c r="AA14" s="49"/>
      <c r="AB14" s="49"/>
      <c r="AC14" s="264"/>
      <c r="AD14" s="264"/>
      <c r="AE14" s="264"/>
      <c r="AF14" s="264"/>
      <c r="AG14" s="273"/>
      <c r="AH14" s="273"/>
      <c r="AI14" s="273"/>
      <c r="AJ14" s="273"/>
      <c r="AK14" s="936" t="s">
        <v>787</v>
      </c>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605</v>
      </c>
      <c r="O15" s="940"/>
      <c r="P15" s="939" t="s">
        <v>498</v>
      </c>
      <c r="Q15" s="940"/>
      <c r="R15" s="941" t="s">
        <v>498</v>
      </c>
      <c r="S15" s="942"/>
      <c r="T15" s="943"/>
      <c r="U15" s="939" t="s">
        <v>602</v>
      </c>
      <c r="V15" s="940"/>
      <c r="W15" s="939" t="s">
        <v>571</v>
      </c>
      <c r="X15" s="940"/>
      <c r="Y15" s="49"/>
      <c r="Z15" s="49"/>
      <c r="AA15" s="49"/>
      <c r="AB15" s="49"/>
      <c r="AC15" s="264"/>
      <c r="AD15" s="264"/>
      <c r="AE15" s="264"/>
      <c r="AF15" s="264"/>
      <c r="AG15" s="273"/>
      <c r="AH15" s="273"/>
      <c r="AI15" s="273"/>
      <c r="AJ15" s="273">
        <v>16.96</v>
      </c>
      <c r="AK15" s="936"/>
      <c r="AL15" s="937"/>
      <c r="AM15" s="937"/>
      <c r="AN15" s="937"/>
      <c r="AO15" s="938"/>
      <c r="AP15" s="2"/>
      <c r="AQ15" s="54">
        <f t="shared" si="2"/>
        <v>3</v>
      </c>
    </row>
    <row r="16" spans="2:86" ht="12" customHeight="1" x14ac:dyDescent="0.15">
      <c r="B16" s="900"/>
      <c r="C16" s="905"/>
      <c r="D16" s="903"/>
      <c r="E16" s="903"/>
      <c r="F16" s="903"/>
      <c r="G16" s="903"/>
      <c r="H16" s="903"/>
      <c r="I16" s="903"/>
      <c r="J16" s="904"/>
      <c r="K16" s="85">
        <v>6</v>
      </c>
      <c r="L16" s="939" t="s">
        <v>598</v>
      </c>
      <c r="M16" s="940"/>
      <c r="N16" s="939" t="s">
        <v>613</v>
      </c>
      <c r="O16" s="940"/>
      <c r="P16" s="939" t="s">
        <v>600</v>
      </c>
      <c r="Q16" s="940"/>
      <c r="R16" s="941" t="s">
        <v>504</v>
      </c>
      <c r="S16" s="942"/>
      <c r="T16" s="943"/>
      <c r="U16" s="939" t="s">
        <v>602</v>
      </c>
      <c r="V16" s="940"/>
      <c r="W16" s="939" t="s">
        <v>571</v>
      </c>
      <c r="X16" s="940"/>
      <c r="Y16" s="49"/>
      <c r="Z16" s="49"/>
      <c r="AA16" s="49"/>
      <c r="AB16" s="49"/>
      <c r="AC16" s="264"/>
      <c r="AD16" s="264"/>
      <c r="AE16" s="264"/>
      <c r="AF16" s="264"/>
      <c r="AG16" s="273"/>
      <c r="AH16" s="273"/>
      <c r="AI16" s="273"/>
      <c r="AJ16" s="273"/>
      <c r="AK16" s="936" t="s">
        <v>787</v>
      </c>
      <c r="AL16" s="937"/>
      <c r="AM16" s="937"/>
      <c r="AN16" s="937"/>
      <c r="AO16" s="938"/>
      <c r="AP16" s="2"/>
      <c r="AQ16" s="54">
        <f t="shared" si="2"/>
        <v>2</v>
      </c>
    </row>
    <row r="17" spans="2:46" ht="12" customHeight="1" x14ac:dyDescent="0.15">
      <c r="B17" s="900"/>
      <c r="C17" s="905"/>
      <c r="D17" s="903"/>
      <c r="E17" s="903"/>
      <c r="F17" s="903"/>
      <c r="G17" s="903"/>
      <c r="H17" s="903"/>
      <c r="I17" s="903"/>
      <c r="J17" s="904"/>
      <c r="K17" s="85">
        <v>7</v>
      </c>
      <c r="L17" s="939" t="s">
        <v>598</v>
      </c>
      <c r="M17" s="940"/>
      <c r="N17" s="939" t="s">
        <v>610</v>
      </c>
      <c r="O17" s="940"/>
      <c r="P17" s="939" t="s">
        <v>498</v>
      </c>
      <c r="Q17" s="940"/>
      <c r="R17" s="941" t="s">
        <v>498</v>
      </c>
      <c r="S17" s="942"/>
      <c r="T17" s="943"/>
      <c r="U17" s="939" t="s">
        <v>602</v>
      </c>
      <c r="V17" s="940"/>
      <c r="W17" s="939" t="s">
        <v>571</v>
      </c>
      <c r="X17" s="940"/>
      <c r="Y17" s="49"/>
      <c r="Z17" s="49"/>
      <c r="AA17" s="49"/>
      <c r="AB17" s="49"/>
      <c r="AC17" s="264"/>
      <c r="AD17" s="264"/>
      <c r="AE17" s="264"/>
      <c r="AF17" s="264"/>
      <c r="AG17" s="273"/>
      <c r="AH17" s="273"/>
      <c r="AI17" s="273"/>
      <c r="AJ17" s="273">
        <v>13.92</v>
      </c>
      <c r="AK17" s="936"/>
      <c r="AL17" s="937"/>
      <c r="AM17" s="937"/>
      <c r="AN17" s="937"/>
      <c r="AO17" s="938"/>
      <c r="AP17" s="2"/>
      <c r="AQ17" s="54">
        <f t="shared" si="2"/>
        <v>3</v>
      </c>
    </row>
    <row r="18" spans="2:46" ht="12" customHeight="1" x14ac:dyDescent="0.15">
      <c r="B18" s="900"/>
      <c r="C18" s="905"/>
      <c r="D18" s="903"/>
      <c r="E18" s="903"/>
      <c r="F18" s="903"/>
      <c r="G18" s="903"/>
      <c r="H18" s="903"/>
      <c r="I18" s="903"/>
      <c r="J18" s="904"/>
      <c r="K18" s="85">
        <v>8</v>
      </c>
      <c r="L18" s="939" t="s">
        <v>598</v>
      </c>
      <c r="M18" s="940"/>
      <c r="N18" s="939" t="s">
        <v>613</v>
      </c>
      <c r="O18" s="940"/>
      <c r="P18" s="939" t="s">
        <v>600</v>
      </c>
      <c r="Q18" s="940"/>
      <c r="R18" s="941" t="s">
        <v>504</v>
      </c>
      <c r="S18" s="942"/>
      <c r="T18" s="943"/>
      <c r="U18" s="939" t="s">
        <v>602</v>
      </c>
      <c r="V18" s="940"/>
      <c r="W18" s="939" t="s">
        <v>571</v>
      </c>
      <c r="X18" s="940"/>
      <c r="Y18" s="49"/>
      <c r="Z18" s="49"/>
      <c r="AA18" s="49"/>
      <c r="AB18" s="49"/>
      <c r="AC18" s="264"/>
      <c r="AD18" s="264"/>
      <c r="AE18" s="264"/>
      <c r="AF18" s="264"/>
      <c r="AG18" s="273"/>
      <c r="AH18" s="273"/>
      <c r="AI18" s="273"/>
      <c r="AJ18" s="273"/>
      <c r="AK18" s="936" t="s">
        <v>787</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598</v>
      </c>
      <c r="M19" s="940"/>
      <c r="N19" s="939" t="s">
        <v>631</v>
      </c>
      <c r="O19" s="940"/>
      <c r="P19" s="939" t="s">
        <v>498</v>
      </c>
      <c r="Q19" s="940"/>
      <c r="R19" s="941" t="s">
        <v>498</v>
      </c>
      <c r="S19" s="942"/>
      <c r="T19" s="943"/>
      <c r="U19" s="939" t="s">
        <v>602</v>
      </c>
      <c r="V19" s="940"/>
      <c r="W19" s="939" t="s">
        <v>571</v>
      </c>
      <c r="X19" s="940"/>
      <c r="Y19" s="49"/>
      <c r="Z19" s="49"/>
      <c r="AA19" s="49"/>
      <c r="AB19" s="49"/>
      <c r="AC19" s="264"/>
      <c r="AD19" s="264"/>
      <c r="AE19" s="264"/>
      <c r="AF19" s="264"/>
      <c r="AG19" s="273"/>
      <c r="AH19" s="273"/>
      <c r="AI19" s="273"/>
      <c r="AJ19" s="273">
        <v>3.2</v>
      </c>
      <c r="AK19" s="936"/>
      <c r="AL19" s="937"/>
      <c r="AM19" s="937"/>
      <c r="AN19" s="937"/>
      <c r="AO19" s="938"/>
      <c r="AP19" s="2"/>
      <c r="AQ19" s="54">
        <f t="shared" si="2"/>
        <v>3</v>
      </c>
    </row>
    <row r="20" spans="2:46" ht="12" customHeight="1" x14ac:dyDescent="0.15">
      <c r="B20" s="900"/>
      <c r="C20" s="905"/>
      <c r="D20" s="903"/>
      <c r="E20" s="903"/>
      <c r="F20" s="903"/>
      <c r="G20" s="903"/>
      <c r="H20" s="903"/>
      <c r="I20" s="903"/>
      <c r="J20" s="904"/>
      <c r="K20" s="85">
        <v>10</v>
      </c>
      <c r="L20" s="939" t="s">
        <v>623</v>
      </c>
      <c r="M20" s="940"/>
      <c r="N20" s="939" t="s">
        <v>624</v>
      </c>
      <c r="O20" s="940"/>
      <c r="P20" s="939" t="s">
        <v>600</v>
      </c>
      <c r="Q20" s="940"/>
      <c r="R20" s="941" t="s">
        <v>504</v>
      </c>
      <c r="S20" s="942"/>
      <c r="T20" s="943"/>
      <c r="U20" s="939" t="s">
        <v>602</v>
      </c>
      <c r="V20" s="940"/>
      <c r="W20" s="939" t="s">
        <v>571</v>
      </c>
      <c r="X20" s="940"/>
      <c r="Y20" s="49"/>
      <c r="Z20" s="49"/>
      <c r="AA20" s="49"/>
      <c r="AB20" s="49"/>
      <c r="AC20" s="264"/>
      <c r="AD20" s="264"/>
      <c r="AE20" s="264"/>
      <c r="AF20" s="264"/>
      <c r="AG20" s="273"/>
      <c r="AH20" s="273"/>
      <c r="AI20" s="273"/>
      <c r="AJ20" s="273"/>
      <c r="AK20" s="936" t="s">
        <v>798</v>
      </c>
      <c r="AL20" s="937"/>
      <c r="AM20" s="937"/>
      <c r="AN20" s="937"/>
      <c r="AO20" s="938"/>
      <c r="AP20" s="2"/>
      <c r="AQ20" s="54">
        <f t="shared" si="2"/>
        <v>2</v>
      </c>
    </row>
    <row r="21" spans="2:46" ht="12" customHeight="1" x14ac:dyDescent="0.15">
      <c r="B21" s="900"/>
      <c r="C21" s="905"/>
      <c r="D21" s="903"/>
      <c r="E21" s="903"/>
      <c r="F21" s="903"/>
      <c r="G21" s="903"/>
      <c r="H21" s="903"/>
      <c r="I21" s="903"/>
      <c r="J21" s="904"/>
      <c r="K21" s="85">
        <v>11</v>
      </c>
      <c r="L21" s="939" t="s">
        <v>598</v>
      </c>
      <c r="M21" s="940"/>
      <c r="N21" s="939" t="s">
        <v>610</v>
      </c>
      <c r="O21" s="940"/>
      <c r="P21" s="939" t="s">
        <v>498</v>
      </c>
      <c r="Q21" s="940"/>
      <c r="R21" s="941" t="s">
        <v>498</v>
      </c>
      <c r="S21" s="942"/>
      <c r="T21" s="943"/>
      <c r="U21" s="939" t="s">
        <v>571</v>
      </c>
      <c r="V21" s="940"/>
      <c r="W21" s="939" t="s">
        <v>571</v>
      </c>
      <c r="X21" s="940"/>
      <c r="Y21" s="49"/>
      <c r="Z21" s="49"/>
      <c r="AA21" s="49"/>
      <c r="AB21" s="49"/>
      <c r="AC21" s="264"/>
      <c r="AD21" s="264"/>
      <c r="AE21" s="264"/>
      <c r="AF21" s="264"/>
      <c r="AG21" s="273"/>
      <c r="AH21" s="273"/>
      <c r="AI21" s="273"/>
      <c r="AJ21" s="273">
        <v>19.38</v>
      </c>
      <c r="AK21" s="936"/>
      <c r="AL21" s="937"/>
      <c r="AM21" s="937"/>
      <c r="AN21" s="937"/>
      <c r="AO21" s="938"/>
      <c r="AP21" s="2"/>
      <c r="AQ21" s="54">
        <f>IF(P21="材質劣化",2,IF(P21="漏水",3,1))</f>
        <v>3</v>
      </c>
    </row>
    <row r="22" spans="2:46" ht="12" customHeight="1" x14ac:dyDescent="0.15">
      <c r="B22" s="900"/>
      <c r="C22" s="905"/>
      <c r="D22" s="903"/>
      <c r="E22" s="903"/>
      <c r="F22" s="903"/>
      <c r="G22" s="903"/>
      <c r="H22" s="903"/>
      <c r="I22" s="903"/>
      <c r="J22" s="904"/>
      <c r="K22" s="85">
        <v>12</v>
      </c>
      <c r="L22" s="939"/>
      <c r="M22" s="940"/>
      <c r="N22" s="939"/>
      <c r="O22" s="940"/>
      <c r="P22" s="939"/>
      <c r="Q22" s="940"/>
      <c r="R22" s="941"/>
      <c r="S22" s="942"/>
      <c r="T22" s="943"/>
      <c r="U22" s="939"/>
      <c r="V22" s="940"/>
      <c r="W22" s="939"/>
      <c r="X22" s="940"/>
      <c r="Y22" s="49"/>
      <c r="Z22" s="49"/>
      <c r="AA22" s="49"/>
      <c r="AB22" s="49"/>
      <c r="AC22" s="264"/>
      <c r="AD22" s="264"/>
      <c r="AE22" s="264"/>
      <c r="AF22" s="264"/>
      <c r="AG22" s="273"/>
      <c r="AH22" s="273"/>
      <c r="AI22" s="273"/>
      <c r="AJ22" s="273"/>
      <c r="AK22" s="936"/>
      <c r="AL22" s="937"/>
      <c r="AM22" s="937"/>
      <c r="AN22" s="937"/>
      <c r="AO22" s="938"/>
      <c r="AP22" s="2"/>
      <c r="AQ22" s="54">
        <f t="shared" si="2"/>
        <v>1</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0.12</v>
      </c>
      <c r="AG35" s="94">
        <f t="shared" si="7"/>
        <v>0</v>
      </c>
      <c r="AH35" s="94">
        <f t="shared" si="7"/>
        <v>0</v>
      </c>
      <c r="AI35" s="94">
        <f t="shared" si="7"/>
        <v>0</v>
      </c>
      <c r="AJ35" s="95">
        <f t="shared" si="7"/>
        <v>57.540000000000006</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1</v>
      </c>
      <c r="AG37" s="950">
        <f t="shared" si="8"/>
        <v>0</v>
      </c>
      <c r="AH37" s="950">
        <f t="shared" si="8"/>
        <v>0</v>
      </c>
      <c r="AI37" s="950">
        <f t="shared" si="8"/>
        <v>0</v>
      </c>
      <c r="AJ37" s="950">
        <f>COUNTA(AJ11:AJ34)</f>
        <v>5</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E3A55E9D-0035-4F10-8ABF-87EDA9423A74}">
      <formula1>"〇,"</formula1>
    </dataValidation>
    <dataValidation type="list" allowBlank="1" showInputMessage="1" showErrorMessage="1" sqref="N11:O34" xr:uid="{2FD97E0A-2B07-411E-A324-91F5BEBE9A2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6594A4D-8AA3-49C1-9D52-BEE594467560}">
          <x14:formula1>
            <xm:f>'(参考)リスト'!$B$16:$B$21</xm:f>
          </x14:formula1>
          <xm:sqref>L11:M34</xm:sqref>
        </x14:dataValidation>
        <x14:dataValidation type="list" allowBlank="1" showInputMessage="1" showErrorMessage="1" xr:uid="{205FC28A-F4C5-4F6B-8BAD-9FE3247997A0}">
          <x14:formula1>
            <xm:f>'(参考)リスト'!$E$16:$E$27</xm:f>
          </x14:formula1>
          <xm:sqref>R11:T34</xm:sqref>
        </x14:dataValidation>
        <x14:dataValidation type="list" allowBlank="1" showInputMessage="1" showErrorMessage="1" xr:uid="{B9EC6A59-64B3-4BDA-AE84-239BA01F1C35}">
          <x14:formula1>
            <xm:f>'(参考)リスト'!$D$16:$D$18</xm:f>
          </x14:formula1>
          <xm:sqref>P11:Q34</xm:sqref>
        </x14:dataValidation>
        <x14:dataValidation type="list" allowBlank="1" showInputMessage="1" showErrorMessage="1" xr:uid="{E28889A1-8C5D-4EA7-93A5-231D60D8FDBB}">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044F-81FB-4739-A598-FCE5CA8ABA7C}">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5</v>
      </c>
      <c r="AW5" s="39">
        <f>R7</f>
        <v>10</v>
      </c>
      <c r="AX5" s="50" t="str">
        <f>AM35</f>
        <v>Ⅱ</v>
      </c>
      <c r="AY5" s="50">
        <f>Y37</f>
        <v>0</v>
      </c>
      <c r="AZ5" s="50">
        <f t="shared" ref="AZ5:BJ5" si="0">Z37</f>
        <v>0</v>
      </c>
      <c r="BA5" s="50">
        <f t="shared" si="0"/>
        <v>0</v>
      </c>
      <c r="BB5" s="50">
        <f>AB37</f>
        <v>0</v>
      </c>
      <c r="BC5" s="50">
        <f t="shared" si="0"/>
        <v>0</v>
      </c>
      <c r="BD5" s="50">
        <f>AD37</f>
        <v>0</v>
      </c>
      <c r="BE5" s="50">
        <f>AE37</f>
        <v>0</v>
      </c>
      <c r="BF5" s="50">
        <f t="shared" si="0"/>
        <v>1</v>
      </c>
      <c r="BG5" s="50">
        <f t="shared" si="0"/>
        <v>0</v>
      </c>
      <c r="BH5" s="50">
        <f t="shared" si="0"/>
        <v>0</v>
      </c>
      <c r="BI5" s="50">
        <f>AI37</f>
        <v>0</v>
      </c>
      <c r="BJ5" s="50">
        <f t="shared" si="0"/>
        <v>5</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0.04</v>
      </c>
      <c r="BS5" s="50">
        <f>AG35</f>
        <v>0</v>
      </c>
      <c r="BT5" s="50">
        <f>AH35</f>
        <v>0</v>
      </c>
      <c r="BU5" s="50">
        <f>AI35</f>
        <v>0</v>
      </c>
      <c r="BV5" s="50">
        <f>AJ35</f>
        <v>88.550000000000011</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5</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605</v>
      </c>
      <c r="O11" s="940"/>
      <c r="P11" s="939" t="s">
        <v>498</v>
      </c>
      <c r="Q11" s="940"/>
      <c r="R11" s="849" t="s">
        <v>498</v>
      </c>
      <c r="S11" s="849"/>
      <c r="T11" s="849"/>
      <c r="U11" s="939" t="s">
        <v>602</v>
      </c>
      <c r="V11" s="940"/>
      <c r="W11" s="939" t="s">
        <v>571</v>
      </c>
      <c r="X11" s="940"/>
      <c r="Y11" s="49"/>
      <c r="Z11" s="49"/>
      <c r="AA11" s="49"/>
      <c r="AB11" s="49"/>
      <c r="AC11" s="264"/>
      <c r="AD11" s="264"/>
      <c r="AE11" s="264"/>
      <c r="AF11" s="264"/>
      <c r="AG11" s="273"/>
      <c r="AH11" s="273"/>
      <c r="AI11" s="273"/>
      <c r="AJ11" s="273">
        <v>37.520000000000003</v>
      </c>
      <c r="AK11" s="936"/>
      <c r="AL11" s="937"/>
      <c r="AM11" s="937"/>
      <c r="AN11" s="937"/>
      <c r="AO11" s="938"/>
      <c r="AP11" s="2"/>
      <c r="AQ11" s="54">
        <f>IF(P11="材質劣化",2,IF(P11="漏水",3,1))</f>
        <v>3</v>
      </c>
      <c r="AS11" s="38" t="str">
        <f>IF(Y11&lt;&gt;"",1,"")</f>
        <v/>
      </c>
    </row>
    <row r="12" spans="2:86" ht="12" customHeight="1" x14ac:dyDescent="0.15">
      <c r="B12" s="900"/>
      <c r="C12" s="905"/>
      <c r="D12" s="903"/>
      <c r="E12" s="903"/>
      <c r="F12" s="903"/>
      <c r="G12" s="903"/>
      <c r="H12" s="903"/>
      <c r="I12" s="903"/>
      <c r="J12" s="904"/>
      <c r="K12" s="85">
        <v>2</v>
      </c>
      <c r="L12" s="939" t="s">
        <v>598</v>
      </c>
      <c r="M12" s="940"/>
      <c r="N12" s="939" t="s">
        <v>599</v>
      </c>
      <c r="O12" s="940"/>
      <c r="P12" s="939" t="s">
        <v>600</v>
      </c>
      <c r="Q12" s="940"/>
      <c r="R12" s="849" t="s">
        <v>504</v>
      </c>
      <c r="S12" s="849"/>
      <c r="T12" s="849"/>
      <c r="U12" s="939" t="s">
        <v>602</v>
      </c>
      <c r="V12" s="940"/>
      <c r="W12" s="939" t="s">
        <v>571</v>
      </c>
      <c r="X12" s="940"/>
      <c r="Y12" s="49"/>
      <c r="Z12" s="49"/>
      <c r="AA12" s="49"/>
      <c r="AB12" s="49"/>
      <c r="AC12" s="264"/>
      <c r="AD12" s="264"/>
      <c r="AE12" s="264"/>
      <c r="AF12" s="264"/>
      <c r="AG12" s="273"/>
      <c r="AH12" s="273"/>
      <c r="AI12" s="273"/>
      <c r="AJ12" s="273"/>
      <c r="AK12" s="936" t="s">
        <v>787</v>
      </c>
      <c r="AL12" s="937"/>
      <c r="AM12" s="937"/>
      <c r="AN12" s="937"/>
      <c r="AO12" s="938"/>
      <c r="AP12" s="2"/>
      <c r="AQ12" s="54">
        <f>IF(P12="材質劣化",2,IF(P12="漏水",3,1))</f>
        <v>2</v>
      </c>
    </row>
    <row r="13" spans="2:86" ht="12" customHeight="1" x14ac:dyDescent="0.15">
      <c r="B13" s="900"/>
      <c r="C13" s="905"/>
      <c r="D13" s="903"/>
      <c r="E13" s="903"/>
      <c r="F13" s="903"/>
      <c r="G13" s="903"/>
      <c r="H13" s="903"/>
      <c r="I13" s="903"/>
      <c r="J13" s="904"/>
      <c r="K13" s="85">
        <v>3</v>
      </c>
      <c r="L13" s="939" t="s">
        <v>598</v>
      </c>
      <c r="M13" s="940"/>
      <c r="N13" s="939" t="s">
        <v>605</v>
      </c>
      <c r="O13" s="940"/>
      <c r="P13" s="939" t="s">
        <v>498</v>
      </c>
      <c r="Q13" s="940"/>
      <c r="R13" s="941" t="s">
        <v>498</v>
      </c>
      <c r="S13" s="942"/>
      <c r="T13" s="943"/>
      <c r="U13" s="939" t="s">
        <v>602</v>
      </c>
      <c r="V13" s="940"/>
      <c r="W13" s="939" t="s">
        <v>571</v>
      </c>
      <c r="X13" s="940"/>
      <c r="Y13" s="49"/>
      <c r="Z13" s="49"/>
      <c r="AA13" s="49"/>
      <c r="AB13" s="49"/>
      <c r="AC13" s="264"/>
      <c r="AD13" s="264"/>
      <c r="AE13" s="264"/>
      <c r="AF13" s="264"/>
      <c r="AG13" s="273"/>
      <c r="AH13" s="273"/>
      <c r="AI13" s="273"/>
      <c r="AJ13" s="273">
        <v>6.48</v>
      </c>
      <c r="AK13" s="936"/>
      <c r="AL13" s="937"/>
      <c r="AM13" s="937"/>
      <c r="AN13" s="937"/>
      <c r="AO13" s="938"/>
      <c r="AP13" s="2"/>
      <c r="AQ13" s="54">
        <f t="shared" ref="AQ13:AQ27" si="2">IF(P13="材質劣化",2,IF(P13="漏水",3,1))</f>
        <v>3</v>
      </c>
    </row>
    <row r="14" spans="2:86" ht="12" customHeight="1" x14ac:dyDescent="0.15">
      <c r="B14" s="900"/>
      <c r="C14" s="905"/>
      <c r="D14" s="903"/>
      <c r="E14" s="903"/>
      <c r="F14" s="903"/>
      <c r="G14" s="903"/>
      <c r="H14" s="903"/>
      <c r="I14" s="903"/>
      <c r="J14" s="904"/>
      <c r="K14" s="85">
        <v>4</v>
      </c>
      <c r="L14" s="939" t="s">
        <v>598</v>
      </c>
      <c r="M14" s="940"/>
      <c r="N14" s="939" t="s">
        <v>605</v>
      </c>
      <c r="O14" s="940"/>
      <c r="P14" s="939" t="s">
        <v>600</v>
      </c>
      <c r="Q14" s="940"/>
      <c r="R14" s="941" t="s">
        <v>504</v>
      </c>
      <c r="S14" s="942"/>
      <c r="T14" s="943"/>
      <c r="U14" s="939" t="s">
        <v>602</v>
      </c>
      <c r="V14" s="940"/>
      <c r="W14" s="939" t="s">
        <v>571</v>
      </c>
      <c r="X14" s="940"/>
      <c r="Y14" s="49"/>
      <c r="Z14" s="49"/>
      <c r="AA14" s="49"/>
      <c r="AB14" s="49"/>
      <c r="AC14" s="264"/>
      <c r="AD14" s="264"/>
      <c r="AE14" s="264"/>
      <c r="AF14" s="264">
        <v>0.04</v>
      </c>
      <c r="AG14" s="273"/>
      <c r="AH14" s="273"/>
      <c r="AI14" s="273"/>
      <c r="AJ14" s="273"/>
      <c r="AK14" s="936" t="s">
        <v>789</v>
      </c>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610</v>
      </c>
      <c r="O15" s="940"/>
      <c r="P15" s="939" t="s">
        <v>498</v>
      </c>
      <c r="Q15" s="940"/>
      <c r="R15" s="941" t="s">
        <v>498</v>
      </c>
      <c r="S15" s="942"/>
      <c r="T15" s="943"/>
      <c r="U15" s="939" t="s">
        <v>602</v>
      </c>
      <c r="V15" s="940"/>
      <c r="W15" s="939" t="s">
        <v>571</v>
      </c>
      <c r="X15" s="940"/>
      <c r="Y15" s="49"/>
      <c r="Z15" s="49"/>
      <c r="AA15" s="49"/>
      <c r="AB15" s="49"/>
      <c r="AC15" s="264"/>
      <c r="AD15" s="264"/>
      <c r="AE15" s="264"/>
      <c r="AF15" s="264"/>
      <c r="AG15" s="273"/>
      <c r="AH15" s="273"/>
      <c r="AI15" s="273"/>
      <c r="AJ15" s="273">
        <v>20.9</v>
      </c>
      <c r="AK15" s="936"/>
      <c r="AL15" s="937"/>
      <c r="AM15" s="937"/>
      <c r="AN15" s="937"/>
      <c r="AO15" s="938"/>
      <c r="AP15" s="2"/>
      <c r="AQ15" s="54">
        <f t="shared" si="2"/>
        <v>3</v>
      </c>
    </row>
    <row r="16" spans="2:86" ht="12" customHeight="1" x14ac:dyDescent="0.15">
      <c r="B16" s="900"/>
      <c r="C16" s="905"/>
      <c r="D16" s="903"/>
      <c r="E16" s="903"/>
      <c r="F16" s="903"/>
      <c r="G16" s="903"/>
      <c r="H16" s="903"/>
      <c r="I16" s="903"/>
      <c r="J16" s="904"/>
      <c r="K16" s="85">
        <v>6</v>
      </c>
      <c r="L16" s="939" t="s">
        <v>598</v>
      </c>
      <c r="M16" s="940"/>
      <c r="N16" s="939" t="s">
        <v>613</v>
      </c>
      <c r="O16" s="940"/>
      <c r="P16" s="939" t="s">
        <v>600</v>
      </c>
      <c r="Q16" s="940"/>
      <c r="R16" s="941" t="s">
        <v>504</v>
      </c>
      <c r="S16" s="942"/>
      <c r="T16" s="943"/>
      <c r="U16" s="939" t="s">
        <v>602</v>
      </c>
      <c r="V16" s="940"/>
      <c r="W16" s="939" t="s">
        <v>571</v>
      </c>
      <c r="X16" s="940"/>
      <c r="Y16" s="49"/>
      <c r="Z16" s="49"/>
      <c r="AA16" s="49"/>
      <c r="AB16" s="49"/>
      <c r="AC16" s="264"/>
      <c r="AD16" s="264"/>
      <c r="AE16" s="264"/>
      <c r="AF16" s="264"/>
      <c r="AG16" s="273"/>
      <c r="AH16" s="273"/>
      <c r="AI16" s="273"/>
      <c r="AJ16" s="273"/>
      <c r="AK16" s="936" t="s">
        <v>787</v>
      </c>
      <c r="AL16" s="937"/>
      <c r="AM16" s="937"/>
      <c r="AN16" s="937"/>
      <c r="AO16" s="938"/>
      <c r="AP16" s="2"/>
      <c r="AQ16" s="54">
        <f t="shared" si="2"/>
        <v>2</v>
      </c>
    </row>
    <row r="17" spans="2:46" ht="12" customHeight="1" x14ac:dyDescent="0.15">
      <c r="B17" s="900"/>
      <c r="C17" s="905"/>
      <c r="D17" s="903"/>
      <c r="E17" s="903"/>
      <c r="F17" s="903"/>
      <c r="G17" s="903"/>
      <c r="H17" s="903"/>
      <c r="I17" s="903"/>
      <c r="J17" s="904"/>
      <c r="K17" s="85">
        <v>7</v>
      </c>
      <c r="L17" s="939" t="s">
        <v>598</v>
      </c>
      <c r="M17" s="940"/>
      <c r="N17" s="939" t="s">
        <v>610</v>
      </c>
      <c r="O17" s="940"/>
      <c r="P17" s="939" t="s">
        <v>498</v>
      </c>
      <c r="Q17" s="940"/>
      <c r="R17" s="941" t="s">
        <v>498</v>
      </c>
      <c r="S17" s="942"/>
      <c r="T17" s="943"/>
      <c r="U17" s="939" t="s">
        <v>602</v>
      </c>
      <c r="V17" s="940"/>
      <c r="W17" s="939" t="s">
        <v>571</v>
      </c>
      <c r="X17" s="940"/>
      <c r="Y17" s="49"/>
      <c r="Z17" s="49"/>
      <c r="AA17" s="49"/>
      <c r="AB17" s="49"/>
      <c r="AC17" s="264"/>
      <c r="AD17" s="264"/>
      <c r="AE17" s="264"/>
      <c r="AF17" s="264"/>
      <c r="AG17" s="273"/>
      <c r="AH17" s="273"/>
      <c r="AI17" s="273"/>
      <c r="AJ17" s="273">
        <v>20.9</v>
      </c>
      <c r="AK17" s="936"/>
      <c r="AL17" s="937"/>
      <c r="AM17" s="937"/>
      <c r="AN17" s="937"/>
      <c r="AO17" s="938"/>
      <c r="AP17" s="2"/>
      <c r="AQ17" s="54">
        <f t="shared" si="2"/>
        <v>3</v>
      </c>
    </row>
    <row r="18" spans="2:46" ht="12" customHeight="1" x14ac:dyDescent="0.15">
      <c r="B18" s="900"/>
      <c r="C18" s="905"/>
      <c r="D18" s="903"/>
      <c r="E18" s="903"/>
      <c r="F18" s="903"/>
      <c r="G18" s="903"/>
      <c r="H18" s="903"/>
      <c r="I18" s="903"/>
      <c r="J18" s="904"/>
      <c r="K18" s="85">
        <v>8</v>
      </c>
      <c r="L18" s="939" t="s">
        <v>623</v>
      </c>
      <c r="M18" s="940"/>
      <c r="N18" s="939" t="s">
        <v>624</v>
      </c>
      <c r="O18" s="940"/>
      <c r="P18" s="939" t="s">
        <v>600</v>
      </c>
      <c r="Q18" s="940"/>
      <c r="R18" s="941" t="s">
        <v>504</v>
      </c>
      <c r="S18" s="942"/>
      <c r="T18" s="943"/>
      <c r="U18" s="939" t="s">
        <v>602</v>
      </c>
      <c r="V18" s="940"/>
      <c r="W18" s="939" t="s">
        <v>571</v>
      </c>
      <c r="X18" s="940"/>
      <c r="Y18" s="49"/>
      <c r="Z18" s="49"/>
      <c r="AA18" s="49"/>
      <c r="AB18" s="49"/>
      <c r="AC18" s="264"/>
      <c r="AD18" s="264"/>
      <c r="AE18" s="264"/>
      <c r="AF18" s="264"/>
      <c r="AG18" s="273"/>
      <c r="AH18" s="273"/>
      <c r="AI18" s="273"/>
      <c r="AJ18" s="273"/>
      <c r="AK18" s="936" t="s">
        <v>798</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623</v>
      </c>
      <c r="M19" s="940"/>
      <c r="N19" s="939" t="s">
        <v>624</v>
      </c>
      <c r="O19" s="940"/>
      <c r="P19" s="939" t="s">
        <v>600</v>
      </c>
      <c r="Q19" s="940"/>
      <c r="R19" s="941" t="s">
        <v>504</v>
      </c>
      <c r="S19" s="942"/>
      <c r="T19" s="943"/>
      <c r="U19" s="939" t="s">
        <v>602</v>
      </c>
      <c r="V19" s="940"/>
      <c r="W19" s="939" t="s">
        <v>571</v>
      </c>
      <c r="X19" s="940"/>
      <c r="Y19" s="49"/>
      <c r="Z19" s="49"/>
      <c r="AA19" s="49"/>
      <c r="AB19" s="49"/>
      <c r="AC19" s="264"/>
      <c r="AD19" s="264"/>
      <c r="AE19" s="264"/>
      <c r="AF19" s="264"/>
      <c r="AG19" s="273"/>
      <c r="AH19" s="273"/>
      <c r="AI19" s="273"/>
      <c r="AJ19" s="273"/>
      <c r="AK19" s="936" t="s">
        <v>798</v>
      </c>
      <c r="AL19" s="937"/>
      <c r="AM19" s="937"/>
      <c r="AN19" s="937"/>
      <c r="AO19" s="938"/>
      <c r="AP19" s="2"/>
      <c r="AQ19" s="54">
        <f t="shared" si="2"/>
        <v>2</v>
      </c>
    </row>
    <row r="20" spans="2:46" ht="12" customHeight="1" x14ac:dyDescent="0.15">
      <c r="B20" s="900"/>
      <c r="C20" s="905"/>
      <c r="D20" s="903"/>
      <c r="E20" s="903"/>
      <c r="F20" s="903"/>
      <c r="G20" s="903"/>
      <c r="H20" s="903"/>
      <c r="I20" s="903"/>
      <c r="J20" s="904"/>
      <c r="K20" s="85">
        <v>10</v>
      </c>
      <c r="L20" s="939" t="s">
        <v>623</v>
      </c>
      <c r="M20" s="940"/>
      <c r="N20" s="939" t="s">
        <v>624</v>
      </c>
      <c r="O20" s="940"/>
      <c r="P20" s="939" t="s">
        <v>600</v>
      </c>
      <c r="Q20" s="940"/>
      <c r="R20" s="941" t="s">
        <v>504</v>
      </c>
      <c r="S20" s="942"/>
      <c r="T20" s="943"/>
      <c r="U20" s="939" t="s">
        <v>602</v>
      </c>
      <c r="V20" s="940"/>
      <c r="W20" s="939" t="s">
        <v>571</v>
      </c>
      <c r="X20" s="940"/>
      <c r="Y20" s="49"/>
      <c r="Z20" s="49"/>
      <c r="AA20" s="49"/>
      <c r="AB20" s="49"/>
      <c r="AC20" s="264"/>
      <c r="AD20" s="264"/>
      <c r="AE20" s="264"/>
      <c r="AF20" s="264"/>
      <c r="AG20" s="273"/>
      <c r="AH20" s="273"/>
      <c r="AI20" s="273"/>
      <c r="AJ20" s="273"/>
      <c r="AK20" s="936" t="s">
        <v>798</v>
      </c>
      <c r="AL20" s="937"/>
      <c r="AM20" s="937"/>
      <c r="AN20" s="937"/>
      <c r="AO20" s="938"/>
      <c r="AP20" s="2"/>
      <c r="AQ20" s="54">
        <f t="shared" si="2"/>
        <v>2</v>
      </c>
    </row>
    <row r="21" spans="2:46" ht="12" customHeight="1" x14ac:dyDescent="0.15">
      <c r="B21" s="900"/>
      <c r="C21" s="905"/>
      <c r="D21" s="903"/>
      <c r="E21" s="903"/>
      <c r="F21" s="903"/>
      <c r="G21" s="903"/>
      <c r="H21" s="903"/>
      <c r="I21" s="903"/>
      <c r="J21" s="904"/>
      <c r="K21" s="85">
        <v>11</v>
      </c>
      <c r="L21" s="939" t="s">
        <v>598</v>
      </c>
      <c r="M21" s="940"/>
      <c r="N21" s="939" t="s">
        <v>610</v>
      </c>
      <c r="O21" s="940"/>
      <c r="P21" s="939" t="s">
        <v>498</v>
      </c>
      <c r="Q21" s="940"/>
      <c r="R21" s="941" t="s">
        <v>498</v>
      </c>
      <c r="S21" s="942"/>
      <c r="T21" s="943"/>
      <c r="U21" s="939" t="s">
        <v>571</v>
      </c>
      <c r="V21" s="940"/>
      <c r="W21" s="939" t="s">
        <v>571</v>
      </c>
      <c r="X21" s="940"/>
      <c r="Y21" s="49"/>
      <c r="Z21" s="49"/>
      <c r="AA21" s="49"/>
      <c r="AB21" s="49"/>
      <c r="AC21" s="264"/>
      <c r="AD21" s="264"/>
      <c r="AE21" s="264"/>
      <c r="AF21" s="264"/>
      <c r="AG21" s="273"/>
      <c r="AH21" s="273"/>
      <c r="AI21" s="273"/>
      <c r="AJ21" s="273">
        <v>2.75</v>
      </c>
      <c r="AK21" s="936"/>
      <c r="AL21" s="937"/>
      <c r="AM21" s="937"/>
      <c r="AN21" s="937"/>
      <c r="AO21" s="938"/>
      <c r="AP21" s="2"/>
      <c r="AQ21" s="54">
        <f>IF(P21="材質劣化",2,IF(P21="漏水",3,1))</f>
        <v>3</v>
      </c>
    </row>
    <row r="22" spans="2:46" ht="12" customHeight="1" x14ac:dyDescent="0.15">
      <c r="B22" s="900"/>
      <c r="C22" s="905"/>
      <c r="D22" s="903"/>
      <c r="E22" s="903"/>
      <c r="F22" s="903"/>
      <c r="G22" s="903"/>
      <c r="H22" s="903"/>
      <c r="I22" s="903"/>
      <c r="J22" s="904"/>
      <c r="K22" s="85">
        <v>12</v>
      </c>
      <c r="L22" s="939"/>
      <c r="M22" s="940"/>
      <c r="N22" s="939"/>
      <c r="O22" s="940"/>
      <c r="P22" s="939"/>
      <c r="Q22" s="940"/>
      <c r="R22" s="941"/>
      <c r="S22" s="942"/>
      <c r="T22" s="943"/>
      <c r="U22" s="939"/>
      <c r="V22" s="940"/>
      <c r="W22" s="939"/>
      <c r="X22" s="940"/>
      <c r="Y22" s="49"/>
      <c r="Z22" s="49"/>
      <c r="AA22" s="49"/>
      <c r="AB22" s="49"/>
      <c r="AC22" s="264"/>
      <c r="AD22" s="264"/>
      <c r="AE22" s="264"/>
      <c r="AF22" s="264"/>
      <c r="AG22" s="273"/>
      <c r="AH22" s="273"/>
      <c r="AI22" s="273"/>
      <c r="AJ22" s="273"/>
      <c r="AK22" s="936"/>
      <c r="AL22" s="937"/>
      <c r="AM22" s="937"/>
      <c r="AN22" s="937"/>
      <c r="AO22" s="938"/>
      <c r="AP22" s="2"/>
      <c r="AQ22" s="54">
        <f t="shared" si="2"/>
        <v>1</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0.04</v>
      </c>
      <c r="AG35" s="94">
        <f t="shared" si="7"/>
        <v>0</v>
      </c>
      <c r="AH35" s="94">
        <f t="shared" si="7"/>
        <v>0</v>
      </c>
      <c r="AI35" s="94">
        <f t="shared" si="7"/>
        <v>0</v>
      </c>
      <c r="AJ35" s="95">
        <f t="shared" si="7"/>
        <v>88.550000000000011</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1</v>
      </c>
      <c r="AG37" s="950">
        <f t="shared" si="8"/>
        <v>0</v>
      </c>
      <c r="AH37" s="950">
        <f t="shared" si="8"/>
        <v>0</v>
      </c>
      <c r="AI37" s="950">
        <f t="shared" si="8"/>
        <v>0</v>
      </c>
      <c r="AJ37" s="950">
        <f>COUNTA(AJ11:AJ34)</f>
        <v>5</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785A491B-8F6E-4AE6-8C1B-284D8DA706BB}">
      <formula1>"〇,"</formula1>
    </dataValidation>
    <dataValidation type="list" allowBlank="1" showInputMessage="1" showErrorMessage="1" sqref="N11:O34" xr:uid="{D2170886-DABC-47D0-9316-9C3DB343BAC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2D8E3F-4519-435C-AAD5-59AD011EA70E}">
          <x14:formula1>
            <xm:f>'(参考)リスト'!$B$16:$B$21</xm:f>
          </x14:formula1>
          <xm:sqref>L11:M34</xm:sqref>
        </x14:dataValidation>
        <x14:dataValidation type="list" allowBlank="1" showInputMessage="1" showErrorMessage="1" xr:uid="{6F861944-7381-44CC-9C83-8579865D7A32}">
          <x14:formula1>
            <xm:f>'(参考)リスト'!$E$16:$E$27</xm:f>
          </x14:formula1>
          <xm:sqref>R11:T34</xm:sqref>
        </x14:dataValidation>
        <x14:dataValidation type="list" allowBlank="1" showInputMessage="1" showErrorMessage="1" xr:uid="{DEB71958-2324-4517-A1BE-3BBDB91A9F45}">
          <x14:formula1>
            <xm:f>'(参考)リスト'!$D$16:$D$18</xm:f>
          </x14:formula1>
          <xm:sqref>P11:Q34</xm:sqref>
        </x14:dataValidation>
        <x14:dataValidation type="list" allowBlank="1" showInputMessage="1" showErrorMessage="1" xr:uid="{84F0D6D2-0FB6-4D3C-BC78-DD63BDEED675}">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0E582-9272-47F3-942F-93A9BC66B4EB}">
  <dimension ref="B1:CH53"/>
  <sheetViews>
    <sheetView showGridLines="0" view="pageBreakPreview" topLeftCell="A7"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6</v>
      </c>
      <c r="AW5" s="39">
        <f>R7</f>
        <v>10</v>
      </c>
      <c r="AX5" s="50" t="str">
        <f>AM35</f>
        <v>Ⅲ</v>
      </c>
      <c r="AY5" s="50">
        <f>Y37</f>
        <v>0</v>
      </c>
      <c r="AZ5" s="50">
        <f t="shared" ref="AZ5:BJ5" si="0">Z37</f>
        <v>0</v>
      </c>
      <c r="BA5" s="50">
        <f t="shared" si="0"/>
        <v>0</v>
      </c>
      <c r="BB5" s="50">
        <f>AB37</f>
        <v>0</v>
      </c>
      <c r="BC5" s="50">
        <f t="shared" si="0"/>
        <v>0</v>
      </c>
      <c r="BD5" s="50">
        <f>AD37</f>
        <v>3</v>
      </c>
      <c r="BE5" s="50">
        <f>AE37</f>
        <v>0</v>
      </c>
      <c r="BF5" s="50">
        <f t="shared" si="0"/>
        <v>3</v>
      </c>
      <c r="BG5" s="50">
        <f t="shared" si="0"/>
        <v>0</v>
      </c>
      <c r="BH5" s="50">
        <f t="shared" si="0"/>
        <v>0</v>
      </c>
      <c r="BI5" s="50">
        <f>AI37</f>
        <v>2</v>
      </c>
      <c r="BJ5" s="50">
        <f t="shared" si="0"/>
        <v>3</v>
      </c>
      <c r="BK5" s="50">
        <f>IF(Y37&gt;0,R7,0)</f>
        <v>0</v>
      </c>
      <c r="BL5" s="40">
        <f>IF(Y37&gt;0,0,IF(Z37&gt;0,R7,0))</f>
        <v>0</v>
      </c>
      <c r="BM5" s="40">
        <f>IF(Y37+Z37&gt;0,0,IF(AA37&gt;0,R7,0))</f>
        <v>0</v>
      </c>
      <c r="BN5" s="40">
        <f>IF(Y37+Z37+AA37&gt;0,0,IF(AB37&gt;0,R7,0))</f>
        <v>0</v>
      </c>
      <c r="BO5" s="50">
        <f>AC35</f>
        <v>0</v>
      </c>
      <c r="BP5" s="50">
        <f t="shared" ref="BP5:BQ5" si="1">AD35</f>
        <v>2.2400000000000002</v>
      </c>
      <c r="BQ5" s="50">
        <f t="shared" si="1"/>
        <v>0</v>
      </c>
      <c r="BR5" s="50">
        <f>AF35</f>
        <v>0.26250000000000001</v>
      </c>
      <c r="BS5" s="50">
        <f>AG35</f>
        <v>0</v>
      </c>
      <c r="BT5" s="50">
        <f>AH35</f>
        <v>0</v>
      </c>
      <c r="BU5" s="50">
        <f>AI35</f>
        <v>6.3</v>
      </c>
      <c r="BV5" s="50">
        <f>AJ35</f>
        <v>7.74</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6</v>
      </c>
      <c r="O7" s="916"/>
      <c r="P7" s="912" t="s">
        <v>365</v>
      </c>
      <c r="Q7" s="914"/>
      <c r="R7" s="917">
        <v>10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600</v>
      </c>
      <c r="Q11" s="940"/>
      <c r="R11" s="849" t="s">
        <v>504</v>
      </c>
      <c r="S11" s="849"/>
      <c r="T11" s="849"/>
      <c r="U11" s="939" t="s">
        <v>602</v>
      </c>
      <c r="V11" s="940"/>
      <c r="W11" s="939" t="s">
        <v>571</v>
      </c>
      <c r="X11" s="940"/>
      <c r="Y11" s="49"/>
      <c r="Z11" s="49"/>
      <c r="AA11" s="49"/>
      <c r="AB11" s="49"/>
      <c r="AC11" s="264"/>
      <c r="AD11" s="264"/>
      <c r="AE11" s="264"/>
      <c r="AF11" s="264"/>
      <c r="AG11" s="273"/>
      <c r="AH11" s="273"/>
      <c r="AI11" s="273"/>
      <c r="AJ11" s="273"/>
      <c r="AK11" s="936" t="s">
        <v>787</v>
      </c>
      <c r="AL11" s="937"/>
      <c r="AM11" s="937"/>
      <c r="AN11" s="937"/>
      <c r="AO11" s="938"/>
      <c r="AP11" s="2"/>
      <c r="AQ11" s="54">
        <f>IF(P11="材質劣化",2,IF(P11="漏水",3,1))</f>
        <v>2</v>
      </c>
      <c r="AS11" s="38" t="str">
        <f>IF(Y11&lt;&gt;"",1,"")</f>
        <v/>
      </c>
    </row>
    <row r="12" spans="2:86" ht="12" customHeight="1" x14ac:dyDescent="0.15">
      <c r="B12" s="900"/>
      <c r="C12" s="905"/>
      <c r="D12" s="903"/>
      <c r="E12" s="903"/>
      <c r="F12" s="903"/>
      <c r="G12" s="903"/>
      <c r="H12" s="903"/>
      <c r="I12" s="903"/>
      <c r="J12" s="904"/>
      <c r="K12" s="85">
        <v>2</v>
      </c>
      <c r="L12" s="939" t="s">
        <v>598</v>
      </c>
      <c r="M12" s="940"/>
      <c r="N12" s="939" t="s">
        <v>599</v>
      </c>
      <c r="O12" s="940"/>
      <c r="P12" s="939" t="s">
        <v>600</v>
      </c>
      <c r="Q12" s="940"/>
      <c r="R12" s="849" t="s">
        <v>462</v>
      </c>
      <c r="S12" s="849"/>
      <c r="T12" s="849"/>
      <c r="U12" s="939" t="s">
        <v>602</v>
      </c>
      <c r="V12" s="940"/>
      <c r="W12" s="939" t="s">
        <v>571</v>
      </c>
      <c r="X12" s="940"/>
      <c r="Y12" s="49"/>
      <c r="Z12" s="49"/>
      <c r="AA12" s="49"/>
      <c r="AB12" s="49"/>
      <c r="AC12" s="264"/>
      <c r="AD12" s="264"/>
      <c r="AE12" s="264"/>
      <c r="AF12" s="264">
        <v>0.2</v>
      </c>
      <c r="AG12" s="273"/>
      <c r="AH12" s="273"/>
      <c r="AI12" s="273"/>
      <c r="AJ12" s="273"/>
      <c r="AK12" s="936"/>
      <c r="AL12" s="937"/>
      <c r="AM12" s="937"/>
      <c r="AN12" s="937"/>
      <c r="AO12" s="938"/>
      <c r="AP12" s="2"/>
      <c r="AQ12" s="54">
        <f>IF(P12="材質劣化",2,IF(P12="漏水",3,1))</f>
        <v>2</v>
      </c>
    </row>
    <row r="13" spans="2:86" ht="12" customHeight="1" x14ac:dyDescent="0.15">
      <c r="B13" s="900"/>
      <c r="C13" s="905"/>
      <c r="D13" s="903"/>
      <c r="E13" s="903"/>
      <c r="F13" s="903"/>
      <c r="G13" s="903"/>
      <c r="H13" s="903"/>
      <c r="I13" s="903"/>
      <c r="J13" s="904"/>
      <c r="K13" s="85">
        <v>3</v>
      </c>
      <c r="L13" s="939" t="s">
        <v>598</v>
      </c>
      <c r="M13" s="940"/>
      <c r="N13" s="939" t="s">
        <v>599</v>
      </c>
      <c r="O13" s="940"/>
      <c r="P13" s="939" t="s">
        <v>600</v>
      </c>
      <c r="Q13" s="940"/>
      <c r="R13" s="941" t="s">
        <v>470</v>
      </c>
      <c r="S13" s="942"/>
      <c r="T13" s="943"/>
      <c r="U13" s="939" t="s">
        <v>602</v>
      </c>
      <c r="V13" s="940"/>
      <c r="W13" s="939" t="s">
        <v>571</v>
      </c>
      <c r="X13" s="940"/>
      <c r="Y13" s="49"/>
      <c r="Z13" s="49"/>
      <c r="AA13" s="49"/>
      <c r="AB13" s="49"/>
      <c r="AC13" s="264"/>
      <c r="AD13" s="264"/>
      <c r="AE13" s="264"/>
      <c r="AF13" s="264">
        <v>2.2499999999999999E-2</v>
      </c>
      <c r="AG13" s="273"/>
      <c r="AH13" s="273"/>
      <c r="AI13" s="273"/>
      <c r="AJ13" s="273"/>
      <c r="AK13" s="936"/>
      <c r="AL13" s="937"/>
      <c r="AM13" s="937"/>
      <c r="AN13" s="937"/>
      <c r="AO13" s="938"/>
      <c r="AP13" s="2"/>
      <c r="AQ13" s="54">
        <f t="shared" ref="AQ13:AQ27" si="2">IF(P13="材質劣化",2,IF(P13="漏水",3,1))</f>
        <v>2</v>
      </c>
    </row>
    <row r="14" spans="2:86" ht="12" customHeight="1" x14ac:dyDescent="0.15">
      <c r="B14" s="900"/>
      <c r="C14" s="905"/>
      <c r="D14" s="903"/>
      <c r="E14" s="903"/>
      <c r="F14" s="903"/>
      <c r="G14" s="903"/>
      <c r="H14" s="903"/>
      <c r="I14" s="903"/>
      <c r="J14" s="904"/>
      <c r="K14" s="85">
        <v>4</v>
      </c>
      <c r="L14" s="939" t="s">
        <v>598</v>
      </c>
      <c r="M14" s="940"/>
      <c r="N14" s="939" t="s">
        <v>631</v>
      </c>
      <c r="O14" s="940"/>
      <c r="P14" s="939" t="s">
        <v>600</v>
      </c>
      <c r="Q14" s="940"/>
      <c r="R14" s="941" t="s">
        <v>470</v>
      </c>
      <c r="S14" s="942"/>
      <c r="T14" s="943"/>
      <c r="U14" s="939" t="s">
        <v>602</v>
      </c>
      <c r="V14" s="940"/>
      <c r="W14" s="939" t="s">
        <v>571</v>
      </c>
      <c r="X14" s="940"/>
      <c r="Y14" s="49"/>
      <c r="Z14" s="49"/>
      <c r="AA14" s="49"/>
      <c r="AB14" s="49"/>
      <c r="AC14" s="264"/>
      <c r="AD14" s="264">
        <v>0.8</v>
      </c>
      <c r="AE14" s="264"/>
      <c r="AF14" s="264"/>
      <c r="AG14" s="273"/>
      <c r="AH14" s="273"/>
      <c r="AI14" s="273"/>
      <c r="AJ14" s="273"/>
      <c r="AK14" s="936"/>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631</v>
      </c>
      <c r="O15" s="940"/>
      <c r="P15" s="939" t="s">
        <v>600</v>
      </c>
      <c r="Q15" s="940"/>
      <c r="R15" s="941" t="s">
        <v>504</v>
      </c>
      <c r="S15" s="942"/>
      <c r="T15" s="943"/>
      <c r="U15" s="939" t="s">
        <v>597</v>
      </c>
      <c r="V15" s="940"/>
      <c r="W15" s="939" t="s">
        <v>571</v>
      </c>
      <c r="X15" s="940"/>
      <c r="Y15" s="49"/>
      <c r="Z15" s="49"/>
      <c r="AA15" s="49"/>
      <c r="AB15" s="49"/>
      <c r="AC15" s="264"/>
      <c r="AD15" s="264">
        <v>1.4</v>
      </c>
      <c r="AE15" s="264"/>
      <c r="AF15" s="264"/>
      <c r="AG15" s="273"/>
      <c r="AH15" s="273"/>
      <c r="AI15" s="273"/>
      <c r="AJ15" s="273"/>
      <c r="AK15" s="936" t="s">
        <v>789</v>
      </c>
      <c r="AL15" s="937"/>
      <c r="AM15" s="937"/>
      <c r="AN15" s="937"/>
      <c r="AO15" s="938"/>
      <c r="AP15" s="2"/>
      <c r="AQ15" s="54">
        <f t="shared" si="2"/>
        <v>2</v>
      </c>
    </row>
    <row r="16" spans="2:86" ht="12" customHeight="1" x14ac:dyDescent="0.15">
      <c r="B16" s="900"/>
      <c r="C16" s="905"/>
      <c r="D16" s="903"/>
      <c r="E16" s="903"/>
      <c r="F16" s="903"/>
      <c r="G16" s="903"/>
      <c r="H16" s="903"/>
      <c r="I16" s="903"/>
      <c r="J16" s="904"/>
      <c r="K16" s="85">
        <v>6</v>
      </c>
      <c r="L16" s="939" t="s">
        <v>598</v>
      </c>
      <c r="M16" s="940"/>
      <c r="N16" s="939" t="s">
        <v>605</v>
      </c>
      <c r="O16" s="940"/>
      <c r="P16" s="939" t="s">
        <v>498</v>
      </c>
      <c r="Q16" s="940"/>
      <c r="R16" s="941" t="s">
        <v>498</v>
      </c>
      <c r="S16" s="942"/>
      <c r="T16" s="943"/>
      <c r="U16" s="939" t="s">
        <v>602</v>
      </c>
      <c r="V16" s="940"/>
      <c r="W16" s="939" t="s">
        <v>571</v>
      </c>
      <c r="X16" s="940"/>
      <c r="Y16" s="49"/>
      <c r="Z16" s="49"/>
      <c r="AA16" s="49"/>
      <c r="AB16" s="49"/>
      <c r="AC16" s="264"/>
      <c r="AD16" s="264"/>
      <c r="AE16" s="264"/>
      <c r="AF16" s="264"/>
      <c r="AG16" s="273"/>
      <c r="AH16" s="273"/>
      <c r="AI16" s="273">
        <v>3.15</v>
      </c>
      <c r="AJ16" s="273"/>
      <c r="AK16" s="936"/>
      <c r="AL16" s="937"/>
      <c r="AM16" s="937"/>
      <c r="AN16" s="937"/>
      <c r="AO16" s="938"/>
      <c r="AP16" s="2"/>
      <c r="AQ16" s="54">
        <f t="shared" si="2"/>
        <v>3</v>
      </c>
    </row>
    <row r="17" spans="2:46" ht="12" customHeight="1" x14ac:dyDescent="0.15">
      <c r="B17" s="900"/>
      <c r="C17" s="905"/>
      <c r="D17" s="903"/>
      <c r="E17" s="903"/>
      <c r="F17" s="903"/>
      <c r="G17" s="903"/>
      <c r="H17" s="903"/>
      <c r="I17" s="903"/>
      <c r="J17" s="904"/>
      <c r="K17" s="85">
        <v>7</v>
      </c>
      <c r="L17" s="939" t="s">
        <v>598</v>
      </c>
      <c r="M17" s="940"/>
      <c r="N17" s="939" t="s">
        <v>605</v>
      </c>
      <c r="O17" s="940"/>
      <c r="P17" s="939" t="s">
        <v>600</v>
      </c>
      <c r="Q17" s="940"/>
      <c r="R17" s="941" t="s">
        <v>504</v>
      </c>
      <c r="S17" s="942"/>
      <c r="T17" s="943"/>
      <c r="U17" s="939" t="s">
        <v>602</v>
      </c>
      <c r="V17" s="940"/>
      <c r="W17" s="939" t="s">
        <v>571</v>
      </c>
      <c r="X17" s="940"/>
      <c r="Y17" s="49"/>
      <c r="Z17" s="49"/>
      <c r="AA17" s="49"/>
      <c r="AB17" s="49"/>
      <c r="AC17" s="264"/>
      <c r="AD17" s="264"/>
      <c r="AE17" s="264"/>
      <c r="AF17" s="264">
        <v>0.04</v>
      </c>
      <c r="AG17" s="273"/>
      <c r="AH17" s="273"/>
      <c r="AI17" s="273"/>
      <c r="AJ17" s="273"/>
      <c r="AK17" s="936" t="s">
        <v>789</v>
      </c>
      <c r="AL17" s="937"/>
      <c r="AM17" s="937"/>
      <c r="AN17" s="937"/>
      <c r="AO17" s="938"/>
      <c r="AP17" s="2"/>
      <c r="AQ17" s="54">
        <f t="shared" si="2"/>
        <v>2</v>
      </c>
    </row>
    <row r="18" spans="2:46" ht="12" customHeight="1" x14ac:dyDescent="0.15">
      <c r="B18" s="900"/>
      <c r="C18" s="905"/>
      <c r="D18" s="903"/>
      <c r="E18" s="903"/>
      <c r="F18" s="903"/>
      <c r="G18" s="903"/>
      <c r="H18" s="903"/>
      <c r="I18" s="903"/>
      <c r="J18" s="904"/>
      <c r="K18" s="85">
        <v>8</v>
      </c>
      <c r="L18" s="939" t="s">
        <v>598</v>
      </c>
      <c r="M18" s="940"/>
      <c r="N18" s="939" t="s">
        <v>610</v>
      </c>
      <c r="O18" s="940"/>
      <c r="P18" s="939" t="s">
        <v>600</v>
      </c>
      <c r="Q18" s="940"/>
      <c r="R18" s="941" t="s">
        <v>470</v>
      </c>
      <c r="S18" s="942"/>
      <c r="T18" s="943"/>
      <c r="U18" s="939" t="s">
        <v>597</v>
      </c>
      <c r="V18" s="940"/>
      <c r="W18" s="939" t="s">
        <v>571</v>
      </c>
      <c r="X18" s="940"/>
      <c r="Y18" s="49"/>
      <c r="Z18" s="49"/>
      <c r="AA18" s="49"/>
      <c r="AB18" s="49"/>
      <c r="AC18" s="264"/>
      <c r="AD18" s="264">
        <v>0.04</v>
      </c>
      <c r="AE18" s="264"/>
      <c r="AF18" s="264"/>
      <c r="AG18" s="273"/>
      <c r="AH18" s="273"/>
      <c r="AI18" s="273"/>
      <c r="AJ18" s="273"/>
      <c r="AK18" s="936"/>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598</v>
      </c>
      <c r="M19" s="940"/>
      <c r="N19" s="939" t="s">
        <v>610</v>
      </c>
      <c r="O19" s="940"/>
      <c r="P19" s="939" t="s">
        <v>498</v>
      </c>
      <c r="Q19" s="940"/>
      <c r="R19" s="941" t="s">
        <v>498</v>
      </c>
      <c r="S19" s="942"/>
      <c r="T19" s="943"/>
      <c r="U19" s="939" t="s">
        <v>602</v>
      </c>
      <c r="V19" s="940"/>
      <c r="W19" s="939" t="s">
        <v>571</v>
      </c>
      <c r="X19" s="940"/>
      <c r="Y19" s="49"/>
      <c r="Z19" s="49"/>
      <c r="AA19" s="49"/>
      <c r="AB19" s="49"/>
      <c r="AC19" s="264"/>
      <c r="AD19" s="264"/>
      <c r="AE19" s="264"/>
      <c r="AF19" s="264"/>
      <c r="AG19" s="273"/>
      <c r="AH19" s="273"/>
      <c r="AI19" s="273"/>
      <c r="AJ19" s="273">
        <v>2.2999999999999998</v>
      </c>
      <c r="AK19" s="936"/>
      <c r="AL19" s="937"/>
      <c r="AM19" s="937"/>
      <c r="AN19" s="937"/>
      <c r="AO19" s="938"/>
      <c r="AP19" s="2"/>
      <c r="AQ19" s="54">
        <f t="shared" si="2"/>
        <v>3</v>
      </c>
    </row>
    <row r="20" spans="2:46" ht="12" customHeight="1" x14ac:dyDescent="0.15">
      <c r="B20" s="900"/>
      <c r="C20" s="905"/>
      <c r="D20" s="903"/>
      <c r="E20" s="903"/>
      <c r="F20" s="903"/>
      <c r="G20" s="903"/>
      <c r="H20" s="903"/>
      <c r="I20" s="903"/>
      <c r="J20" s="904"/>
      <c r="K20" s="85">
        <v>10</v>
      </c>
      <c r="L20" s="939" t="s">
        <v>598</v>
      </c>
      <c r="M20" s="940"/>
      <c r="N20" s="939" t="s">
        <v>613</v>
      </c>
      <c r="O20" s="940"/>
      <c r="P20" s="939" t="s">
        <v>600</v>
      </c>
      <c r="Q20" s="940"/>
      <c r="R20" s="941" t="s">
        <v>504</v>
      </c>
      <c r="S20" s="942"/>
      <c r="T20" s="943"/>
      <c r="U20" s="939" t="s">
        <v>602</v>
      </c>
      <c r="V20" s="940"/>
      <c r="W20" s="939" t="s">
        <v>571</v>
      </c>
      <c r="X20" s="940"/>
      <c r="Y20" s="49"/>
      <c r="Z20" s="49"/>
      <c r="AA20" s="49"/>
      <c r="AB20" s="49"/>
      <c r="AC20" s="264"/>
      <c r="AD20" s="264"/>
      <c r="AE20" s="264"/>
      <c r="AF20" s="264"/>
      <c r="AG20" s="273"/>
      <c r="AH20" s="273"/>
      <c r="AI20" s="273"/>
      <c r="AJ20" s="273"/>
      <c r="AK20" s="936" t="s">
        <v>787</v>
      </c>
      <c r="AL20" s="937"/>
      <c r="AM20" s="937"/>
      <c r="AN20" s="937"/>
      <c r="AO20" s="938"/>
      <c r="AP20" s="2"/>
      <c r="AQ20" s="54">
        <f t="shared" si="2"/>
        <v>2</v>
      </c>
    </row>
    <row r="21" spans="2:46" ht="12" customHeight="1" x14ac:dyDescent="0.15">
      <c r="B21" s="900"/>
      <c r="C21" s="905"/>
      <c r="D21" s="903"/>
      <c r="E21" s="903"/>
      <c r="F21" s="903"/>
      <c r="G21" s="903"/>
      <c r="H21" s="903"/>
      <c r="I21" s="903"/>
      <c r="J21" s="904"/>
      <c r="K21" s="85">
        <v>11</v>
      </c>
      <c r="L21" s="939" t="s">
        <v>598</v>
      </c>
      <c r="M21" s="940"/>
      <c r="N21" s="939" t="s">
        <v>613</v>
      </c>
      <c r="O21" s="940"/>
      <c r="P21" s="939" t="s">
        <v>600</v>
      </c>
      <c r="Q21" s="940"/>
      <c r="R21" s="941" t="s">
        <v>504</v>
      </c>
      <c r="S21" s="942"/>
      <c r="T21" s="943"/>
      <c r="U21" s="939" t="s">
        <v>602</v>
      </c>
      <c r="V21" s="940"/>
      <c r="W21" s="939" t="s">
        <v>571</v>
      </c>
      <c r="X21" s="940"/>
      <c r="Y21" s="49"/>
      <c r="Z21" s="49"/>
      <c r="AA21" s="49"/>
      <c r="AB21" s="49"/>
      <c r="AC21" s="264"/>
      <c r="AD21" s="264"/>
      <c r="AE21" s="264"/>
      <c r="AF21" s="264"/>
      <c r="AG21" s="273"/>
      <c r="AH21" s="273"/>
      <c r="AI21" s="273"/>
      <c r="AJ21" s="273"/>
      <c r="AK21" s="936" t="s">
        <v>787</v>
      </c>
      <c r="AL21" s="937"/>
      <c r="AM21" s="937"/>
      <c r="AN21" s="937"/>
      <c r="AO21" s="938"/>
      <c r="AP21" s="2"/>
      <c r="AQ21" s="54">
        <f>IF(P21="材質劣化",2,IF(P21="漏水",3,1))</f>
        <v>2</v>
      </c>
    </row>
    <row r="22" spans="2:46" ht="12" customHeight="1" x14ac:dyDescent="0.15">
      <c r="B22" s="900"/>
      <c r="C22" s="905"/>
      <c r="D22" s="903"/>
      <c r="E22" s="903"/>
      <c r="F22" s="903"/>
      <c r="G22" s="903"/>
      <c r="H22" s="903"/>
      <c r="I22" s="903"/>
      <c r="J22" s="904"/>
      <c r="K22" s="85">
        <v>12</v>
      </c>
      <c r="L22" s="939" t="s">
        <v>623</v>
      </c>
      <c r="M22" s="940"/>
      <c r="N22" s="939" t="s">
        <v>624</v>
      </c>
      <c r="O22" s="940"/>
      <c r="P22" s="939" t="s">
        <v>600</v>
      </c>
      <c r="Q22" s="940"/>
      <c r="R22" s="941" t="s">
        <v>504</v>
      </c>
      <c r="S22" s="942"/>
      <c r="T22" s="943"/>
      <c r="U22" s="939" t="s">
        <v>602</v>
      </c>
      <c r="V22" s="940"/>
      <c r="W22" s="939" t="s">
        <v>571</v>
      </c>
      <c r="X22" s="940"/>
      <c r="Y22" s="49"/>
      <c r="Z22" s="49"/>
      <c r="AA22" s="49"/>
      <c r="AB22" s="49"/>
      <c r="AC22" s="264"/>
      <c r="AD22" s="264"/>
      <c r="AE22" s="264"/>
      <c r="AF22" s="264"/>
      <c r="AG22" s="273"/>
      <c r="AH22" s="273"/>
      <c r="AI22" s="273"/>
      <c r="AJ22" s="273"/>
      <c r="AK22" s="936" t="s">
        <v>798</v>
      </c>
      <c r="AL22" s="937"/>
      <c r="AM22" s="937"/>
      <c r="AN22" s="937"/>
      <c r="AO22" s="938"/>
      <c r="AP22" s="2"/>
      <c r="AQ22" s="54">
        <f t="shared" si="2"/>
        <v>2</v>
      </c>
    </row>
    <row r="23" spans="2:46" ht="12" customHeight="1" x14ac:dyDescent="0.15">
      <c r="B23" s="900"/>
      <c r="C23" s="905"/>
      <c r="D23" s="903"/>
      <c r="E23" s="903"/>
      <c r="F23" s="903"/>
      <c r="G23" s="903"/>
      <c r="H23" s="903"/>
      <c r="I23" s="903"/>
      <c r="J23" s="904"/>
      <c r="K23" s="85">
        <v>13</v>
      </c>
      <c r="L23" s="939" t="s">
        <v>623</v>
      </c>
      <c r="M23" s="940"/>
      <c r="N23" s="939" t="s">
        <v>624</v>
      </c>
      <c r="O23" s="940"/>
      <c r="P23" s="939" t="s">
        <v>600</v>
      </c>
      <c r="Q23" s="940"/>
      <c r="R23" s="941" t="s">
        <v>504</v>
      </c>
      <c r="S23" s="942"/>
      <c r="T23" s="943"/>
      <c r="U23" s="939" t="s">
        <v>602</v>
      </c>
      <c r="V23" s="940"/>
      <c r="W23" s="939" t="s">
        <v>571</v>
      </c>
      <c r="X23" s="940"/>
      <c r="Y23" s="49"/>
      <c r="Z23" s="49"/>
      <c r="AA23" s="49"/>
      <c r="AB23" s="49"/>
      <c r="AC23" s="264"/>
      <c r="AD23" s="264"/>
      <c r="AE23" s="264"/>
      <c r="AF23" s="264"/>
      <c r="AG23" s="273"/>
      <c r="AH23" s="273"/>
      <c r="AI23" s="273"/>
      <c r="AJ23" s="273"/>
      <c r="AK23" s="936" t="s">
        <v>798</v>
      </c>
      <c r="AL23" s="937"/>
      <c r="AM23" s="937"/>
      <c r="AN23" s="937"/>
      <c r="AO23" s="938"/>
      <c r="AP23" s="2"/>
      <c r="AQ23" s="54">
        <f t="shared" si="2"/>
        <v>2</v>
      </c>
    </row>
    <row r="24" spans="2:46" ht="12" customHeight="1" x14ac:dyDescent="0.15">
      <c r="B24" s="900"/>
      <c r="C24" s="905"/>
      <c r="D24" s="903"/>
      <c r="E24" s="903"/>
      <c r="F24" s="903"/>
      <c r="G24" s="903"/>
      <c r="H24" s="903"/>
      <c r="I24" s="903"/>
      <c r="J24" s="904"/>
      <c r="K24" s="85">
        <v>14</v>
      </c>
      <c r="L24" s="939" t="s">
        <v>623</v>
      </c>
      <c r="M24" s="940"/>
      <c r="N24" s="939" t="s">
        <v>624</v>
      </c>
      <c r="O24" s="940"/>
      <c r="P24" s="939" t="s">
        <v>600</v>
      </c>
      <c r="Q24" s="940"/>
      <c r="R24" s="941" t="s">
        <v>504</v>
      </c>
      <c r="S24" s="942"/>
      <c r="T24" s="943"/>
      <c r="U24" s="939" t="s">
        <v>602</v>
      </c>
      <c r="V24" s="940"/>
      <c r="W24" s="939" t="s">
        <v>571</v>
      </c>
      <c r="X24" s="940"/>
      <c r="Y24" s="49"/>
      <c r="Z24" s="49"/>
      <c r="AA24" s="49"/>
      <c r="AB24" s="49"/>
      <c r="AC24" s="264"/>
      <c r="AD24" s="264"/>
      <c r="AE24" s="264"/>
      <c r="AF24" s="264"/>
      <c r="AG24" s="273"/>
      <c r="AH24" s="273"/>
      <c r="AI24" s="273"/>
      <c r="AJ24" s="273"/>
      <c r="AK24" s="936" t="s">
        <v>798</v>
      </c>
      <c r="AL24" s="937"/>
      <c r="AM24" s="937"/>
      <c r="AN24" s="937"/>
      <c r="AO24" s="938"/>
      <c r="AP24" s="2"/>
      <c r="AQ24" s="54">
        <f t="shared" si="2"/>
        <v>2</v>
      </c>
    </row>
    <row r="25" spans="2:46" ht="12" customHeight="1" x14ac:dyDescent="0.15">
      <c r="B25" s="900"/>
      <c r="C25" s="905"/>
      <c r="D25" s="903"/>
      <c r="E25" s="903"/>
      <c r="F25" s="903"/>
      <c r="G25" s="903"/>
      <c r="H25" s="903"/>
      <c r="I25" s="903"/>
      <c r="J25" s="904"/>
      <c r="K25" s="85">
        <v>15</v>
      </c>
      <c r="L25" s="939" t="s">
        <v>598</v>
      </c>
      <c r="M25" s="940"/>
      <c r="N25" s="939" t="s">
        <v>599</v>
      </c>
      <c r="O25" s="940"/>
      <c r="P25" s="939" t="s">
        <v>498</v>
      </c>
      <c r="Q25" s="940"/>
      <c r="R25" s="941" t="s">
        <v>498</v>
      </c>
      <c r="S25" s="942"/>
      <c r="T25" s="943"/>
      <c r="U25" s="939" t="s">
        <v>571</v>
      </c>
      <c r="V25" s="940"/>
      <c r="W25" s="939" t="s">
        <v>571</v>
      </c>
      <c r="X25" s="940"/>
      <c r="Y25" s="49"/>
      <c r="Z25" s="49"/>
      <c r="AA25" s="49"/>
      <c r="AB25" s="49"/>
      <c r="AC25" s="264"/>
      <c r="AD25" s="264"/>
      <c r="AE25" s="264"/>
      <c r="AF25" s="264"/>
      <c r="AG25" s="273"/>
      <c r="AH25" s="273"/>
      <c r="AI25" s="273"/>
      <c r="AJ25" s="273">
        <v>1.2</v>
      </c>
      <c r="AK25" s="936"/>
      <c r="AL25" s="937"/>
      <c r="AM25" s="937"/>
      <c r="AN25" s="937"/>
      <c r="AO25" s="938"/>
      <c r="AP25" s="2"/>
      <c r="AQ25" s="54">
        <f t="shared" si="2"/>
        <v>3</v>
      </c>
    </row>
    <row r="26" spans="2:46" ht="12" customHeight="1" x14ac:dyDescent="0.15">
      <c r="B26" s="900"/>
      <c r="C26" s="905"/>
      <c r="D26" s="903"/>
      <c r="E26" s="903"/>
      <c r="F26" s="903"/>
      <c r="G26" s="903"/>
      <c r="H26" s="903"/>
      <c r="I26" s="903"/>
      <c r="J26" s="904"/>
      <c r="K26" s="85">
        <v>16</v>
      </c>
      <c r="L26" s="939" t="s">
        <v>598</v>
      </c>
      <c r="M26" s="940"/>
      <c r="N26" s="939" t="s">
        <v>605</v>
      </c>
      <c r="O26" s="940"/>
      <c r="P26" s="939" t="s">
        <v>498</v>
      </c>
      <c r="Q26" s="940"/>
      <c r="R26" s="941" t="s">
        <v>498</v>
      </c>
      <c r="S26" s="942"/>
      <c r="T26" s="943"/>
      <c r="U26" s="939" t="s">
        <v>571</v>
      </c>
      <c r="V26" s="940"/>
      <c r="W26" s="939" t="s">
        <v>571</v>
      </c>
      <c r="X26" s="940"/>
      <c r="Y26" s="49"/>
      <c r="Z26" s="49"/>
      <c r="AA26" s="49"/>
      <c r="AB26" s="49"/>
      <c r="AC26" s="264"/>
      <c r="AD26" s="264"/>
      <c r="AE26" s="264"/>
      <c r="AF26" s="264"/>
      <c r="AG26" s="273"/>
      <c r="AH26" s="273"/>
      <c r="AI26" s="273"/>
      <c r="AJ26" s="273">
        <v>4.24</v>
      </c>
      <c r="AK26" s="936"/>
      <c r="AL26" s="937"/>
      <c r="AM26" s="937"/>
      <c r="AN26" s="937"/>
      <c r="AO26" s="938"/>
      <c r="AP26" s="2"/>
      <c r="AQ26" s="54">
        <f>IF(P26="材質劣化",2,IF(P26="漏水",3,1))</f>
        <v>3</v>
      </c>
    </row>
    <row r="27" spans="2:46" ht="12" customHeight="1" x14ac:dyDescent="0.15">
      <c r="B27" s="900"/>
      <c r="C27" s="905"/>
      <c r="D27" s="903"/>
      <c r="E27" s="903"/>
      <c r="F27" s="903"/>
      <c r="G27" s="903"/>
      <c r="H27" s="903"/>
      <c r="I27" s="903"/>
      <c r="J27" s="904"/>
      <c r="K27" s="85">
        <v>17</v>
      </c>
      <c r="L27" s="939" t="s">
        <v>598</v>
      </c>
      <c r="M27" s="940"/>
      <c r="N27" s="939" t="s">
        <v>605</v>
      </c>
      <c r="O27" s="940"/>
      <c r="P27" s="939" t="s">
        <v>498</v>
      </c>
      <c r="Q27" s="940"/>
      <c r="R27" s="941" t="s">
        <v>498</v>
      </c>
      <c r="S27" s="942"/>
      <c r="T27" s="943"/>
      <c r="U27" s="939" t="s">
        <v>571</v>
      </c>
      <c r="V27" s="940"/>
      <c r="W27" s="939" t="s">
        <v>571</v>
      </c>
      <c r="X27" s="940"/>
      <c r="Y27" s="49"/>
      <c r="Z27" s="49"/>
      <c r="AA27" s="49"/>
      <c r="AB27" s="49"/>
      <c r="AC27" s="264"/>
      <c r="AD27" s="264"/>
      <c r="AE27" s="264"/>
      <c r="AF27" s="264"/>
      <c r="AG27" s="273"/>
      <c r="AH27" s="273"/>
      <c r="AI27" s="273">
        <v>3.15</v>
      </c>
      <c r="AJ27" s="273"/>
      <c r="AK27" s="936"/>
      <c r="AL27" s="937"/>
      <c r="AM27" s="937"/>
      <c r="AN27" s="937"/>
      <c r="AO27" s="938"/>
      <c r="AP27" s="2"/>
      <c r="AQ27" s="54">
        <f t="shared" si="2"/>
        <v>3</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2.2400000000000002</v>
      </c>
      <c r="AE35" s="265">
        <f>SUM(AE11:AE34)</f>
        <v>0</v>
      </c>
      <c r="AF35" s="265">
        <f t="shared" si="7"/>
        <v>0.26250000000000001</v>
      </c>
      <c r="AG35" s="94">
        <f t="shared" si="7"/>
        <v>0</v>
      </c>
      <c r="AH35" s="94">
        <f t="shared" si="7"/>
        <v>0</v>
      </c>
      <c r="AI35" s="94">
        <f t="shared" si="7"/>
        <v>6.3</v>
      </c>
      <c r="AJ35" s="95">
        <f t="shared" si="7"/>
        <v>7.74</v>
      </c>
      <c r="AK35" s="926" t="s">
        <v>381</v>
      </c>
      <c r="AL35" s="926"/>
      <c r="AM35" s="961" t="str">
        <f>IF(Y37+AC37+AG37&gt;0,"Ⅳ",IF(Z37+AD37+AH37&gt;0,"Ⅲ",IF(AA37+AB37+AE37+AF37+AI37+AJ37&gt;0,"Ⅱ","Ⅰ")))</f>
        <v>Ⅲ</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3</v>
      </c>
      <c r="AE37" s="950">
        <f t="shared" si="8"/>
        <v>0</v>
      </c>
      <c r="AF37" s="950">
        <f t="shared" si="8"/>
        <v>3</v>
      </c>
      <c r="AG37" s="950">
        <f t="shared" si="8"/>
        <v>0</v>
      </c>
      <c r="AH37" s="950">
        <f t="shared" si="8"/>
        <v>0</v>
      </c>
      <c r="AI37" s="950">
        <f t="shared" si="8"/>
        <v>2</v>
      </c>
      <c r="AJ37" s="950">
        <f>COUNTA(AJ11:AJ34)</f>
        <v>3</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63" t="s">
        <v>793</v>
      </c>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45"/>
      <c r="AL39" s="945"/>
      <c r="AM39" s="945"/>
      <c r="AN39" s="945"/>
      <c r="AO39" s="946"/>
      <c r="AP39" s="2"/>
    </row>
    <row r="40" spans="2:86" ht="12" customHeight="1" x14ac:dyDescent="0.15">
      <c r="B40" s="900"/>
      <c r="C40" s="905"/>
      <c r="D40" s="903"/>
      <c r="E40" s="903"/>
      <c r="F40" s="903"/>
      <c r="G40" s="903"/>
      <c r="H40" s="903"/>
      <c r="I40" s="903"/>
      <c r="J40" s="903"/>
      <c r="K40" s="952"/>
      <c r="L40" s="945"/>
      <c r="M40" s="945"/>
      <c r="N40" s="945"/>
      <c r="O40" s="945"/>
      <c r="P40" s="945"/>
      <c r="Q40" s="945"/>
      <c r="R40" s="945"/>
      <c r="S40" s="945"/>
      <c r="T40" s="945"/>
      <c r="U40" s="945"/>
      <c r="V40" s="945"/>
      <c r="W40" s="945"/>
      <c r="X40" s="945"/>
      <c r="Y40" s="945"/>
      <c r="Z40" s="945"/>
      <c r="AA40" s="945"/>
      <c r="AB40" s="945"/>
      <c r="AC40" s="945"/>
      <c r="AD40" s="945"/>
      <c r="AE40" s="945"/>
      <c r="AF40" s="945"/>
      <c r="AG40" s="945"/>
      <c r="AH40" s="945"/>
      <c r="AI40" s="945"/>
      <c r="AJ40" s="945"/>
      <c r="AK40" s="945"/>
      <c r="AL40" s="945"/>
      <c r="AM40" s="945"/>
      <c r="AN40" s="945"/>
      <c r="AO40" s="946"/>
      <c r="AP40" s="2"/>
    </row>
    <row r="41" spans="2:86" ht="12" customHeight="1" x14ac:dyDescent="0.15">
      <c r="B41" s="900"/>
      <c r="C41" s="905"/>
      <c r="D41" s="903"/>
      <c r="E41" s="903"/>
      <c r="F41" s="903"/>
      <c r="G41" s="903"/>
      <c r="H41" s="903"/>
      <c r="I41" s="903"/>
      <c r="J41" s="903"/>
      <c r="K41" s="952"/>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6"/>
      <c r="AP41" s="2"/>
    </row>
    <row r="42" spans="2:86" ht="12" customHeight="1" x14ac:dyDescent="0.15">
      <c r="B42" s="900"/>
      <c r="C42" s="905"/>
      <c r="D42" s="903"/>
      <c r="E42" s="903"/>
      <c r="F42" s="903"/>
      <c r="G42" s="903"/>
      <c r="H42" s="903"/>
      <c r="I42" s="903"/>
      <c r="J42" s="903"/>
      <c r="K42" s="952"/>
      <c r="L42" s="965"/>
      <c r="M42" s="965"/>
      <c r="N42" s="965"/>
      <c r="O42" s="965"/>
      <c r="P42" s="965"/>
      <c r="Q42" s="965"/>
      <c r="R42" s="965"/>
      <c r="S42" s="965"/>
      <c r="T42" s="965"/>
      <c r="U42" s="965"/>
      <c r="V42" s="965"/>
      <c r="W42" s="965"/>
      <c r="X42" s="965"/>
      <c r="Y42" s="965"/>
      <c r="Z42" s="965"/>
      <c r="AA42" s="965"/>
      <c r="AB42" s="965"/>
      <c r="AC42" s="965"/>
      <c r="AD42" s="965"/>
      <c r="AE42" s="965"/>
      <c r="AF42" s="965"/>
      <c r="AG42" s="965"/>
      <c r="AH42" s="965"/>
      <c r="AI42" s="965"/>
      <c r="AJ42" s="965"/>
      <c r="AK42" s="965"/>
      <c r="AL42" s="965"/>
      <c r="AM42" s="965"/>
      <c r="AN42" s="965"/>
      <c r="AO42" s="966"/>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7BED6F94-B79B-416B-992E-155E04FC87B9}">
      <formula1>"〇,"</formula1>
    </dataValidation>
    <dataValidation type="list" allowBlank="1" showInputMessage="1" showErrorMessage="1" sqref="N11:O34" xr:uid="{C33B5C14-289A-4290-9E35-7317D2A084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16CF18-56B6-40CF-894D-50915EBE5DD8}">
          <x14:formula1>
            <xm:f>'(参考)リスト'!$B$16:$B$21</xm:f>
          </x14:formula1>
          <xm:sqref>L11:M34</xm:sqref>
        </x14:dataValidation>
        <x14:dataValidation type="list" allowBlank="1" showInputMessage="1" showErrorMessage="1" xr:uid="{9F66B3BC-663C-4939-BAA3-EBEA4519E056}">
          <x14:formula1>
            <xm:f>'(参考)リスト'!$E$16:$E$27</xm:f>
          </x14:formula1>
          <xm:sqref>R11:T34</xm:sqref>
        </x14:dataValidation>
        <x14:dataValidation type="list" allowBlank="1" showInputMessage="1" showErrorMessage="1" xr:uid="{F4AAC386-3326-4EEE-8DFA-010D51FEDCF5}">
          <x14:formula1>
            <xm:f>'(参考)リスト'!$D$16:$D$18</xm:f>
          </x14:formula1>
          <xm:sqref>P11:Q34</xm:sqref>
        </x14:dataValidation>
        <x14:dataValidation type="list" allowBlank="1" showInputMessage="1" showErrorMessage="1" xr:uid="{4B97B0DE-4CAA-4573-B732-B3933313B633}">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3EA13-3372-4BFA-8F22-69B87F4E8D23}">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f>N7</f>
        <v>7</v>
      </c>
      <c r="AW5" s="39">
        <f>R7</f>
        <v>9.9</v>
      </c>
      <c r="AX5" s="50" t="str">
        <f>AM35</f>
        <v>Ⅱ</v>
      </c>
      <c r="AY5" s="50">
        <f>Y37</f>
        <v>0</v>
      </c>
      <c r="AZ5" s="50">
        <f t="shared" ref="AZ5:BJ5" si="0">Z37</f>
        <v>0</v>
      </c>
      <c r="BA5" s="50">
        <f t="shared" si="0"/>
        <v>0</v>
      </c>
      <c r="BB5" s="50">
        <f>AB37</f>
        <v>0</v>
      </c>
      <c r="BC5" s="50">
        <f t="shared" si="0"/>
        <v>0</v>
      </c>
      <c r="BD5" s="50">
        <f>AD37</f>
        <v>0</v>
      </c>
      <c r="BE5" s="50">
        <f>AE37</f>
        <v>0</v>
      </c>
      <c r="BF5" s="50">
        <f t="shared" si="0"/>
        <v>4</v>
      </c>
      <c r="BG5" s="50">
        <f t="shared" si="0"/>
        <v>0</v>
      </c>
      <c r="BH5" s="50">
        <f t="shared" si="0"/>
        <v>0</v>
      </c>
      <c r="BI5" s="50">
        <f>AI37</f>
        <v>1</v>
      </c>
      <c r="BJ5" s="50">
        <f t="shared" si="0"/>
        <v>2</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0.36</v>
      </c>
      <c r="BS5" s="50">
        <f>AG35</f>
        <v>0</v>
      </c>
      <c r="BT5" s="50">
        <f>AH35</f>
        <v>0</v>
      </c>
      <c r="BU5" s="50">
        <f>AI35</f>
        <v>2.65</v>
      </c>
      <c r="BV5" s="50">
        <f>AJ35</f>
        <v>9.1</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v>7</v>
      </c>
      <c r="O7" s="916"/>
      <c r="P7" s="912" t="s">
        <v>365</v>
      </c>
      <c r="Q7" s="914"/>
      <c r="R7" s="917">
        <v>9.9</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t="s">
        <v>598</v>
      </c>
      <c r="M11" s="940"/>
      <c r="N11" s="939" t="s">
        <v>599</v>
      </c>
      <c r="O11" s="940"/>
      <c r="P11" s="939" t="s">
        <v>600</v>
      </c>
      <c r="Q11" s="940"/>
      <c r="R11" s="849" t="s">
        <v>504</v>
      </c>
      <c r="S11" s="849"/>
      <c r="T11" s="849"/>
      <c r="U11" s="939" t="s">
        <v>602</v>
      </c>
      <c r="V11" s="940"/>
      <c r="W11" s="939" t="s">
        <v>571</v>
      </c>
      <c r="X11" s="940"/>
      <c r="Y11" s="49"/>
      <c r="Z11" s="49"/>
      <c r="AA11" s="49"/>
      <c r="AB11" s="49"/>
      <c r="AC11" s="264"/>
      <c r="AD11" s="264"/>
      <c r="AE11" s="264"/>
      <c r="AF11" s="264"/>
      <c r="AG11" s="273"/>
      <c r="AH11" s="273"/>
      <c r="AI11" s="273"/>
      <c r="AJ11" s="273"/>
      <c r="AK11" s="936" t="s">
        <v>787</v>
      </c>
      <c r="AL11" s="937"/>
      <c r="AM11" s="937"/>
      <c r="AN11" s="937"/>
      <c r="AO11" s="938"/>
      <c r="AP11" s="2"/>
      <c r="AQ11" s="54">
        <f>IF(P11="材質劣化",2,IF(P11="漏水",3,1))</f>
        <v>2</v>
      </c>
      <c r="AS11" s="38" t="str">
        <f>IF(Y11&lt;&gt;"",1,"")</f>
        <v/>
      </c>
    </row>
    <row r="12" spans="2:86" ht="12" customHeight="1" x14ac:dyDescent="0.15">
      <c r="B12" s="900"/>
      <c r="C12" s="905"/>
      <c r="D12" s="903"/>
      <c r="E12" s="903"/>
      <c r="F12" s="903"/>
      <c r="G12" s="903"/>
      <c r="H12" s="903"/>
      <c r="I12" s="903"/>
      <c r="J12" s="904"/>
      <c r="K12" s="85">
        <v>2</v>
      </c>
      <c r="L12" s="939" t="s">
        <v>598</v>
      </c>
      <c r="M12" s="940"/>
      <c r="N12" s="939" t="s">
        <v>605</v>
      </c>
      <c r="O12" s="940"/>
      <c r="P12" s="939" t="s">
        <v>498</v>
      </c>
      <c r="Q12" s="940"/>
      <c r="R12" s="849" t="s">
        <v>498</v>
      </c>
      <c r="S12" s="849"/>
      <c r="T12" s="849"/>
      <c r="U12" s="939" t="s">
        <v>602</v>
      </c>
      <c r="V12" s="940"/>
      <c r="W12" s="939" t="s">
        <v>571</v>
      </c>
      <c r="X12" s="940"/>
      <c r="Y12" s="49"/>
      <c r="Z12" s="49"/>
      <c r="AA12" s="49"/>
      <c r="AB12" s="49"/>
      <c r="AC12" s="264"/>
      <c r="AD12" s="264"/>
      <c r="AE12" s="264"/>
      <c r="AF12" s="264"/>
      <c r="AG12" s="273"/>
      <c r="AH12" s="273"/>
      <c r="AI12" s="273"/>
      <c r="AJ12" s="273">
        <v>1.9</v>
      </c>
      <c r="AK12" s="936"/>
      <c r="AL12" s="937"/>
      <c r="AM12" s="937"/>
      <c r="AN12" s="937"/>
      <c r="AO12" s="938"/>
      <c r="AP12" s="2"/>
      <c r="AQ12" s="54">
        <f>IF(P12="材質劣化",2,IF(P12="漏水",3,1))</f>
        <v>3</v>
      </c>
    </row>
    <row r="13" spans="2:86" ht="12" customHeight="1" x14ac:dyDescent="0.15">
      <c r="B13" s="900"/>
      <c r="C13" s="905"/>
      <c r="D13" s="903"/>
      <c r="E13" s="903"/>
      <c r="F13" s="903"/>
      <c r="G13" s="903"/>
      <c r="H13" s="903"/>
      <c r="I13" s="903"/>
      <c r="J13" s="904"/>
      <c r="K13" s="85">
        <v>3</v>
      </c>
      <c r="L13" s="939" t="s">
        <v>598</v>
      </c>
      <c r="M13" s="940"/>
      <c r="N13" s="939" t="s">
        <v>599</v>
      </c>
      <c r="O13" s="940"/>
      <c r="P13" s="939" t="s">
        <v>600</v>
      </c>
      <c r="Q13" s="940"/>
      <c r="R13" s="941" t="s">
        <v>470</v>
      </c>
      <c r="S13" s="942"/>
      <c r="T13" s="943"/>
      <c r="U13" s="939" t="s">
        <v>603</v>
      </c>
      <c r="V13" s="940"/>
      <c r="W13" s="939" t="s">
        <v>571</v>
      </c>
      <c r="X13" s="940"/>
      <c r="Y13" s="49"/>
      <c r="Z13" s="49"/>
      <c r="AA13" s="49"/>
      <c r="AB13" s="49"/>
      <c r="AC13" s="264"/>
      <c r="AD13" s="264"/>
      <c r="AE13" s="264"/>
      <c r="AF13" s="264"/>
      <c r="AG13" s="273"/>
      <c r="AH13" s="273"/>
      <c r="AI13" s="273"/>
      <c r="AJ13" s="273"/>
      <c r="AK13" s="939" t="s">
        <v>800</v>
      </c>
      <c r="AL13" s="962"/>
      <c r="AM13" s="962"/>
      <c r="AN13" s="962"/>
      <c r="AO13" s="940"/>
      <c r="AP13" s="2"/>
      <c r="AQ13" s="54">
        <f t="shared" ref="AQ13:AQ27" si="2">IF(P13="材質劣化",2,IF(P13="漏水",3,1))</f>
        <v>2</v>
      </c>
    </row>
    <row r="14" spans="2:86" ht="12" customHeight="1" x14ac:dyDescent="0.15">
      <c r="B14" s="900"/>
      <c r="C14" s="905"/>
      <c r="D14" s="903"/>
      <c r="E14" s="903"/>
      <c r="F14" s="903"/>
      <c r="G14" s="903"/>
      <c r="H14" s="903"/>
      <c r="I14" s="903"/>
      <c r="J14" s="904"/>
      <c r="K14" s="85">
        <v>4</v>
      </c>
      <c r="L14" s="939" t="s">
        <v>598</v>
      </c>
      <c r="M14" s="940"/>
      <c r="N14" s="939" t="s">
        <v>605</v>
      </c>
      <c r="O14" s="940"/>
      <c r="P14" s="939" t="s">
        <v>600</v>
      </c>
      <c r="Q14" s="940"/>
      <c r="R14" s="941" t="s">
        <v>504</v>
      </c>
      <c r="S14" s="942"/>
      <c r="T14" s="943"/>
      <c r="U14" s="939" t="s">
        <v>602</v>
      </c>
      <c r="V14" s="940"/>
      <c r="W14" s="939" t="s">
        <v>571</v>
      </c>
      <c r="X14" s="940"/>
      <c r="Y14" s="49"/>
      <c r="Z14" s="49"/>
      <c r="AA14" s="49"/>
      <c r="AB14" s="49"/>
      <c r="AC14" s="264"/>
      <c r="AD14" s="264"/>
      <c r="AE14" s="264"/>
      <c r="AF14" s="264">
        <v>0.1</v>
      </c>
      <c r="AG14" s="273"/>
      <c r="AH14" s="273"/>
      <c r="AI14" s="273"/>
      <c r="AJ14" s="273"/>
      <c r="AK14" s="936" t="s">
        <v>789</v>
      </c>
      <c r="AL14" s="937"/>
      <c r="AM14" s="937"/>
      <c r="AN14" s="937"/>
      <c r="AO14" s="938"/>
      <c r="AP14" s="2"/>
      <c r="AQ14" s="54">
        <f t="shared" si="2"/>
        <v>2</v>
      </c>
    </row>
    <row r="15" spans="2:86" ht="12" customHeight="1" x14ac:dyDescent="0.15">
      <c r="B15" s="900"/>
      <c r="C15" s="905"/>
      <c r="D15" s="903"/>
      <c r="E15" s="903"/>
      <c r="F15" s="903"/>
      <c r="G15" s="903"/>
      <c r="H15" s="903"/>
      <c r="I15" s="903"/>
      <c r="J15" s="904"/>
      <c r="K15" s="85">
        <v>5</v>
      </c>
      <c r="L15" s="939" t="s">
        <v>598</v>
      </c>
      <c r="M15" s="940"/>
      <c r="N15" s="939" t="s">
        <v>605</v>
      </c>
      <c r="O15" s="940"/>
      <c r="P15" s="939" t="s">
        <v>498</v>
      </c>
      <c r="Q15" s="940"/>
      <c r="R15" s="941" t="s">
        <v>498</v>
      </c>
      <c r="S15" s="942"/>
      <c r="T15" s="943"/>
      <c r="U15" s="939" t="s">
        <v>602</v>
      </c>
      <c r="V15" s="940"/>
      <c r="W15" s="939" t="s">
        <v>571</v>
      </c>
      <c r="X15" s="940"/>
      <c r="Y15" s="49"/>
      <c r="Z15" s="49"/>
      <c r="AA15" s="49"/>
      <c r="AB15" s="49"/>
      <c r="AC15" s="264"/>
      <c r="AD15" s="264"/>
      <c r="AE15" s="264"/>
      <c r="AF15" s="264"/>
      <c r="AG15" s="273"/>
      <c r="AH15" s="273"/>
      <c r="AI15" s="273"/>
      <c r="AJ15" s="273">
        <v>7.2</v>
      </c>
      <c r="AK15" s="936"/>
      <c r="AL15" s="937"/>
      <c r="AM15" s="937"/>
      <c r="AN15" s="937"/>
      <c r="AO15" s="938"/>
      <c r="AP15" s="2"/>
      <c r="AQ15" s="54">
        <f t="shared" si="2"/>
        <v>3</v>
      </c>
    </row>
    <row r="16" spans="2:86" ht="12" customHeight="1" x14ac:dyDescent="0.15">
      <c r="B16" s="900"/>
      <c r="C16" s="905"/>
      <c r="D16" s="903"/>
      <c r="E16" s="903"/>
      <c r="F16" s="903"/>
      <c r="G16" s="903"/>
      <c r="H16" s="903"/>
      <c r="I16" s="903"/>
      <c r="J16" s="904"/>
      <c r="K16" s="85">
        <v>6</v>
      </c>
      <c r="L16" s="939" t="s">
        <v>598</v>
      </c>
      <c r="M16" s="940"/>
      <c r="N16" s="939" t="s">
        <v>610</v>
      </c>
      <c r="O16" s="940"/>
      <c r="P16" s="939" t="s">
        <v>600</v>
      </c>
      <c r="Q16" s="940"/>
      <c r="R16" s="941" t="s">
        <v>504</v>
      </c>
      <c r="S16" s="942"/>
      <c r="T16" s="943"/>
      <c r="U16" s="939" t="s">
        <v>602</v>
      </c>
      <c r="V16" s="940"/>
      <c r="W16" s="939" t="s">
        <v>571</v>
      </c>
      <c r="X16" s="940"/>
      <c r="Y16" s="49"/>
      <c r="Z16" s="49"/>
      <c r="AA16" s="49"/>
      <c r="AB16" s="49"/>
      <c r="AC16" s="264"/>
      <c r="AD16" s="264"/>
      <c r="AE16" s="264"/>
      <c r="AF16" s="264">
        <v>0.06</v>
      </c>
      <c r="AG16" s="273"/>
      <c r="AH16" s="273"/>
      <c r="AI16" s="273"/>
      <c r="AJ16" s="273"/>
      <c r="AK16" s="936" t="s">
        <v>789</v>
      </c>
      <c r="AL16" s="937"/>
      <c r="AM16" s="937"/>
      <c r="AN16" s="937"/>
      <c r="AO16" s="938"/>
      <c r="AP16" s="2"/>
      <c r="AQ16" s="54">
        <f t="shared" si="2"/>
        <v>2</v>
      </c>
    </row>
    <row r="17" spans="2:46" ht="12" customHeight="1" x14ac:dyDescent="0.15">
      <c r="B17" s="900"/>
      <c r="C17" s="905"/>
      <c r="D17" s="903"/>
      <c r="E17" s="903"/>
      <c r="F17" s="903"/>
      <c r="G17" s="903"/>
      <c r="H17" s="903"/>
      <c r="I17" s="903"/>
      <c r="J17" s="904"/>
      <c r="K17" s="85">
        <v>7</v>
      </c>
      <c r="L17" s="939" t="s">
        <v>598</v>
      </c>
      <c r="M17" s="940"/>
      <c r="N17" s="939" t="s">
        <v>610</v>
      </c>
      <c r="O17" s="940"/>
      <c r="P17" s="939" t="s">
        <v>600</v>
      </c>
      <c r="Q17" s="940"/>
      <c r="R17" s="941" t="s">
        <v>504</v>
      </c>
      <c r="S17" s="942"/>
      <c r="T17" s="943"/>
      <c r="U17" s="939" t="s">
        <v>602</v>
      </c>
      <c r="V17" s="940"/>
      <c r="W17" s="939" t="s">
        <v>571</v>
      </c>
      <c r="X17" s="940"/>
      <c r="Y17" s="49"/>
      <c r="Z17" s="49"/>
      <c r="AA17" s="49"/>
      <c r="AB17" s="49"/>
      <c r="AC17" s="264"/>
      <c r="AD17" s="264"/>
      <c r="AE17" s="264"/>
      <c r="AF17" s="264">
        <v>0.09</v>
      </c>
      <c r="AG17" s="273"/>
      <c r="AH17" s="273"/>
      <c r="AI17" s="273"/>
      <c r="AJ17" s="273"/>
      <c r="AK17" s="936" t="s">
        <v>789</v>
      </c>
      <c r="AL17" s="937"/>
      <c r="AM17" s="937"/>
      <c r="AN17" s="937"/>
      <c r="AO17" s="938"/>
      <c r="AP17" s="2"/>
      <c r="AQ17" s="54">
        <f t="shared" si="2"/>
        <v>2</v>
      </c>
    </row>
    <row r="18" spans="2:46" ht="12" customHeight="1" x14ac:dyDescent="0.15">
      <c r="B18" s="900"/>
      <c r="C18" s="905"/>
      <c r="D18" s="903"/>
      <c r="E18" s="903"/>
      <c r="F18" s="903"/>
      <c r="G18" s="903"/>
      <c r="H18" s="903"/>
      <c r="I18" s="903"/>
      <c r="J18" s="904"/>
      <c r="K18" s="85">
        <v>8</v>
      </c>
      <c r="L18" s="939" t="s">
        <v>598</v>
      </c>
      <c r="M18" s="940"/>
      <c r="N18" s="939" t="s">
        <v>610</v>
      </c>
      <c r="O18" s="940"/>
      <c r="P18" s="939" t="s">
        <v>600</v>
      </c>
      <c r="Q18" s="940"/>
      <c r="R18" s="941" t="s">
        <v>504</v>
      </c>
      <c r="S18" s="942"/>
      <c r="T18" s="943"/>
      <c r="U18" s="939" t="s">
        <v>597</v>
      </c>
      <c r="V18" s="940"/>
      <c r="W18" s="939" t="s">
        <v>571</v>
      </c>
      <c r="X18" s="940"/>
      <c r="Y18" s="49"/>
      <c r="Z18" s="49"/>
      <c r="AA18" s="49"/>
      <c r="AB18" s="49"/>
      <c r="AC18" s="264"/>
      <c r="AD18" s="264"/>
      <c r="AE18" s="264"/>
      <c r="AF18" s="264"/>
      <c r="AG18" s="273"/>
      <c r="AH18" s="273"/>
      <c r="AI18" s="273"/>
      <c r="AJ18" s="273"/>
      <c r="AK18" s="936" t="s">
        <v>790</v>
      </c>
      <c r="AL18" s="937"/>
      <c r="AM18" s="937"/>
      <c r="AN18" s="937"/>
      <c r="AO18" s="938"/>
      <c r="AP18" s="2"/>
      <c r="AQ18" s="54">
        <f t="shared" si="2"/>
        <v>2</v>
      </c>
    </row>
    <row r="19" spans="2:46" ht="12" customHeight="1" x14ac:dyDescent="0.15">
      <c r="B19" s="900"/>
      <c r="C19" s="905"/>
      <c r="D19" s="903"/>
      <c r="E19" s="903"/>
      <c r="F19" s="903"/>
      <c r="G19" s="903"/>
      <c r="H19" s="903"/>
      <c r="I19" s="903"/>
      <c r="J19" s="904"/>
      <c r="K19" s="85">
        <v>9</v>
      </c>
      <c r="L19" s="939" t="s">
        <v>598</v>
      </c>
      <c r="M19" s="940"/>
      <c r="N19" s="939" t="s">
        <v>610</v>
      </c>
      <c r="O19" s="940"/>
      <c r="P19" s="939" t="s">
        <v>498</v>
      </c>
      <c r="Q19" s="940"/>
      <c r="R19" s="941" t="s">
        <v>498</v>
      </c>
      <c r="S19" s="942"/>
      <c r="T19" s="943"/>
      <c r="U19" s="939" t="s">
        <v>602</v>
      </c>
      <c r="V19" s="940"/>
      <c r="W19" s="939" t="s">
        <v>571</v>
      </c>
      <c r="X19" s="940"/>
      <c r="Y19" s="49"/>
      <c r="Z19" s="49"/>
      <c r="AA19" s="49"/>
      <c r="AB19" s="49"/>
      <c r="AC19" s="264"/>
      <c r="AD19" s="264"/>
      <c r="AE19" s="264"/>
      <c r="AF19" s="264"/>
      <c r="AG19" s="273"/>
      <c r="AH19" s="273"/>
      <c r="AI19" s="273">
        <v>2.65</v>
      </c>
      <c r="AJ19" s="273"/>
      <c r="AK19" s="936"/>
      <c r="AL19" s="937"/>
      <c r="AM19" s="937"/>
      <c r="AN19" s="937"/>
      <c r="AO19" s="938"/>
      <c r="AP19" s="2"/>
      <c r="AQ19" s="54">
        <f t="shared" si="2"/>
        <v>3</v>
      </c>
    </row>
    <row r="20" spans="2:46" ht="12" customHeight="1" x14ac:dyDescent="0.15">
      <c r="B20" s="900"/>
      <c r="C20" s="905"/>
      <c r="D20" s="903"/>
      <c r="E20" s="903"/>
      <c r="F20" s="903"/>
      <c r="G20" s="903"/>
      <c r="H20" s="903"/>
      <c r="I20" s="903"/>
      <c r="J20" s="904"/>
      <c r="K20" s="85">
        <v>10</v>
      </c>
      <c r="L20" s="939" t="s">
        <v>598</v>
      </c>
      <c r="M20" s="940"/>
      <c r="N20" s="939" t="s">
        <v>610</v>
      </c>
      <c r="O20" s="940"/>
      <c r="P20" s="939" t="s">
        <v>600</v>
      </c>
      <c r="Q20" s="940"/>
      <c r="R20" s="941" t="s">
        <v>470</v>
      </c>
      <c r="S20" s="942"/>
      <c r="T20" s="943"/>
      <c r="U20" s="939" t="s">
        <v>602</v>
      </c>
      <c r="V20" s="940"/>
      <c r="W20" s="939" t="s">
        <v>571</v>
      </c>
      <c r="X20" s="940"/>
      <c r="Y20" s="49"/>
      <c r="Z20" s="49"/>
      <c r="AA20" s="49"/>
      <c r="AB20" s="49"/>
      <c r="AC20" s="264"/>
      <c r="AD20" s="264"/>
      <c r="AE20" s="264"/>
      <c r="AF20" s="264">
        <v>0.11</v>
      </c>
      <c r="AG20" s="273"/>
      <c r="AH20" s="273"/>
      <c r="AI20" s="273"/>
      <c r="AJ20" s="273"/>
      <c r="AK20" s="936"/>
      <c r="AL20" s="937"/>
      <c r="AM20" s="937"/>
      <c r="AN20" s="937"/>
      <c r="AO20" s="938"/>
      <c r="AP20" s="2"/>
      <c r="AQ20" s="54">
        <f t="shared" si="2"/>
        <v>2</v>
      </c>
    </row>
    <row r="21" spans="2:46" ht="12" customHeight="1" x14ac:dyDescent="0.15">
      <c r="B21" s="900"/>
      <c r="C21" s="905"/>
      <c r="D21" s="903"/>
      <c r="E21" s="903"/>
      <c r="F21" s="903"/>
      <c r="G21" s="903"/>
      <c r="H21" s="903"/>
      <c r="I21" s="903"/>
      <c r="J21" s="904"/>
      <c r="K21" s="85">
        <v>11</v>
      </c>
      <c r="L21" s="939" t="s">
        <v>598</v>
      </c>
      <c r="M21" s="940"/>
      <c r="N21" s="939" t="s">
        <v>613</v>
      </c>
      <c r="O21" s="940"/>
      <c r="P21" s="939" t="s">
        <v>600</v>
      </c>
      <c r="Q21" s="940"/>
      <c r="R21" s="941" t="s">
        <v>504</v>
      </c>
      <c r="S21" s="942"/>
      <c r="T21" s="943"/>
      <c r="U21" s="939" t="s">
        <v>602</v>
      </c>
      <c r="V21" s="940"/>
      <c r="W21" s="939" t="s">
        <v>571</v>
      </c>
      <c r="X21" s="940"/>
      <c r="Y21" s="49"/>
      <c r="Z21" s="49"/>
      <c r="AA21" s="49"/>
      <c r="AB21" s="49"/>
      <c r="AC21" s="264"/>
      <c r="AD21" s="264"/>
      <c r="AE21" s="264"/>
      <c r="AF21" s="264"/>
      <c r="AG21" s="273"/>
      <c r="AH21" s="273"/>
      <c r="AI21" s="273"/>
      <c r="AJ21" s="273"/>
      <c r="AK21" s="936" t="s">
        <v>787</v>
      </c>
      <c r="AL21" s="937"/>
      <c r="AM21" s="937"/>
      <c r="AN21" s="937"/>
      <c r="AO21" s="938"/>
      <c r="AP21" s="2"/>
      <c r="AQ21" s="54">
        <f>IF(P21="材質劣化",2,IF(P21="漏水",3,1))</f>
        <v>2</v>
      </c>
    </row>
    <row r="22" spans="2:46" ht="12" customHeight="1" x14ac:dyDescent="0.15">
      <c r="B22" s="900"/>
      <c r="C22" s="905"/>
      <c r="D22" s="903"/>
      <c r="E22" s="903"/>
      <c r="F22" s="903"/>
      <c r="G22" s="903"/>
      <c r="H22" s="903"/>
      <c r="I22" s="903"/>
      <c r="J22" s="904"/>
      <c r="K22" s="85">
        <v>12</v>
      </c>
      <c r="L22" s="939" t="s">
        <v>623</v>
      </c>
      <c r="M22" s="940"/>
      <c r="N22" s="939" t="s">
        <v>624</v>
      </c>
      <c r="O22" s="940"/>
      <c r="P22" s="939" t="s">
        <v>600</v>
      </c>
      <c r="Q22" s="940"/>
      <c r="R22" s="941" t="s">
        <v>504</v>
      </c>
      <c r="S22" s="942"/>
      <c r="T22" s="943"/>
      <c r="U22" s="939" t="s">
        <v>602</v>
      </c>
      <c r="V22" s="940"/>
      <c r="W22" s="939" t="s">
        <v>571</v>
      </c>
      <c r="X22" s="940"/>
      <c r="Y22" s="49"/>
      <c r="Z22" s="49"/>
      <c r="AA22" s="49"/>
      <c r="AB22" s="49"/>
      <c r="AC22" s="264"/>
      <c r="AD22" s="264"/>
      <c r="AE22" s="264"/>
      <c r="AF22" s="264"/>
      <c r="AG22" s="273"/>
      <c r="AH22" s="273"/>
      <c r="AI22" s="273"/>
      <c r="AJ22" s="273"/>
      <c r="AK22" s="936" t="s">
        <v>798</v>
      </c>
      <c r="AL22" s="937"/>
      <c r="AM22" s="937"/>
      <c r="AN22" s="937"/>
      <c r="AO22" s="938"/>
      <c r="AP22" s="2"/>
      <c r="AQ22" s="54">
        <f t="shared" si="2"/>
        <v>2</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0.36</v>
      </c>
      <c r="AG35" s="94">
        <f t="shared" si="7"/>
        <v>0</v>
      </c>
      <c r="AH35" s="94">
        <f t="shared" si="7"/>
        <v>0</v>
      </c>
      <c r="AI35" s="94">
        <f t="shared" si="7"/>
        <v>2.65</v>
      </c>
      <c r="AJ35" s="95">
        <f t="shared" si="7"/>
        <v>9.1</v>
      </c>
      <c r="AK35" s="926" t="s">
        <v>381</v>
      </c>
      <c r="AL35" s="926"/>
      <c r="AM35" s="961" t="str">
        <f>IF(Y37+AC37+AG37&gt;0,"Ⅳ",IF(Z37+AD37+AH37&gt;0,"Ⅲ",IF(AA37+AB37+AE37+AF37+AI37+AJ37&gt;0,"Ⅱ","Ⅰ")))</f>
        <v>Ⅱ</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4</v>
      </c>
      <c r="AG37" s="950">
        <f t="shared" si="8"/>
        <v>0</v>
      </c>
      <c r="AH37" s="950">
        <f t="shared" si="8"/>
        <v>0</v>
      </c>
      <c r="AI37" s="950">
        <f t="shared" si="8"/>
        <v>1</v>
      </c>
      <c r="AJ37" s="950">
        <f>COUNTA(AJ11:AJ34)</f>
        <v>2</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85850BEA-C815-435C-A1E4-6825312BB756}">
      <formula1>"〇,"</formula1>
    </dataValidation>
    <dataValidation type="list" allowBlank="1" showInputMessage="1" showErrorMessage="1" sqref="N11:O34" xr:uid="{ECF392CB-BCC5-4509-8AE7-58564F0E9DC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A8B455-604F-4DDD-BD40-3E14588D0B14}">
          <x14:formula1>
            <xm:f>'(参考)リスト'!$B$16:$B$21</xm:f>
          </x14:formula1>
          <xm:sqref>L11:M34</xm:sqref>
        </x14:dataValidation>
        <x14:dataValidation type="list" allowBlank="1" showInputMessage="1" showErrorMessage="1" xr:uid="{82EEC6FE-186E-4AAF-9A10-5E5CA76325DD}">
          <x14:formula1>
            <xm:f>'(参考)リスト'!$E$16:$E$27</xm:f>
          </x14:formula1>
          <xm:sqref>R11:T34</xm:sqref>
        </x14:dataValidation>
        <x14:dataValidation type="list" allowBlank="1" showInputMessage="1" showErrorMessage="1" xr:uid="{2B98C2B4-5B42-404B-B805-283673C8033F}">
          <x14:formula1>
            <xm:f>'(参考)リスト'!$D$16:$D$18</xm:f>
          </x14:formula1>
          <xm:sqref>P11:Q34</xm:sqref>
        </x14:dataValidation>
        <x14:dataValidation type="list" allowBlank="1" showInputMessage="1" showErrorMessage="1" xr:uid="{02E1FCB2-D261-499E-BDFC-20A3110B88A6}">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4687D-BA25-4CD0-B552-D6B6A8A0928D}">
  <dimension ref="B1:CH53"/>
  <sheetViews>
    <sheetView showGridLines="0" view="pageBreakPreview" zoomScaleNormal="85" zoomScaleSheetLayoutView="100" workbookViewId="0">
      <selection activeCell="AJ17" sqref="AJ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82" t="s">
        <v>343</v>
      </c>
      <c r="AV1" s="883" t="s">
        <v>344</v>
      </c>
      <c r="AW1" s="883"/>
      <c r="AX1" s="883"/>
      <c r="AY1" s="877" t="s">
        <v>345</v>
      </c>
      <c r="AZ1" s="877"/>
      <c r="BA1" s="877"/>
      <c r="BB1" s="877"/>
      <c r="BC1" s="877"/>
      <c r="BD1" s="877"/>
      <c r="BE1" s="877"/>
      <c r="BF1" s="877"/>
      <c r="BG1" s="877"/>
      <c r="BH1" s="877"/>
      <c r="BI1" s="877"/>
      <c r="BJ1" s="877"/>
      <c r="BK1" s="877" t="s">
        <v>346</v>
      </c>
      <c r="BL1" s="877"/>
      <c r="BM1" s="877"/>
      <c r="BN1" s="877"/>
      <c r="BO1" s="877"/>
      <c r="BP1" s="877"/>
      <c r="BQ1" s="877"/>
      <c r="BR1" s="877"/>
      <c r="BS1" s="877"/>
      <c r="BT1" s="877"/>
      <c r="BU1" s="877"/>
      <c r="BV1" s="877"/>
      <c r="BW1" s="879"/>
      <c r="BX1" s="879"/>
      <c r="BY1" s="879"/>
      <c r="BZ1" s="879"/>
      <c r="CA1" s="879"/>
      <c r="CB1" s="879"/>
      <c r="CC1" s="879"/>
      <c r="CD1" s="879"/>
      <c r="CE1" s="879"/>
      <c r="CF1" s="879"/>
      <c r="CG1" s="879"/>
      <c r="CH1" s="879"/>
    </row>
    <row r="2" spans="2:86" ht="8.25" customHeight="1" x14ac:dyDescent="0.15">
      <c r="AU2" s="882"/>
      <c r="AV2" s="883" t="s">
        <v>347</v>
      </c>
      <c r="AW2" s="884" t="s">
        <v>348</v>
      </c>
      <c r="AX2" s="884" t="s">
        <v>349</v>
      </c>
      <c r="AY2" s="877" t="s">
        <v>350</v>
      </c>
      <c r="AZ2" s="877"/>
      <c r="BA2" s="877"/>
      <c r="BB2" s="877"/>
      <c r="BC2" s="877"/>
      <c r="BD2" s="877"/>
      <c r="BE2" s="877"/>
      <c r="BF2" s="877"/>
      <c r="BG2" s="877"/>
      <c r="BH2" s="877"/>
      <c r="BI2" s="877"/>
      <c r="BJ2" s="877"/>
      <c r="BK2" s="877" t="s">
        <v>351</v>
      </c>
      <c r="BL2" s="877"/>
      <c r="BM2" s="877"/>
      <c r="BN2" s="877"/>
      <c r="BO2" s="877" t="s">
        <v>352</v>
      </c>
      <c r="BP2" s="877"/>
      <c r="BQ2" s="877"/>
      <c r="BR2" s="877"/>
      <c r="BS2" s="877"/>
      <c r="BT2" s="877"/>
      <c r="BU2" s="877"/>
      <c r="BV2" s="877"/>
      <c r="BW2" s="878"/>
      <c r="BX2" s="878"/>
      <c r="BY2" s="878"/>
      <c r="BZ2" s="878"/>
      <c r="CA2" s="879"/>
      <c r="CB2" s="879"/>
      <c r="CC2" s="879"/>
      <c r="CD2" s="879"/>
      <c r="CE2" s="879"/>
      <c r="CF2" s="879"/>
      <c r="CG2" s="879"/>
      <c r="CH2" s="879"/>
    </row>
    <row r="3" spans="2:86" ht="24.95" customHeight="1" x14ac:dyDescent="0.15">
      <c r="B3" s="652" t="s">
        <v>353</v>
      </c>
      <c r="C3" s="880"/>
      <c r="D3" s="880"/>
      <c r="E3" s="881"/>
      <c r="F3" s="881"/>
      <c r="G3" s="881"/>
      <c r="H3" s="881"/>
      <c r="I3" s="881"/>
      <c r="J3" s="881"/>
      <c r="K3" s="880"/>
      <c r="L3" s="880"/>
      <c r="M3" s="880"/>
      <c r="N3" s="880"/>
      <c r="O3" s="880"/>
      <c r="P3" s="880"/>
      <c r="Q3" s="880"/>
      <c r="R3" s="880"/>
      <c r="S3" s="880"/>
      <c r="T3" s="880"/>
      <c r="U3" s="880"/>
      <c r="V3" s="880"/>
      <c r="W3" s="880"/>
      <c r="X3" s="880"/>
      <c r="Y3" s="880"/>
      <c r="Z3" s="880"/>
      <c r="AA3" s="880"/>
      <c r="AB3" s="880"/>
      <c r="AC3" s="880"/>
      <c r="AD3" s="880"/>
      <c r="AE3" s="880"/>
      <c r="AF3" s="880"/>
      <c r="AG3" s="880"/>
      <c r="AH3" s="880"/>
      <c r="AI3" s="880"/>
      <c r="AJ3" s="880"/>
      <c r="AK3" s="880"/>
      <c r="AL3" s="880"/>
      <c r="AM3" s="880"/>
      <c r="AN3" s="880"/>
      <c r="AO3" s="880"/>
      <c r="AU3" s="882"/>
      <c r="AV3" s="883"/>
      <c r="AW3" s="884"/>
      <c r="AX3" s="884"/>
      <c r="AY3" s="877" t="s">
        <v>354</v>
      </c>
      <c r="AZ3" s="877"/>
      <c r="BA3" s="877"/>
      <c r="BB3" s="877"/>
      <c r="BC3" s="877" t="s">
        <v>355</v>
      </c>
      <c r="BD3" s="877"/>
      <c r="BE3" s="877"/>
      <c r="BF3" s="877"/>
      <c r="BG3" s="877" t="s">
        <v>356</v>
      </c>
      <c r="BH3" s="877"/>
      <c r="BI3" s="877"/>
      <c r="BJ3" s="877"/>
      <c r="BK3" s="877" t="s">
        <v>357</v>
      </c>
      <c r="BL3" s="877"/>
      <c r="BM3" s="877"/>
      <c r="BN3" s="877"/>
      <c r="BO3" s="877" t="s">
        <v>355</v>
      </c>
      <c r="BP3" s="877"/>
      <c r="BQ3" s="877"/>
      <c r="BR3" s="877"/>
      <c r="BS3" s="877" t="s">
        <v>356</v>
      </c>
      <c r="BT3" s="877"/>
      <c r="BU3" s="877"/>
      <c r="BV3" s="877"/>
      <c r="BW3" s="879"/>
      <c r="BX3" s="879"/>
      <c r="BY3" s="879"/>
      <c r="BZ3" s="879"/>
      <c r="CA3" s="879"/>
      <c r="CB3" s="879"/>
      <c r="CC3" s="879"/>
      <c r="CD3" s="879"/>
      <c r="CE3" s="879"/>
      <c r="CF3" s="879"/>
      <c r="CG3" s="879"/>
      <c r="CH3" s="879"/>
    </row>
    <row r="4" spans="2:86" ht="18" customHeight="1" x14ac:dyDescent="0.15">
      <c r="B4" s="893" t="s">
        <v>60</v>
      </c>
      <c r="C4" s="893"/>
      <c r="D4" s="893"/>
      <c r="E4" s="894" t="s">
        <v>577</v>
      </c>
      <c r="F4" s="895"/>
      <c r="G4" s="895"/>
      <c r="H4" s="895"/>
      <c r="I4" s="895"/>
      <c r="J4" s="896"/>
      <c r="K4" s="539" t="s">
        <v>61</v>
      </c>
      <c r="L4" s="539"/>
      <c r="M4" s="539"/>
      <c r="N4" s="891" t="s">
        <v>579</v>
      </c>
      <c r="O4" s="891"/>
      <c r="P4" s="891"/>
      <c r="Q4" s="891"/>
      <c r="R4" s="891"/>
      <c r="S4" s="891"/>
      <c r="T4" s="514" t="s">
        <v>247</v>
      </c>
      <c r="U4" s="515"/>
      <c r="V4" s="515"/>
      <c r="W4" s="515"/>
      <c r="X4" s="516"/>
      <c r="Y4" s="897" t="s">
        <v>585</v>
      </c>
      <c r="Z4" s="897"/>
      <c r="AA4" s="897"/>
      <c r="AB4" s="897"/>
      <c r="AC4" s="897"/>
      <c r="AD4" s="897"/>
      <c r="AE4" s="897"/>
      <c r="AF4" s="897"/>
      <c r="AG4" s="514" t="s">
        <v>248</v>
      </c>
      <c r="AH4" s="515"/>
      <c r="AI4" s="515"/>
      <c r="AJ4" s="516"/>
      <c r="AK4" s="486">
        <v>45925</v>
      </c>
      <c r="AL4" s="885"/>
      <c r="AM4" s="885"/>
      <c r="AN4" s="885"/>
      <c r="AO4" s="886"/>
      <c r="AU4" s="882"/>
      <c r="AV4" s="883"/>
      <c r="AW4" s="884"/>
      <c r="AX4" s="884"/>
      <c r="AY4" s="247" t="s">
        <v>358</v>
      </c>
      <c r="AZ4" s="247" t="s">
        <v>359</v>
      </c>
      <c r="BA4" s="247" t="s">
        <v>360</v>
      </c>
      <c r="BB4" s="247" t="s">
        <v>361</v>
      </c>
      <c r="BC4" s="247" t="s">
        <v>358</v>
      </c>
      <c r="BD4" s="247" t="s">
        <v>359</v>
      </c>
      <c r="BE4" s="247" t="s">
        <v>360</v>
      </c>
      <c r="BF4" s="247" t="s">
        <v>361</v>
      </c>
      <c r="BG4" s="247" t="s">
        <v>358</v>
      </c>
      <c r="BH4" s="247" t="s">
        <v>359</v>
      </c>
      <c r="BI4" s="247" t="s">
        <v>360</v>
      </c>
      <c r="BJ4" s="247" t="s">
        <v>361</v>
      </c>
      <c r="BK4" s="247" t="s">
        <v>358</v>
      </c>
      <c r="BL4" s="247" t="s">
        <v>359</v>
      </c>
      <c r="BM4" s="247" t="s">
        <v>360</v>
      </c>
      <c r="BN4" s="247" t="s">
        <v>361</v>
      </c>
      <c r="BO4" s="247" t="s">
        <v>358</v>
      </c>
      <c r="BP4" s="247" t="s">
        <v>359</v>
      </c>
      <c r="BQ4" s="247" t="s">
        <v>360</v>
      </c>
      <c r="BR4" s="247" t="s">
        <v>361</v>
      </c>
      <c r="BS4" s="247" t="s">
        <v>358</v>
      </c>
      <c r="BT4" s="247" t="s">
        <v>359</v>
      </c>
      <c r="BU4" s="247" t="s">
        <v>360</v>
      </c>
      <c r="BV4" s="247" t="s">
        <v>361</v>
      </c>
      <c r="BW4" s="248"/>
      <c r="BX4" s="248"/>
      <c r="BY4" s="248"/>
      <c r="BZ4" s="248"/>
      <c r="CA4" s="248"/>
      <c r="CB4" s="248"/>
      <c r="CC4" s="248"/>
      <c r="CD4" s="248"/>
      <c r="CE4" s="248"/>
      <c r="CF4" s="248"/>
      <c r="CG4" s="248"/>
      <c r="CH4" s="248"/>
    </row>
    <row r="5" spans="2:86" ht="18" customHeight="1" x14ac:dyDescent="0.15">
      <c r="B5" s="887" t="s">
        <v>165</v>
      </c>
      <c r="C5" s="887"/>
      <c r="D5" s="887"/>
      <c r="E5" s="888" t="s">
        <v>578</v>
      </c>
      <c r="F5" s="889"/>
      <c r="G5" s="889"/>
      <c r="H5" s="889"/>
      <c r="I5" s="889"/>
      <c r="J5" s="890"/>
      <c r="K5" s="553" t="s">
        <v>166</v>
      </c>
      <c r="L5" s="553"/>
      <c r="M5" s="553"/>
      <c r="N5" s="891" t="s">
        <v>580</v>
      </c>
      <c r="O5" s="891"/>
      <c r="P5" s="891"/>
      <c r="Q5" s="891"/>
      <c r="R5" s="891"/>
      <c r="S5" s="891"/>
      <c r="T5" s="517"/>
      <c r="U5" s="518"/>
      <c r="V5" s="518"/>
      <c r="W5" s="518"/>
      <c r="X5" s="519"/>
      <c r="Y5" s="892" t="s">
        <v>587</v>
      </c>
      <c r="Z5" s="892"/>
      <c r="AA5" s="892"/>
      <c r="AB5" s="892"/>
      <c r="AC5" s="892"/>
      <c r="AD5" s="892"/>
      <c r="AE5" s="892"/>
      <c r="AF5" s="892"/>
      <c r="AG5" s="841"/>
      <c r="AH5" s="898"/>
      <c r="AI5" s="898"/>
      <c r="AJ5" s="842"/>
      <c r="AK5" s="693"/>
      <c r="AL5" s="694"/>
      <c r="AM5" s="694"/>
      <c r="AN5" s="694"/>
      <c r="AO5" s="695"/>
      <c r="AU5" s="882"/>
      <c r="AV5" s="45" t="str">
        <f>N7</f>
        <v>PE</v>
      </c>
      <c r="AW5" s="39">
        <f>R7</f>
        <v>0</v>
      </c>
      <c r="AX5" s="50" t="str">
        <f>AM35</f>
        <v>Ⅰ</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0</v>
      </c>
      <c r="BW5" s="140"/>
      <c r="BX5" s="141"/>
      <c r="BY5" s="141"/>
      <c r="BZ5" s="141"/>
      <c r="CA5" s="142"/>
      <c r="CB5" s="142"/>
      <c r="CC5" s="142"/>
      <c r="CD5" s="142"/>
      <c r="CE5" s="142"/>
      <c r="CF5" s="142"/>
      <c r="CG5" s="142"/>
      <c r="CH5" s="142"/>
    </row>
    <row r="6" spans="2:86" ht="12" customHeight="1" x14ac:dyDescent="0.15">
      <c r="B6" s="899" t="s">
        <v>362</v>
      </c>
      <c r="C6" s="901"/>
      <c r="D6" s="902"/>
      <c r="E6" s="903"/>
      <c r="F6" s="903"/>
      <c r="G6" s="903"/>
      <c r="H6" s="903"/>
      <c r="I6" s="903"/>
      <c r="J6" s="904"/>
      <c r="K6" s="909" t="s">
        <v>363</v>
      </c>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1"/>
      <c r="AP6" s="2"/>
    </row>
    <row r="7" spans="2:86" ht="12" customHeight="1" x14ac:dyDescent="0.15">
      <c r="B7" s="900"/>
      <c r="C7" s="905"/>
      <c r="D7" s="903"/>
      <c r="E7" s="903"/>
      <c r="F7" s="903"/>
      <c r="G7" s="903"/>
      <c r="H7" s="903"/>
      <c r="I7" s="903"/>
      <c r="J7" s="904"/>
      <c r="K7" s="912" t="s">
        <v>364</v>
      </c>
      <c r="L7" s="913"/>
      <c r="M7" s="914"/>
      <c r="N7" s="915" t="s">
        <v>786</v>
      </c>
      <c r="O7" s="916"/>
      <c r="P7" s="912" t="s">
        <v>365</v>
      </c>
      <c r="Q7" s="914"/>
      <c r="R7" s="917">
        <v>0</v>
      </c>
      <c r="S7" s="918"/>
      <c r="T7" s="919"/>
      <c r="U7" s="920" t="s">
        <v>366</v>
      </c>
      <c r="V7" s="921"/>
      <c r="W7" s="920" t="s">
        <v>367</v>
      </c>
      <c r="X7" s="921"/>
      <c r="Y7" s="914" t="s">
        <v>368</v>
      </c>
      <c r="Z7" s="926"/>
      <c r="AA7" s="926"/>
      <c r="AB7" s="926"/>
      <c r="AC7" s="920" t="s">
        <v>369</v>
      </c>
      <c r="AD7" s="927"/>
      <c r="AE7" s="927"/>
      <c r="AF7" s="927"/>
      <c r="AG7" s="927"/>
      <c r="AH7" s="927"/>
      <c r="AI7" s="927"/>
      <c r="AJ7" s="921"/>
      <c r="AK7" s="920" t="s">
        <v>370</v>
      </c>
      <c r="AL7" s="927"/>
      <c r="AM7" s="927"/>
      <c r="AN7" s="929"/>
      <c r="AO7" s="930"/>
      <c r="AP7" s="2"/>
      <c r="AW7" s="53"/>
    </row>
    <row r="8" spans="2:86" ht="12" customHeight="1" x14ac:dyDescent="0.15">
      <c r="B8" s="900"/>
      <c r="C8" s="905"/>
      <c r="D8" s="903"/>
      <c r="E8" s="903"/>
      <c r="F8" s="903"/>
      <c r="G8" s="903"/>
      <c r="H8" s="903"/>
      <c r="I8" s="903"/>
      <c r="J8" s="904"/>
      <c r="K8" s="926" t="s">
        <v>310</v>
      </c>
      <c r="L8" s="926" t="s">
        <v>259</v>
      </c>
      <c r="M8" s="926"/>
      <c r="N8" s="926" t="s">
        <v>260</v>
      </c>
      <c r="O8" s="926"/>
      <c r="P8" s="926" t="s">
        <v>371</v>
      </c>
      <c r="Q8" s="926"/>
      <c r="R8" s="926" t="s">
        <v>372</v>
      </c>
      <c r="S8" s="926"/>
      <c r="T8" s="926"/>
      <c r="U8" s="922"/>
      <c r="V8" s="923"/>
      <c r="W8" s="922"/>
      <c r="X8" s="923"/>
      <c r="Y8" s="914"/>
      <c r="Z8" s="926"/>
      <c r="AA8" s="926"/>
      <c r="AB8" s="926"/>
      <c r="AC8" s="924"/>
      <c r="AD8" s="928"/>
      <c r="AE8" s="928"/>
      <c r="AF8" s="928"/>
      <c r="AG8" s="928"/>
      <c r="AH8" s="928"/>
      <c r="AI8" s="928"/>
      <c r="AJ8" s="925"/>
      <c r="AK8" s="922"/>
      <c r="AL8" s="931"/>
      <c r="AM8" s="931"/>
      <c r="AN8" s="932"/>
      <c r="AO8" s="933"/>
      <c r="AP8" s="2"/>
    </row>
    <row r="9" spans="2:86" ht="12" customHeight="1" x14ac:dyDescent="0.15">
      <c r="B9" s="900"/>
      <c r="C9" s="905"/>
      <c r="D9" s="903"/>
      <c r="E9" s="903"/>
      <c r="F9" s="903"/>
      <c r="G9" s="903"/>
      <c r="H9" s="903"/>
      <c r="I9" s="903"/>
      <c r="J9" s="904"/>
      <c r="K9" s="926"/>
      <c r="L9" s="926"/>
      <c r="M9" s="926"/>
      <c r="N9" s="926"/>
      <c r="O9" s="926"/>
      <c r="P9" s="926"/>
      <c r="Q9" s="926"/>
      <c r="R9" s="926"/>
      <c r="S9" s="926"/>
      <c r="T9" s="926"/>
      <c r="U9" s="922"/>
      <c r="V9" s="923"/>
      <c r="W9" s="922"/>
      <c r="X9" s="923"/>
      <c r="Y9" s="914" t="s">
        <v>373</v>
      </c>
      <c r="Z9" s="926"/>
      <c r="AA9" s="926"/>
      <c r="AB9" s="926"/>
      <c r="AC9" s="926" t="s">
        <v>374</v>
      </c>
      <c r="AD9" s="926"/>
      <c r="AE9" s="926"/>
      <c r="AF9" s="926"/>
      <c r="AG9" s="926" t="s">
        <v>375</v>
      </c>
      <c r="AH9" s="926"/>
      <c r="AI9" s="926"/>
      <c r="AJ9" s="926"/>
      <c r="AK9" s="922"/>
      <c r="AL9" s="931"/>
      <c r="AM9" s="931"/>
      <c r="AN9" s="932"/>
      <c r="AO9" s="933"/>
      <c r="AP9" s="2"/>
    </row>
    <row r="10" spans="2:86" ht="12" customHeight="1" x14ac:dyDescent="0.15">
      <c r="B10" s="900"/>
      <c r="C10" s="905"/>
      <c r="D10" s="903"/>
      <c r="E10" s="903"/>
      <c r="F10" s="903"/>
      <c r="G10" s="903"/>
      <c r="H10" s="903"/>
      <c r="I10" s="903"/>
      <c r="J10" s="904"/>
      <c r="K10" s="926"/>
      <c r="L10" s="926"/>
      <c r="M10" s="926"/>
      <c r="N10" s="926"/>
      <c r="O10" s="926"/>
      <c r="P10" s="926"/>
      <c r="Q10" s="926"/>
      <c r="R10" s="926"/>
      <c r="S10" s="926"/>
      <c r="T10" s="926"/>
      <c r="U10" s="924"/>
      <c r="V10" s="925"/>
      <c r="W10" s="924"/>
      <c r="X10" s="925"/>
      <c r="Y10" s="48" t="s">
        <v>233</v>
      </c>
      <c r="Z10" s="44" t="s">
        <v>232</v>
      </c>
      <c r="AA10" s="44" t="s">
        <v>376</v>
      </c>
      <c r="AB10" s="44" t="s">
        <v>377</v>
      </c>
      <c r="AC10" s="44" t="s">
        <v>233</v>
      </c>
      <c r="AD10" s="44" t="s">
        <v>232</v>
      </c>
      <c r="AE10" s="44" t="s">
        <v>376</v>
      </c>
      <c r="AF10" s="44" t="s">
        <v>377</v>
      </c>
      <c r="AG10" s="44" t="s">
        <v>233</v>
      </c>
      <c r="AH10" s="44" t="s">
        <v>232</v>
      </c>
      <c r="AI10" s="44" t="s">
        <v>376</v>
      </c>
      <c r="AJ10" s="44" t="s">
        <v>377</v>
      </c>
      <c r="AK10" s="924"/>
      <c r="AL10" s="928"/>
      <c r="AM10" s="928"/>
      <c r="AN10" s="934"/>
      <c r="AO10" s="935"/>
      <c r="AP10" s="2"/>
    </row>
    <row r="11" spans="2:86" ht="12" customHeight="1" x14ac:dyDescent="0.15">
      <c r="B11" s="900"/>
      <c r="C11" s="905"/>
      <c r="D11" s="903"/>
      <c r="E11" s="903"/>
      <c r="F11" s="903"/>
      <c r="G11" s="903"/>
      <c r="H11" s="903"/>
      <c r="I11" s="903"/>
      <c r="J11" s="904"/>
      <c r="K11" s="85">
        <v>1</v>
      </c>
      <c r="L11" s="939"/>
      <c r="M11" s="940"/>
      <c r="N11" s="939"/>
      <c r="O11" s="940"/>
      <c r="P11" s="939"/>
      <c r="Q11" s="940"/>
      <c r="R11" s="849"/>
      <c r="S11" s="849"/>
      <c r="T11" s="849"/>
      <c r="U11" s="939"/>
      <c r="V11" s="940"/>
      <c r="W11" s="939"/>
      <c r="X11" s="940"/>
      <c r="Y11" s="49"/>
      <c r="Z11" s="49"/>
      <c r="AA11" s="49"/>
      <c r="AB11" s="49"/>
      <c r="AC11" s="264"/>
      <c r="AD11" s="264"/>
      <c r="AE11" s="264"/>
      <c r="AF11" s="264"/>
      <c r="AG11" s="273"/>
      <c r="AH11" s="273"/>
      <c r="AI11" s="273"/>
      <c r="AJ11" s="273"/>
      <c r="AK11" s="936"/>
      <c r="AL11" s="937"/>
      <c r="AM11" s="937"/>
      <c r="AN11" s="937"/>
      <c r="AO11" s="938"/>
      <c r="AP11" s="2"/>
      <c r="AQ11" s="54">
        <f>IF(P11="材質劣化",2,IF(P11="漏水",3,1))</f>
        <v>1</v>
      </c>
      <c r="AS11" s="38" t="str">
        <f>IF(Y11&lt;&gt;"",1,"")</f>
        <v/>
      </c>
    </row>
    <row r="12" spans="2:86" ht="12" customHeight="1" x14ac:dyDescent="0.15">
      <c r="B12" s="900"/>
      <c r="C12" s="905"/>
      <c r="D12" s="903"/>
      <c r="E12" s="903"/>
      <c r="F12" s="903"/>
      <c r="G12" s="903"/>
      <c r="H12" s="903"/>
      <c r="I12" s="903"/>
      <c r="J12" s="904"/>
      <c r="K12" s="85">
        <v>2</v>
      </c>
      <c r="L12" s="939"/>
      <c r="M12" s="940"/>
      <c r="N12" s="939"/>
      <c r="O12" s="940"/>
      <c r="P12" s="939"/>
      <c r="Q12" s="940"/>
      <c r="R12" s="849"/>
      <c r="S12" s="849"/>
      <c r="T12" s="849"/>
      <c r="U12" s="939"/>
      <c r="V12" s="940"/>
      <c r="W12" s="939"/>
      <c r="X12" s="940"/>
      <c r="Y12" s="49"/>
      <c r="Z12" s="49"/>
      <c r="AA12" s="49"/>
      <c r="AB12" s="49"/>
      <c r="AC12" s="264"/>
      <c r="AD12" s="264"/>
      <c r="AE12" s="264"/>
      <c r="AF12" s="264"/>
      <c r="AG12" s="273"/>
      <c r="AH12" s="273"/>
      <c r="AI12" s="273"/>
      <c r="AJ12" s="273"/>
      <c r="AK12" s="936"/>
      <c r="AL12" s="937"/>
      <c r="AM12" s="937"/>
      <c r="AN12" s="937"/>
      <c r="AO12" s="938"/>
      <c r="AP12" s="2"/>
      <c r="AQ12" s="54">
        <f>IF(P12="材質劣化",2,IF(P12="漏水",3,1))</f>
        <v>1</v>
      </c>
    </row>
    <row r="13" spans="2:86" ht="12" customHeight="1" x14ac:dyDescent="0.15">
      <c r="B13" s="900"/>
      <c r="C13" s="905"/>
      <c r="D13" s="903"/>
      <c r="E13" s="903"/>
      <c r="F13" s="903"/>
      <c r="G13" s="903"/>
      <c r="H13" s="903"/>
      <c r="I13" s="903"/>
      <c r="J13" s="904"/>
      <c r="K13" s="85">
        <v>3</v>
      </c>
      <c r="L13" s="939"/>
      <c r="M13" s="940"/>
      <c r="N13" s="939"/>
      <c r="O13" s="940"/>
      <c r="P13" s="939"/>
      <c r="Q13" s="940"/>
      <c r="R13" s="941"/>
      <c r="S13" s="942"/>
      <c r="T13" s="943"/>
      <c r="U13" s="939"/>
      <c r="V13" s="940"/>
      <c r="W13" s="939"/>
      <c r="X13" s="940"/>
      <c r="Y13" s="49"/>
      <c r="Z13" s="49"/>
      <c r="AA13" s="49"/>
      <c r="AB13" s="49"/>
      <c r="AC13" s="264"/>
      <c r="AD13" s="264"/>
      <c r="AE13" s="264"/>
      <c r="AF13" s="264"/>
      <c r="AG13" s="273"/>
      <c r="AH13" s="273"/>
      <c r="AI13" s="273"/>
      <c r="AJ13" s="273"/>
      <c r="AK13" s="936"/>
      <c r="AL13" s="937"/>
      <c r="AM13" s="937"/>
      <c r="AN13" s="937"/>
      <c r="AO13" s="938"/>
      <c r="AP13" s="2"/>
      <c r="AQ13" s="54">
        <f t="shared" ref="AQ13:AQ27" si="2">IF(P13="材質劣化",2,IF(P13="漏水",3,1))</f>
        <v>1</v>
      </c>
    </row>
    <row r="14" spans="2:86" ht="12" customHeight="1" x14ac:dyDescent="0.15">
      <c r="B14" s="900"/>
      <c r="C14" s="905"/>
      <c r="D14" s="903"/>
      <c r="E14" s="903"/>
      <c r="F14" s="903"/>
      <c r="G14" s="903"/>
      <c r="H14" s="903"/>
      <c r="I14" s="903"/>
      <c r="J14" s="904"/>
      <c r="K14" s="85">
        <v>4</v>
      </c>
      <c r="L14" s="939"/>
      <c r="M14" s="940"/>
      <c r="N14" s="939"/>
      <c r="O14" s="940"/>
      <c r="P14" s="939"/>
      <c r="Q14" s="940"/>
      <c r="R14" s="941"/>
      <c r="S14" s="942"/>
      <c r="T14" s="943"/>
      <c r="U14" s="939"/>
      <c r="V14" s="940"/>
      <c r="W14" s="939"/>
      <c r="X14" s="940"/>
      <c r="Y14" s="49"/>
      <c r="Z14" s="49"/>
      <c r="AA14" s="49"/>
      <c r="AB14" s="49"/>
      <c r="AC14" s="264"/>
      <c r="AD14" s="264"/>
      <c r="AE14" s="264"/>
      <c r="AF14" s="264"/>
      <c r="AG14" s="273"/>
      <c r="AH14" s="273"/>
      <c r="AI14" s="273"/>
      <c r="AJ14" s="273"/>
      <c r="AK14" s="936"/>
      <c r="AL14" s="937"/>
      <c r="AM14" s="937"/>
      <c r="AN14" s="937"/>
      <c r="AO14" s="938"/>
      <c r="AP14" s="2"/>
      <c r="AQ14" s="54">
        <f t="shared" si="2"/>
        <v>1</v>
      </c>
    </row>
    <row r="15" spans="2:86" ht="12" customHeight="1" x14ac:dyDescent="0.15">
      <c r="B15" s="900"/>
      <c r="C15" s="905"/>
      <c r="D15" s="903"/>
      <c r="E15" s="903"/>
      <c r="F15" s="903"/>
      <c r="G15" s="903"/>
      <c r="H15" s="903"/>
      <c r="I15" s="903"/>
      <c r="J15" s="904"/>
      <c r="K15" s="85">
        <v>5</v>
      </c>
      <c r="L15" s="939"/>
      <c r="M15" s="940"/>
      <c r="N15" s="939"/>
      <c r="O15" s="940"/>
      <c r="P15" s="939"/>
      <c r="Q15" s="940"/>
      <c r="R15" s="941"/>
      <c r="S15" s="942"/>
      <c r="T15" s="943"/>
      <c r="U15" s="939"/>
      <c r="V15" s="940"/>
      <c r="W15" s="939"/>
      <c r="X15" s="940"/>
      <c r="Y15" s="49"/>
      <c r="Z15" s="49"/>
      <c r="AA15" s="49"/>
      <c r="AB15" s="49"/>
      <c r="AC15" s="264"/>
      <c r="AD15" s="264"/>
      <c r="AE15" s="264"/>
      <c r="AF15" s="264"/>
      <c r="AG15" s="273"/>
      <c r="AH15" s="273"/>
      <c r="AI15" s="273"/>
      <c r="AJ15" s="273"/>
      <c r="AK15" s="936"/>
      <c r="AL15" s="937"/>
      <c r="AM15" s="937"/>
      <c r="AN15" s="937"/>
      <c r="AO15" s="938"/>
      <c r="AP15" s="2"/>
      <c r="AQ15" s="54">
        <f t="shared" si="2"/>
        <v>1</v>
      </c>
    </row>
    <row r="16" spans="2:86" ht="12" customHeight="1" x14ac:dyDescent="0.15">
      <c r="B16" s="900"/>
      <c r="C16" s="905"/>
      <c r="D16" s="903"/>
      <c r="E16" s="903"/>
      <c r="F16" s="903"/>
      <c r="G16" s="903"/>
      <c r="H16" s="903"/>
      <c r="I16" s="903"/>
      <c r="J16" s="904"/>
      <c r="K16" s="85">
        <v>6</v>
      </c>
      <c r="L16" s="939"/>
      <c r="M16" s="940"/>
      <c r="N16" s="939"/>
      <c r="O16" s="940"/>
      <c r="P16" s="939"/>
      <c r="Q16" s="940"/>
      <c r="R16" s="941"/>
      <c r="S16" s="942"/>
      <c r="T16" s="943"/>
      <c r="U16" s="939"/>
      <c r="V16" s="940"/>
      <c r="W16" s="939"/>
      <c r="X16" s="940"/>
      <c r="Y16" s="49"/>
      <c r="Z16" s="49"/>
      <c r="AA16" s="49"/>
      <c r="AB16" s="49"/>
      <c r="AC16" s="264"/>
      <c r="AD16" s="264"/>
      <c r="AE16" s="264"/>
      <c r="AF16" s="264"/>
      <c r="AG16" s="273"/>
      <c r="AH16" s="273"/>
      <c r="AI16" s="273"/>
      <c r="AJ16" s="273"/>
      <c r="AK16" s="936"/>
      <c r="AL16" s="937"/>
      <c r="AM16" s="937"/>
      <c r="AN16" s="937"/>
      <c r="AO16" s="938"/>
      <c r="AP16" s="2"/>
      <c r="AQ16" s="54">
        <f t="shared" si="2"/>
        <v>1</v>
      </c>
    </row>
    <row r="17" spans="2:46" ht="12" customHeight="1" x14ac:dyDescent="0.15">
      <c r="B17" s="900"/>
      <c r="C17" s="905"/>
      <c r="D17" s="903"/>
      <c r="E17" s="903"/>
      <c r="F17" s="903"/>
      <c r="G17" s="903"/>
      <c r="H17" s="903"/>
      <c r="I17" s="903"/>
      <c r="J17" s="904"/>
      <c r="K17" s="85">
        <v>7</v>
      </c>
      <c r="L17" s="939"/>
      <c r="M17" s="940"/>
      <c r="N17" s="939"/>
      <c r="O17" s="940"/>
      <c r="P17" s="939"/>
      <c r="Q17" s="940"/>
      <c r="R17" s="941"/>
      <c r="S17" s="942"/>
      <c r="T17" s="943"/>
      <c r="U17" s="939"/>
      <c r="V17" s="940"/>
      <c r="W17" s="939"/>
      <c r="X17" s="940"/>
      <c r="Y17" s="49"/>
      <c r="Z17" s="49"/>
      <c r="AA17" s="49"/>
      <c r="AB17" s="49"/>
      <c r="AC17" s="264"/>
      <c r="AD17" s="264"/>
      <c r="AE17" s="264"/>
      <c r="AF17" s="264"/>
      <c r="AG17" s="273"/>
      <c r="AH17" s="273"/>
      <c r="AI17" s="273"/>
      <c r="AJ17" s="273"/>
      <c r="AK17" s="936"/>
      <c r="AL17" s="937"/>
      <c r="AM17" s="937"/>
      <c r="AN17" s="937"/>
      <c r="AO17" s="938"/>
      <c r="AP17" s="2"/>
      <c r="AQ17" s="54">
        <f t="shared" si="2"/>
        <v>1</v>
      </c>
    </row>
    <row r="18" spans="2:46" ht="12" customHeight="1" x14ac:dyDescent="0.15">
      <c r="B18" s="900"/>
      <c r="C18" s="905"/>
      <c r="D18" s="903"/>
      <c r="E18" s="903"/>
      <c r="F18" s="903"/>
      <c r="G18" s="903"/>
      <c r="H18" s="903"/>
      <c r="I18" s="903"/>
      <c r="J18" s="904"/>
      <c r="K18" s="85">
        <v>8</v>
      </c>
      <c r="L18" s="939"/>
      <c r="M18" s="940"/>
      <c r="N18" s="939"/>
      <c r="O18" s="940"/>
      <c r="P18" s="939"/>
      <c r="Q18" s="940"/>
      <c r="R18" s="941"/>
      <c r="S18" s="942"/>
      <c r="T18" s="943"/>
      <c r="U18" s="939"/>
      <c r="V18" s="940"/>
      <c r="W18" s="939"/>
      <c r="X18" s="940"/>
      <c r="Y18" s="49"/>
      <c r="Z18" s="49"/>
      <c r="AA18" s="49"/>
      <c r="AB18" s="49"/>
      <c r="AC18" s="264"/>
      <c r="AD18" s="264"/>
      <c r="AE18" s="264"/>
      <c r="AF18" s="264"/>
      <c r="AG18" s="273"/>
      <c r="AH18" s="273"/>
      <c r="AI18" s="273"/>
      <c r="AJ18" s="273"/>
      <c r="AK18" s="936"/>
      <c r="AL18" s="937"/>
      <c r="AM18" s="937"/>
      <c r="AN18" s="937"/>
      <c r="AO18" s="938"/>
      <c r="AP18" s="2"/>
      <c r="AQ18" s="54">
        <f t="shared" si="2"/>
        <v>1</v>
      </c>
    </row>
    <row r="19" spans="2:46" ht="12" customHeight="1" x14ac:dyDescent="0.15">
      <c r="B19" s="900"/>
      <c r="C19" s="905"/>
      <c r="D19" s="903"/>
      <c r="E19" s="903"/>
      <c r="F19" s="903"/>
      <c r="G19" s="903"/>
      <c r="H19" s="903"/>
      <c r="I19" s="903"/>
      <c r="J19" s="904"/>
      <c r="K19" s="85">
        <v>9</v>
      </c>
      <c r="L19" s="939"/>
      <c r="M19" s="940"/>
      <c r="N19" s="939"/>
      <c r="O19" s="940"/>
      <c r="P19" s="939"/>
      <c r="Q19" s="940"/>
      <c r="R19" s="941"/>
      <c r="S19" s="942"/>
      <c r="T19" s="943"/>
      <c r="U19" s="939"/>
      <c r="V19" s="940"/>
      <c r="W19" s="939"/>
      <c r="X19" s="940"/>
      <c r="Y19" s="49"/>
      <c r="Z19" s="49"/>
      <c r="AA19" s="49"/>
      <c r="AB19" s="49"/>
      <c r="AC19" s="264"/>
      <c r="AD19" s="264"/>
      <c r="AE19" s="264"/>
      <c r="AF19" s="264"/>
      <c r="AG19" s="273"/>
      <c r="AH19" s="273"/>
      <c r="AI19" s="273"/>
      <c r="AJ19" s="273"/>
      <c r="AK19" s="936"/>
      <c r="AL19" s="937"/>
      <c r="AM19" s="937"/>
      <c r="AN19" s="937"/>
      <c r="AO19" s="938"/>
      <c r="AP19" s="2"/>
      <c r="AQ19" s="54">
        <f t="shared" si="2"/>
        <v>1</v>
      </c>
    </row>
    <row r="20" spans="2:46" ht="12" customHeight="1" x14ac:dyDescent="0.15">
      <c r="B20" s="900"/>
      <c r="C20" s="905"/>
      <c r="D20" s="903"/>
      <c r="E20" s="903"/>
      <c r="F20" s="903"/>
      <c r="G20" s="903"/>
      <c r="H20" s="903"/>
      <c r="I20" s="903"/>
      <c r="J20" s="904"/>
      <c r="K20" s="85">
        <v>10</v>
      </c>
      <c r="L20" s="939"/>
      <c r="M20" s="940"/>
      <c r="N20" s="939"/>
      <c r="O20" s="940"/>
      <c r="P20" s="939"/>
      <c r="Q20" s="940"/>
      <c r="R20" s="941"/>
      <c r="S20" s="942"/>
      <c r="T20" s="943"/>
      <c r="U20" s="939"/>
      <c r="V20" s="940"/>
      <c r="W20" s="939"/>
      <c r="X20" s="940"/>
      <c r="Y20" s="49"/>
      <c r="Z20" s="49"/>
      <c r="AA20" s="49"/>
      <c r="AB20" s="49"/>
      <c r="AC20" s="264"/>
      <c r="AD20" s="264"/>
      <c r="AE20" s="264"/>
      <c r="AF20" s="264"/>
      <c r="AG20" s="273"/>
      <c r="AH20" s="273"/>
      <c r="AI20" s="273"/>
      <c r="AJ20" s="273"/>
      <c r="AK20" s="936"/>
      <c r="AL20" s="937"/>
      <c r="AM20" s="937"/>
      <c r="AN20" s="937"/>
      <c r="AO20" s="938"/>
      <c r="AP20" s="2"/>
      <c r="AQ20" s="54">
        <f t="shared" si="2"/>
        <v>1</v>
      </c>
    </row>
    <row r="21" spans="2:46" ht="12" customHeight="1" x14ac:dyDescent="0.15">
      <c r="B21" s="900"/>
      <c r="C21" s="905"/>
      <c r="D21" s="903"/>
      <c r="E21" s="903"/>
      <c r="F21" s="903"/>
      <c r="G21" s="903"/>
      <c r="H21" s="903"/>
      <c r="I21" s="903"/>
      <c r="J21" s="904"/>
      <c r="K21" s="85">
        <v>11</v>
      </c>
      <c r="L21" s="939"/>
      <c r="M21" s="940"/>
      <c r="N21" s="939"/>
      <c r="O21" s="940"/>
      <c r="P21" s="939"/>
      <c r="Q21" s="940"/>
      <c r="R21" s="941"/>
      <c r="S21" s="942"/>
      <c r="T21" s="943"/>
      <c r="U21" s="939"/>
      <c r="V21" s="940"/>
      <c r="W21" s="939"/>
      <c r="X21" s="940"/>
      <c r="Y21" s="49"/>
      <c r="Z21" s="49"/>
      <c r="AA21" s="49"/>
      <c r="AB21" s="49"/>
      <c r="AC21" s="264"/>
      <c r="AD21" s="264"/>
      <c r="AE21" s="264"/>
      <c r="AF21" s="264"/>
      <c r="AG21" s="273"/>
      <c r="AH21" s="273"/>
      <c r="AI21" s="273"/>
      <c r="AJ21" s="273"/>
      <c r="AK21" s="936"/>
      <c r="AL21" s="937"/>
      <c r="AM21" s="937"/>
      <c r="AN21" s="937"/>
      <c r="AO21" s="938"/>
      <c r="AP21" s="2"/>
      <c r="AQ21" s="54">
        <f>IF(P21="材質劣化",2,IF(P21="漏水",3,1))</f>
        <v>1</v>
      </c>
    </row>
    <row r="22" spans="2:46" ht="12" customHeight="1" x14ac:dyDescent="0.15">
      <c r="B22" s="900"/>
      <c r="C22" s="905"/>
      <c r="D22" s="903"/>
      <c r="E22" s="903"/>
      <c r="F22" s="903"/>
      <c r="G22" s="903"/>
      <c r="H22" s="903"/>
      <c r="I22" s="903"/>
      <c r="J22" s="904"/>
      <c r="K22" s="85">
        <v>12</v>
      </c>
      <c r="L22" s="939"/>
      <c r="M22" s="940"/>
      <c r="N22" s="939"/>
      <c r="O22" s="940"/>
      <c r="P22" s="939"/>
      <c r="Q22" s="940"/>
      <c r="R22" s="941"/>
      <c r="S22" s="942"/>
      <c r="T22" s="943"/>
      <c r="U22" s="939"/>
      <c r="V22" s="940"/>
      <c r="W22" s="939"/>
      <c r="X22" s="940"/>
      <c r="Y22" s="49"/>
      <c r="Z22" s="49"/>
      <c r="AA22" s="49"/>
      <c r="AB22" s="49"/>
      <c r="AC22" s="264"/>
      <c r="AD22" s="264"/>
      <c r="AE22" s="264"/>
      <c r="AF22" s="264"/>
      <c r="AG22" s="273"/>
      <c r="AH22" s="273"/>
      <c r="AI22" s="273"/>
      <c r="AJ22" s="273"/>
      <c r="AK22" s="936"/>
      <c r="AL22" s="937"/>
      <c r="AM22" s="937"/>
      <c r="AN22" s="937"/>
      <c r="AO22" s="938"/>
      <c r="AP22" s="2"/>
      <c r="AQ22" s="54">
        <f t="shared" si="2"/>
        <v>1</v>
      </c>
    </row>
    <row r="23" spans="2:46" ht="12" customHeight="1" x14ac:dyDescent="0.15">
      <c r="B23" s="900"/>
      <c r="C23" s="905"/>
      <c r="D23" s="903"/>
      <c r="E23" s="903"/>
      <c r="F23" s="903"/>
      <c r="G23" s="903"/>
      <c r="H23" s="903"/>
      <c r="I23" s="903"/>
      <c r="J23" s="904"/>
      <c r="K23" s="85">
        <v>13</v>
      </c>
      <c r="L23" s="939"/>
      <c r="M23" s="940"/>
      <c r="N23" s="939"/>
      <c r="O23" s="940"/>
      <c r="P23" s="939"/>
      <c r="Q23" s="940"/>
      <c r="R23" s="941"/>
      <c r="S23" s="942"/>
      <c r="T23" s="943"/>
      <c r="U23" s="939"/>
      <c r="V23" s="940"/>
      <c r="W23" s="939"/>
      <c r="X23" s="940"/>
      <c r="Y23" s="49"/>
      <c r="Z23" s="49"/>
      <c r="AA23" s="49"/>
      <c r="AB23" s="49"/>
      <c r="AC23" s="264"/>
      <c r="AD23" s="264"/>
      <c r="AE23" s="264"/>
      <c r="AF23" s="264"/>
      <c r="AG23" s="273"/>
      <c r="AH23" s="273"/>
      <c r="AI23" s="273"/>
      <c r="AJ23" s="273"/>
      <c r="AK23" s="936"/>
      <c r="AL23" s="937"/>
      <c r="AM23" s="937"/>
      <c r="AN23" s="937"/>
      <c r="AO23" s="938"/>
      <c r="AP23" s="2"/>
      <c r="AQ23" s="54">
        <f t="shared" si="2"/>
        <v>1</v>
      </c>
    </row>
    <row r="24" spans="2:46" ht="12" customHeight="1" x14ac:dyDescent="0.15">
      <c r="B24" s="900"/>
      <c r="C24" s="905"/>
      <c r="D24" s="903"/>
      <c r="E24" s="903"/>
      <c r="F24" s="903"/>
      <c r="G24" s="903"/>
      <c r="H24" s="903"/>
      <c r="I24" s="903"/>
      <c r="J24" s="904"/>
      <c r="K24" s="85">
        <v>14</v>
      </c>
      <c r="L24" s="939"/>
      <c r="M24" s="940"/>
      <c r="N24" s="939"/>
      <c r="O24" s="940"/>
      <c r="P24" s="939"/>
      <c r="Q24" s="940"/>
      <c r="R24" s="941"/>
      <c r="S24" s="942"/>
      <c r="T24" s="943"/>
      <c r="U24" s="939"/>
      <c r="V24" s="940"/>
      <c r="W24" s="939"/>
      <c r="X24" s="940"/>
      <c r="Y24" s="49"/>
      <c r="Z24" s="49"/>
      <c r="AA24" s="49"/>
      <c r="AB24" s="49"/>
      <c r="AC24" s="264"/>
      <c r="AD24" s="264"/>
      <c r="AE24" s="264"/>
      <c r="AF24" s="264"/>
      <c r="AG24" s="273"/>
      <c r="AH24" s="273"/>
      <c r="AI24" s="273"/>
      <c r="AJ24" s="273"/>
      <c r="AK24" s="936"/>
      <c r="AL24" s="937"/>
      <c r="AM24" s="937"/>
      <c r="AN24" s="937"/>
      <c r="AO24" s="938"/>
      <c r="AP24" s="2"/>
      <c r="AQ24" s="54">
        <f t="shared" si="2"/>
        <v>1</v>
      </c>
    </row>
    <row r="25" spans="2:46" ht="12" customHeight="1" x14ac:dyDescent="0.15">
      <c r="B25" s="900"/>
      <c r="C25" s="905"/>
      <c r="D25" s="903"/>
      <c r="E25" s="903"/>
      <c r="F25" s="903"/>
      <c r="G25" s="903"/>
      <c r="H25" s="903"/>
      <c r="I25" s="903"/>
      <c r="J25" s="904"/>
      <c r="K25" s="85">
        <v>15</v>
      </c>
      <c r="L25" s="939"/>
      <c r="M25" s="940"/>
      <c r="N25" s="939"/>
      <c r="O25" s="940"/>
      <c r="P25" s="939"/>
      <c r="Q25" s="940"/>
      <c r="R25" s="941"/>
      <c r="S25" s="942"/>
      <c r="T25" s="943"/>
      <c r="U25" s="939"/>
      <c r="V25" s="940"/>
      <c r="W25" s="939"/>
      <c r="X25" s="940"/>
      <c r="Y25" s="49"/>
      <c r="Z25" s="49"/>
      <c r="AA25" s="49"/>
      <c r="AB25" s="49"/>
      <c r="AC25" s="264"/>
      <c r="AD25" s="264"/>
      <c r="AE25" s="264"/>
      <c r="AF25" s="264"/>
      <c r="AG25" s="273"/>
      <c r="AH25" s="273"/>
      <c r="AI25" s="273"/>
      <c r="AJ25" s="273"/>
      <c r="AK25" s="936"/>
      <c r="AL25" s="937"/>
      <c r="AM25" s="937"/>
      <c r="AN25" s="937"/>
      <c r="AO25" s="938"/>
      <c r="AP25" s="2"/>
      <c r="AQ25" s="54">
        <f t="shared" si="2"/>
        <v>1</v>
      </c>
    </row>
    <row r="26" spans="2:46" ht="12" customHeight="1" x14ac:dyDescent="0.15">
      <c r="B26" s="900"/>
      <c r="C26" s="905"/>
      <c r="D26" s="903"/>
      <c r="E26" s="903"/>
      <c r="F26" s="903"/>
      <c r="G26" s="903"/>
      <c r="H26" s="903"/>
      <c r="I26" s="903"/>
      <c r="J26" s="904"/>
      <c r="K26" s="85">
        <v>16</v>
      </c>
      <c r="L26" s="939"/>
      <c r="M26" s="940"/>
      <c r="N26" s="939"/>
      <c r="O26" s="940"/>
      <c r="P26" s="939"/>
      <c r="Q26" s="940"/>
      <c r="R26" s="941"/>
      <c r="S26" s="942"/>
      <c r="T26" s="943"/>
      <c r="U26" s="939"/>
      <c r="V26" s="940"/>
      <c r="W26" s="939"/>
      <c r="X26" s="940"/>
      <c r="Y26" s="49"/>
      <c r="Z26" s="49"/>
      <c r="AA26" s="49"/>
      <c r="AB26" s="49"/>
      <c r="AC26" s="264"/>
      <c r="AD26" s="264"/>
      <c r="AE26" s="264"/>
      <c r="AF26" s="264"/>
      <c r="AG26" s="273"/>
      <c r="AH26" s="273"/>
      <c r="AI26" s="273"/>
      <c r="AJ26" s="273"/>
      <c r="AK26" s="936"/>
      <c r="AL26" s="937"/>
      <c r="AM26" s="937"/>
      <c r="AN26" s="937"/>
      <c r="AO26" s="938"/>
      <c r="AP26" s="2"/>
      <c r="AQ26" s="54">
        <f>IF(P26="材質劣化",2,IF(P26="漏水",3,1))</f>
        <v>1</v>
      </c>
    </row>
    <row r="27" spans="2:46" ht="12" customHeight="1" x14ac:dyDescent="0.15">
      <c r="B27" s="900"/>
      <c r="C27" s="905"/>
      <c r="D27" s="903"/>
      <c r="E27" s="903"/>
      <c r="F27" s="903"/>
      <c r="G27" s="903"/>
      <c r="H27" s="903"/>
      <c r="I27" s="903"/>
      <c r="J27" s="904"/>
      <c r="K27" s="85">
        <v>17</v>
      </c>
      <c r="L27" s="939"/>
      <c r="M27" s="940"/>
      <c r="N27" s="939"/>
      <c r="O27" s="940"/>
      <c r="P27" s="939"/>
      <c r="Q27" s="940"/>
      <c r="R27" s="941"/>
      <c r="S27" s="942"/>
      <c r="T27" s="943"/>
      <c r="U27" s="939"/>
      <c r="V27" s="940"/>
      <c r="W27" s="939"/>
      <c r="X27" s="940"/>
      <c r="Y27" s="49"/>
      <c r="Z27" s="49"/>
      <c r="AA27" s="49"/>
      <c r="AB27" s="49"/>
      <c r="AC27" s="264"/>
      <c r="AD27" s="264"/>
      <c r="AE27" s="264"/>
      <c r="AF27" s="264"/>
      <c r="AG27" s="273"/>
      <c r="AH27" s="273"/>
      <c r="AI27" s="273"/>
      <c r="AJ27" s="273"/>
      <c r="AK27" s="936"/>
      <c r="AL27" s="937"/>
      <c r="AM27" s="937"/>
      <c r="AN27" s="937"/>
      <c r="AO27" s="938"/>
      <c r="AP27" s="2"/>
      <c r="AQ27" s="54">
        <f t="shared" si="2"/>
        <v>1</v>
      </c>
    </row>
    <row r="28" spans="2:46" ht="12" customHeight="1" x14ac:dyDescent="0.15">
      <c r="B28" s="900"/>
      <c r="C28" s="905"/>
      <c r="D28" s="903"/>
      <c r="E28" s="903"/>
      <c r="F28" s="903"/>
      <c r="G28" s="903"/>
      <c r="H28" s="903"/>
      <c r="I28" s="903"/>
      <c r="J28" s="904"/>
      <c r="K28" s="85">
        <v>18</v>
      </c>
      <c r="L28" s="939"/>
      <c r="M28" s="940"/>
      <c r="N28" s="939"/>
      <c r="O28" s="940"/>
      <c r="P28" s="939"/>
      <c r="Q28" s="940"/>
      <c r="R28" s="941"/>
      <c r="S28" s="942"/>
      <c r="T28" s="943"/>
      <c r="U28" s="939"/>
      <c r="V28" s="940"/>
      <c r="W28" s="939"/>
      <c r="X28" s="940"/>
      <c r="Y28" s="49"/>
      <c r="Z28" s="49"/>
      <c r="AA28" s="49"/>
      <c r="AB28" s="49"/>
      <c r="AC28" s="264"/>
      <c r="AD28" s="264"/>
      <c r="AE28" s="264"/>
      <c r="AF28" s="264"/>
      <c r="AG28" s="273"/>
      <c r="AH28" s="273"/>
      <c r="AI28" s="273"/>
      <c r="AJ28" s="273"/>
      <c r="AK28" s="936"/>
      <c r="AL28" s="937"/>
      <c r="AM28" s="937"/>
      <c r="AN28" s="937"/>
      <c r="AO28" s="938"/>
      <c r="AP28" s="2"/>
      <c r="AQ28" s="54">
        <f>IF(P30="材質劣化",2,IF(P30="漏水",3,1))</f>
        <v>1</v>
      </c>
    </row>
    <row r="29" spans="2:46" ht="12" customHeight="1" x14ac:dyDescent="0.15">
      <c r="B29" s="900"/>
      <c r="C29" s="905"/>
      <c r="D29" s="903"/>
      <c r="E29" s="903"/>
      <c r="F29" s="903"/>
      <c r="G29" s="903"/>
      <c r="H29" s="903"/>
      <c r="I29" s="903"/>
      <c r="J29" s="904"/>
      <c r="K29" s="85">
        <v>19</v>
      </c>
      <c r="L29" s="939"/>
      <c r="M29" s="940"/>
      <c r="N29" s="939"/>
      <c r="O29" s="940"/>
      <c r="P29" s="939"/>
      <c r="Q29" s="940"/>
      <c r="R29" s="941"/>
      <c r="S29" s="942"/>
      <c r="T29" s="943"/>
      <c r="U29" s="939"/>
      <c r="V29" s="940"/>
      <c r="W29" s="939"/>
      <c r="X29" s="940"/>
      <c r="Y29" s="49"/>
      <c r="Z29" s="49"/>
      <c r="AA29" s="49"/>
      <c r="AB29" s="49"/>
      <c r="AC29" s="264"/>
      <c r="AD29" s="264"/>
      <c r="AE29" s="264"/>
      <c r="AF29" s="264"/>
      <c r="AG29" s="273"/>
      <c r="AH29" s="273"/>
      <c r="AI29" s="273"/>
      <c r="AJ29" s="273"/>
      <c r="AK29" s="936"/>
      <c r="AL29" s="937"/>
      <c r="AM29" s="937"/>
      <c r="AN29" s="937"/>
      <c r="AO29" s="938"/>
      <c r="AP29" s="2"/>
      <c r="AQ29" s="54">
        <f>IF(P34="材質劣化",2,IF(P34="漏水",3,1))</f>
        <v>1</v>
      </c>
    </row>
    <row r="30" spans="2:46" ht="12" customHeight="1" x14ac:dyDescent="0.15">
      <c r="B30" s="900"/>
      <c r="C30" s="905"/>
      <c r="D30" s="903"/>
      <c r="E30" s="903"/>
      <c r="F30" s="903"/>
      <c r="G30" s="903"/>
      <c r="H30" s="903"/>
      <c r="I30" s="903"/>
      <c r="J30" s="904"/>
      <c r="K30" s="85">
        <v>20</v>
      </c>
      <c r="L30" s="939"/>
      <c r="M30" s="940"/>
      <c r="N30" s="939"/>
      <c r="O30" s="940"/>
      <c r="P30" s="939"/>
      <c r="Q30" s="940"/>
      <c r="R30" s="941"/>
      <c r="S30" s="942"/>
      <c r="T30" s="943"/>
      <c r="U30" s="939"/>
      <c r="V30" s="940"/>
      <c r="W30" s="939"/>
      <c r="X30" s="940"/>
      <c r="Y30" s="49"/>
      <c r="Z30" s="49"/>
      <c r="AA30" s="49"/>
      <c r="AB30" s="49"/>
      <c r="AC30" s="264"/>
      <c r="AD30" s="264"/>
      <c r="AE30" s="264"/>
      <c r="AF30" s="264"/>
      <c r="AG30" s="273"/>
      <c r="AH30" s="273"/>
      <c r="AI30" s="273"/>
      <c r="AJ30" s="273"/>
      <c r="AK30" s="936"/>
      <c r="AL30" s="937"/>
      <c r="AM30" s="937"/>
      <c r="AN30" s="937"/>
      <c r="AO30" s="938"/>
      <c r="AP30" s="2"/>
      <c r="AQ30" s="54">
        <f t="shared" ref="AQ30:AQ33" si="3">IF(P30="材質劣化",2,IF(P30="漏水",3,1))</f>
        <v>1</v>
      </c>
    </row>
    <row r="31" spans="2:46" ht="12" customHeight="1" x14ac:dyDescent="0.15">
      <c r="B31" s="900"/>
      <c r="C31" s="905"/>
      <c r="D31" s="903"/>
      <c r="E31" s="903"/>
      <c r="F31" s="903"/>
      <c r="G31" s="903"/>
      <c r="H31" s="903"/>
      <c r="I31" s="903"/>
      <c r="J31" s="904"/>
      <c r="K31" s="85">
        <v>21</v>
      </c>
      <c r="L31" s="939"/>
      <c r="M31" s="940"/>
      <c r="N31" s="939"/>
      <c r="O31" s="940"/>
      <c r="P31" s="939"/>
      <c r="Q31" s="940"/>
      <c r="R31" s="941"/>
      <c r="S31" s="942"/>
      <c r="T31" s="943"/>
      <c r="U31" s="939"/>
      <c r="V31" s="940"/>
      <c r="W31" s="939"/>
      <c r="X31" s="940"/>
      <c r="Y31" s="49"/>
      <c r="Z31" s="49"/>
      <c r="AA31" s="49"/>
      <c r="AB31" s="49"/>
      <c r="AC31" s="264"/>
      <c r="AD31" s="264"/>
      <c r="AE31" s="264"/>
      <c r="AF31" s="264"/>
      <c r="AG31" s="273"/>
      <c r="AH31" s="273"/>
      <c r="AI31" s="273"/>
      <c r="AJ31" s="273"/>
      <c r="AK31" s="936"/>
      <c r="AL31" s="937"/>
      <c r="AM31" s="937"/>
      <c r="AN31" s="937"/>
      <c r="AO31" s="938"/>
      <c r="AP31" s="2"/>
      <c r="AQ31" s="54">
        <f t="shared" ref="AQ31" si="4">IF(P33="材質劣化",2,IF(P33="漏水",3,1))</f>
        <v>1</v>
      </c>
    </row>
    <row r="32" spans="2:46" ht="12" customHeight="1" x14ac:dyDescent="0.15">
      <c r="B32" s="900"/>
      <c r="C32" s="905"/>
      <c r="D32" s="903"/>
      <c r="E32" s="903"/>
      <c r="F32" s="903"/>
      <c r="G32" s="903"/>
      <c r="H32" s="903"/>
      <c r="I32" s="903"/>
      <c r="J32" s="904"/>
      <c r="K32" s="85">
        <v>22</v>
      </c>
      <c r="L32" s="939"/>
      <c r="M32" s="940"/>
      <c r="N32" s="939"/>
      <c r="O32" s="940"/>
      <c r="P32" s="939"/>
      <c r="Q32" s="940"/>
      <c r="R32" s="941"/>
      <c r="S32" s="942"/>
      <c r="T32" s="943"/>
      <c r="U32" s="939"/>
      <c r="V32" s="940"/>
      <c r="W32" s="939"/>
      <c r="X32" s="940"/>
      <c r="Y32" s="49"/>
      <c r="Z32" s="49"/>
      <c r="AA32" s="49"/>
      <c r="AB32" s="49"/>
      <c r="AC32" s="264"/>
      <c r="AD32" s="264"/>
      <c r="AE32" s="264"/>
      <c r="AF32" s="264"/>
      <c r="AG32" s="273"/>
      <c r="AH32" s="273"/>
      <c r="AI32" s="273"/>
      <c r="AJ32" s="273"/>
      <c r="AK32" s="936"/>
      <c r="AL32" s="937"/>
      <c r="AM32" s="937"/>
      <c r="AN32" s="937"/>
      <c r="AO32" s="938"/>
      <c r="AP32" s="2"/>
      <c r="AQ32" s="54">
        <f t="shared" ref="AQ32" si="5">IF(P37="材質劣化",2,IF(P37="漏水",3,1))</f>
        <v>1</v>
      </c>
      <c r="AS32" s="255"/>
      <c r="AT32" s="255"/>
    </row>
    <row r="33" spans="2:86" ht="12" customHeight="1" x14ac:dyDescent="0.15">
      <c r="B33" s="900"/>
      <c r="C33" s="905"/>
      <c r="D33" s="903"/>
      <c r="E33" s="903"/>
      <c r="F33" s="903"/>
      <c r="G33" s="903"/>
      <c r="H33" s="903"/>
      <c r="I33" s="903"/>
      <c r="J33" s="904"/>
      <c r="K33" s="85">
        <v>23</v>
      </c>
      <c r="L33" s="939"/>
      <c r="M33" s="940"/>
      <c r="N33" s="939"/>
      <c r="O33" s="940"/>
      <c r="P33" s="939"/>
      <c r="Q33" s="940"/>
      <c r="R33" s="941"/>
      <c r="S33" s="942"/>
      <c r="T33" s="943"/>
      <c r="U33" s="939"/>
      <c r="V33" s="940"/>
      <c r="W33" s="939"/>
      <c r="X33" s="940"/>
      <c r="Y33" s="49"/>
      <c r="Z33" s="49"/>
      <c r="AA33" s="49"/>
      <c r="AB33" s="49"/>
      <c r="AC33" s="264"/>
      <c r="AD33" s="264"/>
      <c r="AE33" s="264"/>
      <c r="AF33" s="264"/>
      <c r="AG33" s="273"/>
      <c r="AH33" s="273"/>
      <c r="AI33" s="273"/>
      <c r="AJ33" s="273"/>
      <c r="AK33" s="936"/>
      <c r="AL33" s="937"/>
      <c r="AM33" s="937"/>
      <c r="AN33" s="937"/>
      <c r="AO33" s="938"/>
      <c r="AP33" s="2"/>
      <c r="AQ33" s="54">
        <f t="shared" si="3"/>
        <v>1</v>
      </c>
      <c r="AS33" s="156"/>
      <c r="AT33" s="156"/>
    </row>
    <row r="34" spans="2:86" ht="12" customHeight="1" x14ac:dyDescent="0.15">
      <c r="B34" s="900"/>
      <c r="C34" s="905"/>
      <c r="D34" s="903"/>
      <c r="E34" s="903"/>
      <c r="F34" s="903"/>
      <c r="G34" s="903"/>
      <c r="H34" s="903"/>
      <c r="I34" s="903"/>
      <c r="J34" s="904"/>
      <c r="K34" s="85">
        <v>24</v>
      </c>
      <c r="L34" s="939"/>
      <c r="M34" s="940"/>
      <c r="N34" s="939"/>
      <c r="O34" s="940"/>
      <c r="P34" s="939"/>
      <c r="Q34" s="940"/>
      <c r="R34" s="941"/>
      <c r="S34" s="942"/>
      <c r="T34" s="943"/>
      <c r="U34" s="939"/>
      <c r="V34" s="940"/>
      <c r="W34" s="939"/>
      <c r="X34" s="940"/>
      <c r="Y34" s="49"/>
      <c r="Z34" s="49"/>
      <c r="AA34" s="49"/>
      <c r="AB34" s="49"/>
      <c r="AC34" s="264"/>
      <c r="AD34" s="264"/>
      <c r="AE34" s="264"/>
      <c r="AF34" s="264"/>
      <c r="AG34" s="273"/>
      <c r="AH34" s="273"/>
      <c r="AI34" s="273"/>
      <c r="AJ34" s="273"/>
      <c r="AK34" s="936"/>
      <c r="AL34" s="937"/>
      <c r="AM34" s="937"/>
      <c r="AN34" s="937"/>
      <c r="AO34" s="938"/>
      <c r="AP34" s="2"/>
      <c r="AQ34" s="54">
        <f t="shared" ref="AQ34" si="6">IF(P36="材質劣化",2,IF(P36="漏水",3,1))</f>
        <v>1</v>
      </c>
      <c r="AS34" s="157"/>
      <c r="AT34" s="157"/>
    </row>
    <row r="35" spans="2:86" ht="12" customHeight="1" x14ac:dyDescent="0.15">
      <c r="B35" s="900"/>
      <c r="C35" s="905"/>
      <c r="D35" s="903"/>
      <c r="E35" s="903"/>
      <c r="F35" s="903"/>
      <c r="G35" s="903"/>
      <c r="H35" s="903"/>
      <c r="I35" s="903"/>
      <c r="J35" s="904"/>
      <c r="K35" s="959" t="s">
        <v>378</v>
      </c>
      <c r="L35" s="926" t="s">
        <v>379</v>
      </c>
      <c r="M35" s="926"/>
      <c r="N35" s="926"/>
      <c r="O35" s="926"/>
      <c r="P35" s="926"/>
      <c r="Q35" s="926"/>
      <c r="R35" s="926"/>
      <c r="S35" s="926"/>
      <c r="T35" s="926"/>
      <c r="U35" s="926"/>
      <c r="V35" s="926"/>
      <c r="W35" s="926"/>
      <c r="X35" s="926"/>
      <c r="Y35" s="912" t="s">
        <v>380</v>
      </c>
      <c r="Z35" s="913"/>
      <c r="AA35" s="913"/>
      <c r="AB35" s="914"/>
      <c r="AC35" s="265">
        <f t="shared" ref="AC35:AJ35" si="7">SUM(AC11:AC34)</f>
        <v>0</v>
      </c>
      <c r="AD35" s="265">
        <f t="shared" si="7"/>
        <v>0</v>
      </c>
      <c r="AE35" s="265">
        <f>SUM(AE11:AE34)</f>
        <v>0</v>
      </c>
      <c r="AF35" s="265">
        <f t="shared" si="7"/>
        <v>0</v>
      </c>
      <c r="AG35" s="94">
        <f t="shared" si="7"/>
        <v>0</v>
      </c>
      <c r="AH35" s="94">
        <f t="shared" si="7"/>
        <v>0</v>
      </c>
      <c r="AI35" s="94">
        <f t="shared" si="7"/>
        <v>0</v>
      </c>
      <c r="AJ35" s="95">
        <f t="shared" si="7"/>
        <v>0</v>
      </c>
      <c r="AK35" s="926" t="s">
        <v>381</v>
      </c>
      <c r="AL35" s="926"/>
      <c r="AM35" s="961" t="str">
        <f>IF(Y37+AC37+AG37&gt;0,"Ⅳ",IF(Z37+AD37+AH37&gt;0,"Ⅲ",IF(AA37+AB37+AE37+AF37+AI37+AJ37&gt;0,"Ⅱ","Ⅰ")))</f>
        <v>Ⅰ</v>
      </c>
      <c r="AN35" s="961"/>
      <c r="AO35" s="961"/>
      <c r="AP35" s="2"/>
    </row>
    <row r="36" spans="2:86" ht="12" customHeight="1" x14ac:dyDescent="0.15">
      <c r="B36" s="900"/>
      <c r="C36" s="905"/>
      <c r="D36" s="903"/>
      <c r="E36" s="903"/>
      <c r="F36" s="903"/>
      <c r="G36" s="903"/>
      <c r="H36" s="903"/>
      <c r="I36" s="903"/>
      <c r="J36" s="904"/>
      <c r="K36" s="960"/>
      <c r="L36" s="920" t="s">
        <v>382</v>
      </c>
      <c r="M36" s="927"/>
      <c r="N36" s="921"/>
      <c r="O36" s="920" t="s">
        <v>383</v>
      </c>
      <c r="P36" s="927"/>
      <c r="Q36" s="927"/>
      <c r="R36" s="927"/>
      <c r="S36" s="927"/>
      <c r="T36" s="927"/>
      <c r="U36" s="927"/>
      <c r="V36" s="927"/>
      <c r="W36" s="927"/>
      <c r="X36" s="921"/>
      <c r="Y36" s="48" t="s">
        <v>233</v>
      </c>
      <c r="Z36" s="44" t="s">
        <v>232</v>
      </c>
      <c r="AA36" s="44" t="s">
        <v>376</v>
      </c>
      <c r="AB36" s="44" t="s">
        <v>377</v>
      </c>
      <c r="AC36" s="44" t="s">
        <v>233</v>
      </c>
      <c r="AD36" s="44" t="s">
        <v>232</v>
      </c>
      <c r="AE36" s="44" t="s">
        <v>376</v>
      </c>
      <c r="AF36" s="44" t="s">
        <v>377</v>
      </c>
      <c r="AG36" s="44" t="s">
        <v>233</v>
      </c>
      <c r="AH36" s="44" t="s">
        <v>232</v>
      </c>
      <c r="AI36" s="44" t="s">
        <v>376</v>
      </c>
      <c r="AJ36" s="70" t="s">
        <v>377</v>
      </c>
      <c r="AK36" s="926"/>
      <c r="AL36" s="926"/>
      <c r="AM36" s="961"/>
      <c r="AN36" s="961"/>
      <c r="AO36" s="961"/>
      <c r="AP36" s="2"/>
    </row>
    <row r="37" spans="2:86" ht="14.25" customHeight="1" x14ac:dyDescent="0.15">
      <c r="B37" s="900"/>
      <c r="C37" s="905"/>
      <c r="D37" s="903"/>
      <c r="E37" s="903"/>
      <c r="F37" s="903"/>
      <c r="G37" s="903"/>
      <c r="H37" s="903"/>
      <c r="I37" s="903"/>
      <c r="J37" s="904"/>
      <c r="K37" s="960"/>
      <c r="L37" s="922"/>
      <c r="M37" s="931"/>
      <c r="N37" s="923"/>
      <c r="O37" s="922"/>
      <c r="P37" s="931"/>
      <c r="Q37" s="931"/>
      <c r="R37" s="931"/>
      <c r="S37" s="931"/>
      <c r="T37" s="931"/>
      <c r="U37" s="931"/>
      <c r="V37" s="931"/>
      <c r="W37" s="931"/>
      <c r="X37" s="923"/>
      <c r="Y37" s="950">
        <f>IF(COUNTIF(Y11:Y34,"〇")&gt;0,1,0)</f>
        <v>0</v>
      </c>
      <c r="Z37" s="950">
        <f>IF(COUNTIF(Z11:Z34,"〇")&gt;0,1,0)</f>
        <v>0</v>
      </c>
      <c r="AA37" s="950">
        <f>IF(COUNTIF(AA11:AA34,"〇")&gt;0,1,0)</f>
        <v>0</v>
      </c>
      <c r="AB37" s="950">
        <f>IF(COUNTIF(AB11:AB34,"〇")&gt;0,1,0)</f>
        <v>0</v>
      </c>
      <c r="AC37" s="950">
        <f>COUNTA(AC11:AC34)</f>
        <v>0</v>
      </c>
      <c r="AD37" s="950">
        <f t="shared" ref="AD37:AI37" si="8">COUNTA(AD11:AD34)</f>
        <v>0</v>
      </c>
      <c r="AE37" s="950">
        <f t="shared" si="8"/>
        <v>0</v>
      </c>
      <c r="AF37" s="950">
        <f t="shared" si="8"/>
        <v>0</v>
      </c>
      <c r="AG37" s="950">
        <f t="shared" si="8"/>
        <v>0</v>
      </c>
      <c r="AH37" s="950">
        <f t="shared" si="8"/>
        <v>0</v>
      </c>
      <c r="AI37" s="950">
        <f t="shared" si="8"/>
        <v>0</v>
      </c>
      <c r="AJ37" s="950">
        <f>COUNTA(AJ11:AJ34)</f>
        <v>0</v>
      </c>
      <c r="AK37" s="926"/>
      <c r="AL37" s="926"/>
      <c r="AM37" s="961"/>
      <c r="AN37" s="961"/>
      <c r="AO37" s="961"/>
      <c r="AP37" s="2"/>
    </row>
    <row r="38" spans="2:86" ht="14.25" customHeight="1" x14ac:dyDescent="0.15">
      <c r="B38" s="900"/>
      <c r="C38" s="905"/>
      <c r="D38" s="903"/>
      <c r="E38" s="903"/>
      <c r="F38" s="903"/>
      <c r="G38" s="903"/>
      <c r="H38" s="903"/>
      <c r="I38" s="903"/>
      <c r="J38" s="904"/>
      <c r="K38" s="960"/>
      <c r="L38" s="924"/>
      <c r="M38" s="928"/>
      <c r="N38" s="925"/>
      <c r="O38" s="924"/>
      <c r="P38" s="928"/>
      <c r="Q38" s="928"/>
      <c r="R38" s="928"/>
      <c r="S38" s="928"/>
      <c r="T38" s="928"/>
      <c r="U38" s="928"/>
      <c r="V38" s="928"/>
      <c r="W38" s="928"/>
      <c r="X38" s="925"/>
      <c r="Y38" s="950"/>
      <c r="Z38" s="950"/>
      <c r="AA38" s="950"/>
      <c r="AB38" s="950"/>
      <c r="AC38" s="950"/>
      <c r="AD38" s="950"/>
      <c r="AE38" s="950"/>
      <c r="AF38" s="950"/>
      <c r="AG38" s="950"/>
      <c r="AH38" s="950"/>
      <c r="AI38" s="950"/>
      <c r="AJ38" s="950"/>
      <c r="AK38" s="926"/>
      <c r="AL38" s="926"/>
      <c r="AM38" s="961"/>
      <c r="AN38" s="961"/>
      <c r="AO38" s="961"/>
      <c r="AP38" s="2"/>
    </row>
    <row r="39" spans="2:86" ht="12" customHeight="1" x14ac:dyDescent="0.15">
      <c r="B39" s="900"/>
      <c r="C39" s="905"/>
      <c r="D39" s="903"/>
      <c r="E39" s="903"/>
      <c r="F39" s="903"/>
      <c r="G39" s="903"/>
      <c r="H39" s="903"/>
      <c r="I39" s="903"/>
      <c r="J39" s="903"/>
      <c r="K39" s="951" t="s">
        <v>384</v>
      </c>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4"/>
      <c r="AL39" s="954"/>
      <c r="AM39" s="954"/>
      <c r="AN39" s="954"/>
      <c r="AO39" s="955"/>
      <c r="AP39" s="2"/>
    </row>
    <row r="40" spans="2:86" ht="12" customHeight="1" x14ac:dyDescent="0.15">
      <c r="B40" s="900"/>
      <c r="C40" s="905"/>
      <c r="D40" s="903"/>
      <c r="E40" s="903"/>
      <c r="F40" s="903"/>
      <c r="G40" s="903"/>
      <c r="H40" s="903"/>
      <c r="I40" s="903"/>
      <c r="J40" s="903"/>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00"/>
      <c r="C41" s="905"/>
      <c r="D41" s="903"/>
      <c r="E41" s="903"/>
      <c r="F41" s="903"/>
      <c r="G41" s="903"/>
      <c r="H41" s="903"/>
      <c r="I41" s="903"/>
      <c r="J41" s="903"/>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00"/>
      <c r="C42" s="905"/>
      <c r="D42" s="903"/>
      <c r="E42" s="903"/>
      <c r="F42" s="903"/>
      <c r="G42" s="903"/>
      <c r="H42" s="903"/>
      <c r="I42" s="903"/>
      <c r="J42" s="903"/>
      <c r="K42" s="952"/>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7"/>
      <c r="AP42" s="38"/>
      <c r="CD42" s="2"/>
      <c r="CE42" s="2"/>
      <c r="CF42" s="2"/>
      <c r="CG42" s="2"/>
      <c r="CH42" s="2"/>
    </row>
    <row r="43" spans="2:86" ht="12" customHeight="1" x14ac:dyDescent="0.15">
      <c r="B43" s="900"/>
      <c r="C43" s="905"/>
      <c r="D43" s="903"/>
      <c r="E43" s="903"/>
      <c r="F43" s="903"/>
      <c r="G43" s="903"/>
      <c r="H43" s="903"/>
      <c r="I43" s="903"/>
      <c r="J43" s="904"/>
      <c r="K43" s="958" t="s">
        <v>385</v>
      </c>
      <c r="L43" s="958"/>
      <c r="M43" s="958"/>
      <c r="N43" s="958"/>
      <c r="O43" s="958"/>
      <c r="P43" s="958"/>
      <c r="Q43" s="958"/>
      <c r="R43" s="958"/>
      <c r="S43" s="958"/>
      <c r="T43" s="958"/>
      <c r="U43" s="958"/>
      <c r="V43" s="958"/>
      <c r="W43" s="958"/>
      <c r="X43" s="958"/>
      <c r="Y43" s="958"/>
      <c r="Z43" s="958"/>
      <c r="AA43" s="958"/>
      <c r="AB43" s="958"/>
      <c r="AC43" s="958"/>
      <c r="AD43" s="958"/>
      <c r="AE43" s="958"/>
      <c r="AF43" s="958"/>
      <c r="AG43" s="958"/>
      <c r="AH43" s="958"/>
      <c r="AI43" s="958"/>
      <c r="AJ43" s="958"/>
      <c r="AK43" s="958"/>
      <c r="AL43" s="958"/>
      <c r="AM43" s="958"/>
      <c r="AN43" s="958"/>
      <c r="AO43" s="958"/>
      <c r="AP43" s="38"/>
      <c r="CD43" s="2"/>
      <c r="CE43" s="2"/>
      <c r="CF43" s="2"/>
      <c r="CG43" s="2"/>
      <c r="CH43" s="2"/>
    </row>
    <row r="44" spans="2:86" ht="12" customHeight="1" x14ac:dyDescent="0.15">
      <c r="B44" s="900"/>
      <c r="C44" s="905"/>
      <c r="D44" s="903"/>
      <c r="E44" s="903"/>
      <c r="F44" s="903"/>
      <c r="G44" s="903"/>
      <c r="H44" s="903"/>
      <c r="I44" s="903"/>
      <c r="J44" s="904"/>
      <c r="K44" s="944" t="s">
        <v>386</v>
      </c>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6"/>
      <c r="AP44" s="38"/>
      <c r="CD44" s="2"/>
      <c r="CE44" s="2"/>
      <c r="CF44" s="2"/>
      <c r="CG44" s="2"/>
      <c r="CH44" s="2"/>
    </row>
    <row r="45" spans="2:86" ht="12" customHeight="1" x14ac:dyDescent="0.15">
      <c r="B45" s="503"/>
      <c r="C45" s="906"/>
      <c r="D45" s="907"/>
      <c r="E45" s="907"/>
      <c r="F45" s="907"/>
      <c r="G45" s="907"/>
      <c r="H45" s="907"/>
      <c r="I45" s="907"/>
      <c r="J45" s="908"/>
      <c r="K45" s="947" t="s">
        <v>387</v>
      </c>
      <c r="L45" s="948"/>
      <c r="M45" s="948"/>
      <c r="N45" s="948"/>
      <c r="O45" s="948"/>
      <c r="P45" s="948"/>
      <c r="Q45" s="948"/>
      <c r="R45" s="948"/>
      <c r="S45" s="948"/>
      <c r="T45" s="948"/>
      <c r="U45" s="948"/>
      <c r="V45" s="948"/>
      <c r="W45" s="948"/>
      <c r="X45" s="948"/>
      <c r="Y45" s="948"/>
      <c r="Z45" s="948"/>
      <c r="AA45" s="948"/>
      <c r="AB45" s="948"/>
      <c r="AC45" s="948"/>
      <c r="AD45" s="948"/>
      <c r="AE45" s="948"/>
      <c r="AF45" s="948"/>
      <c r="AG45" s="948"/>
      <c r="AH45" s="948"/>
      <c r="AI45" s="948"/>
      <c r="AJ45" s="948"/>
      <c r="AK45" s="948"/>
      <c r="AL45" s="948"/>
      <c r="AM45" s="948"/>
      <c r="AN45" s="948"/>
      <c r="AO45" s="949"/>
      <c r="AP45" s="38"/>
      <c r="CD45" s="2"/>
      <c r="CE45" s="2"/>
      <c r="CF45" s="2"/>
      <c r="CG45" s="2"/>
      <c r="CH45" s="2"/>
    </row>
    <row r="46" spans="2:86" ht="12" customHeight="1" x14ac:dyDescent="0.2">
      <c r="B46" s="4" t="s">
        <v>388</v>
      </c>
      <c r="C46" s="249"/>
      <c r="D46" s="249"/>
      <c r="E46" s="249"/>
      <c r="F46" s="249"/>
      <c r="G46" s="249"/>
      <c r="H46" s="249"/>
      <c r="I46" s="249"/>
      <c r="J46" s="249"/>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38"/>
      <c r="CD46" s="2"/>
      <c r="CE46" s="2"/>
      <c r="CF46" s="2"/>
      <c r="CG46" s="2"/>
      <c r="CH46" s="2"/>
    </row>
    <row r="47" spans="2:86" s="4" customFormat="1" ht="12" customHeight="1" x14ac:dyDescent="0.15">
      <c r="B47" s="2" t="s">
        <v>389</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390</v>
      </c>
      <c r="AP48" s="38"/>
      <c r="CD48" s="2"/>
      <c r="CE48" s="2"/>
      <c r="CF48" s="2"/>
      <c r="CG48" s="2"/>
      <c r="CH48" s="2"/>
    </row>
    <row r="49" spans="2:86" ht="12" customHeight="1" x14ac:dyDescent="0.15">
      <c r="B49" s="2" t="s">
        <v>391</v>
      </c>
      <c r="AP49" s="38"/>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93C3D36E-9745-44FD-95B9-688CF5202BB1}">
      <formula1>"〇,"</formula1>
    </dataValidation>
    <dataValidation type="list" allowBlank="1" showInputMessage="1" showErrorMessage="1" sqref="N11:O34" xr:uid="{91310A68-B78D-4357-A518-EE1F1560C64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960C2E-E9C5-469C-94AD-43D4C4EF8C46}">
          <x14:formula1>
            <xm:f>'(参考)リスト'!$B$16:$B$21</xm:f>
          </x14:formula1>
          <xm:sqref>L11:M34</xm:sqref>
        </x14:dataValidation>
        <x14:dataValidation type="list" allowBlank="1" showInputMessage="1" showErrorMessage="1" xr:uid="{C934B524-66B6-4385-8D6F-6658B592AE6A}">
          <x14:formula1>
            <xm:f>'(参考)リスト'!$E$16:$E$27</xm:f>
          </x14:formula1>
          <xm:sqref>R11:T34</xm:sqref>
        </x14:dataValidation>
        <x14:dataValidation type="list" allowBlank="1" showInputMessage="1" showErrorMessage="1" xr:uid="{9E034645-070F-4093-A3F0-6FB46F908CC6}">
          <x14:formula1>
            <xm:f>'(参考)リスト'!$D$16:$D$18</xm:f>
          </x14:formula1>
          <xm:sqref>P11:Q34</xm:sqref>
        </x14:dataValidation>
        <x14:dataValidation type="list" allowBlank="1" showInputMessage="1" showErrorMessage="1" xr:uid="{A77CF973-86D5-4C11-8E0B-538FE2D24506}">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topLeftCell="A3" zoomScaleNormal="55" zoomScaleSheetLayoutView="100" workbookViewId="0">
      <selection activeCell="AJ17" sqref="AJ17"/>
    </sheetView>
  </sheetViews>
  <sheetFormatPr defaultColWidth="8.875" defaultRowHeight="13.5" x14ac:dyDescent="0.15"/>
  <cols>
    <col min="1" max="1" width="1.875" style="33" customWidth="1"/>
    <col min="2" max="60" width="2.125" style="96" customWidth="1"/>
    <col min="61" max="61" width="0.625" style="96" customWidth="1"/>
    <col min="62" max="62" width="2.125" style="96" customWidth="1"/>
    <col min="63" max="63" width="1" style="96" customWidth="1"/>
    <col min="64" max="65" width="2.125" style="96" customWidth="1"/>
    <col min="66" max="16384" width="8.875" style="33"/>
  </cols>
  <sheetData>
    <row r="2" spans="2:63" s="97" customFormat="1" ht="14.25" customHeight="1" x14ac:dyDescent="0.15">
      <c r="B2" s="98" t="s">
        <v>396</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row>
    <row r="3" spans="2:63" s="100" customFormat="1" ht="17.25" customHeight="1" x14ac:dyDescent="0.15">
      <c r="B3" s="969" t="s">
        <v>60</v>
      </c>
      <c r="C3" s="970"/>
      <c r="D3" s="970"/>
      <c r="E3" s="971"/>
      <c r="F3" s="1021" t="s">
        <v>577</v>
      </c>
      <c r="G3" s="1022"/>
      <c r="H3" s="1022"/>
      <c r="I3" s="1022"/>
      <c r="J3" s="1022"/>
      <c r="K3" s="1022"/>
      <c r="L3" s="1022"/>
      <c r="M3" s="1022"/>
      <c r="N3" s="1022"/>
      <c r="O3" s="1022"/>
      <c r="P3" s="1022"/>
      <c r="Q3" s="1022"/>
      <c r="R3" s="1022"/>
      <c r="S3" s="1022"/>
      <c r="T3" s="1023"/>
      <c r="U3" s="1010" t="s">
        <v>397</v>
      </c>
      <c r="V3" s="1011"/>
      <c r="W3" s="1011"/>
      <c r="X3" s="986"/>
      <c r="Y3" s="986"/>
      <c r="Z3" s="985" t="s">
        <v>579</v>
      </c>
      <c r="AA3" s="986"/>
      <c r="AB3" s="986"/>
      <c r="AC3" s="986"/>
      <c r="AD3" s="986"/>
      <c r="AE3" s="986"/>
      <c r="AF3" s="986"/>
      <c r="AG3" s="986"/>
      <c r="AH3" s="987"/>
      <c r="AI3" s="991" t="s">
        <v>247</v>
      </c>
      <c r="AJ3" s="992"/>
      <c r="AK3" s="992"/>
      <c r="AL3" s="992"/>
      <c r="AM3" s="992"/>
      <c r="AN3" s="993"/>
      <c r="AO3" s="1012" t="s">
        <v>585</v>
      </c>
      <c r="AP3" s="1013"/>
      <c r="AQ3" s="1013"/>
      <c r="AR3" s="1013"/>
      <c r="AS3" s="1013"/>
      <c r="AT3" s="1013"/>
      <c r="AU3" s="1013"/>
      <c r="AV3" s="1014"/>
      <c r="AW3" s="998" t="s">
        <v>248</v>
      </c>
      <c r="AX3" s="999"/>
      <c r="AY3" s="999"/>
      <c r="AZ3" s="999"/>
      <c r="BA3" s="999"/>
      <c r="BB3" s="1000"/>
      <c r="BC3" s="1004">
        <v>45925</v>
      </c>
      <c r="BD3" s="1005"/>
      <c r="BE3" s="1005"/>
      <c r="BF3" s="1005"/>
      <c r="BG3" s="1005"/>
      <c r="BH3" s="1005"/>
      <c r="BI3" s="1005"/>
      <c r="BJ3" s="1005"/>
      <c r="BK3" s="1006"/>
    </row>
    <row r="4" spans="2:63" s="100" customFormat="1" ht="17.25" customHeight="1" x14ac:dyDescent="0.15">
      <c r="B4" s="978" t="s">
        <v>398</v>
      </c>
      <c r="C4" s="979"/>
      <c r="D4" s="979"/>
      <c r="E4" s="980"/>
      <c r="F4" s="981" t="s">
        <v>578</v>
      </c>
      <c r="G4" s="982"/>
      <c r="H4" s="982"/>
      <c r="I4" s="982"/>
      <c r="J4" s="982"/>
      <c r="K4" s="982"/>
      <c r="L4" s="982"/>
      <c r="M4" s="982"/>
      <c r="N4" s="982"/>
      <c r="O4" s="982"/>
      <c r="P4" s="982"/>
      <c r="Q4" s="982"/>
      <c r="R4" s="982"/>
      <c r="S4" s="982"/>
      <c r="T4" s="983"/>
      <c r="U4" s="1010" t="s">
        <v>399</v>
      </c>
      <c r="V4" s="1011"/>
      <c r="W4" s="1011"/>
      <c r="X4" s="986"/>
      <c r="Y4" s="986"/>
      <c r="Z4" s="988" t="s">
        <v>580</v>
      </c>
      <c r="AA4" s="989"/>
      <c r="AB4" s="989"/>
      <c r="AC4" s="989"/>
      <c r="AD4" s="989"/>
      <c r="AE4" s="989"/>
      <c r="AF4" s="989"/>
      <c r="AG4" s="989"/>
      <c r="AH4" s="990"/>
      <c r="AI4" s="994"/>
      <c r="AJ4" s="995"/>
      <c r="AK4" s="995"/>
      <c r="AL4" s="995"/>
      <c r="AM4" s="995"/>
      <c r="AN4" s="996"/>
      <c r="AO4" s="1015" t="s">
        <v>587</v>
      </c>
      <c r="AP4" s="1016"/>
      <c r="AQ4" s="1016"/>
      <c r="AR4" s="1016"/>
      <c r="AS4" s="1016"/>
      <c r="AT4" s="1016"/>
      <c r="AU4" s="1016"/>
      <c r="AV4" s="1017"/>
      <c r="AW4" s="1001"/>
      <c r="AX4" s="1002"/>
      <c r="AY4" s="1002"/>
      <c r="AZ4" s="1002"/>
      <c r="BA4" s="1002"/>
      <c r="BB4" s="1003"/>
      <c r="BC4" s="1007"/>
      <c r="BD4" s="1008"/>
      <c r="BE4" s="1008"/>
      <c r="BF4" s="1008"/>
      <c r="BG4" s="1008"/>
      <c r="BH4" s="1008"/>
      <c r="BI4" s="1008"/>
      <c r="BJ4" s="1008"/>
      <c r="BK4" s="1009"/>
    </row>
    <row r="5" spans="2:63" ht="42.75" customHeight="1" x14ac:dyDescent="0.15">
      <c r="B5" s="1029" t="s">
        <v>309</v>
      </c>
      <c r="C5" s="1026"/>
      <c r="D5" s="1026"/>
      <c r="E5" s="1026"/>
      <c r="F5" s="1026"/>
      <c r="G5" s="1027"/>
      <c r="H5" s="1025" t="s">
        <v>284</v>
      </c>
      <c r="I5" s="1026"/>
      <c r="J5" s="1026"/>
      <c r="K5" s="1026"/>
      <c r="L5" s="1026"/>
      <c r="M5" s="1026"/>
      <c r="N5" s="1026"/>
      <c r="O5" s="1027"/>
      <c r="P5" s="1028" t="s">
        <v>400</v>
      </c>
      <c r="Q5" s="910"/>
      <c r="R5" s="910"/>
      <c r="S5" s="910"/>
      <c r="T5" s="910"/>
      <c r="U5" s="910"/>
      <c r="V5" s="910"/>
      <c r="W5" s="910"/>
      <c r="X5" s="910"/>
      <c r="Y5" s="910"/>
      <c r="Z5" s="910"/>
      <c r="AA5" s="910"/>
      <c r="AB5" s="910"/>
      <c r="AC5" s="910"/>
      <c r="AD5" s="910"/>
      <c r="AE5" s="910"/>
      <c r="AF5" s="910"/>
      <c r="AG5" s="910"/>
      <c r="AH5" s="910"/>
      <c r="AI5" s="910"/>
      <c r="AJ5" s="910"/>
      <c r="AK5" s="910"/>
      <c r="AL5" s="910"/>
      <c r="AM5" s="910"/>
      <c r="AN5" s="1028" t="s">
        <v>401</v>
      </c>
      <c r="AO5" s="910"/>
      <c r="AP5" s="910"/>
      <c r="AQ5" s="910"/>
      <c r="AR5" s="910"/>
      <c r="AS5" s="910"/>
      <c r="AT5" s="910"/>
      <c r="AU5" s="910"/>
      <c r="AV5" s="910"/>
      <c r="AW5" s="910"/>
      <c r="AX5" s="910"/>
      <c r="AY5" s="910"/>
      <c r="AZ5" s="910"/>
      <c r="BA5" s="910"/>
      <c r="BB5" s="910"/>
      <c r="BC5" s="910"/>
      <c r="BD5" s="910"/>
      <c r="BE5" s="910"/>
      <c r="BF5" s="910"/>
      <c r="BG5" s="910"/>
      <c r="BH5" s="910"/>
      <c r="BI5" s="910"/>
      <c r="BJ5" s="910"/>
      <c r="BK5" s="911"/>
    </row>
    <row r="6" spans="2:63" ht="29.25" customHeight="1" x14ac:dyDescent="0.15">
      <c r="B6" s="1024"/>
      <c r="C6" s="685"/>
      <c r="D6" s="685"/>
      <c r="E6" s="685"/>
      <c r="F6" s="685"/>
      <c r="G6" s="686"/>
      <c r="H6" s="984"/>
      <c r="I6" s="984"/>
      <c r="J6" s="984"/>
      <c r="K6" s="984"/>
      <c r="L6" s="984"/>
      <c r="M6" s="984"/>
      <c r="N6" s="984"/>
      <c r="O6" s="984"/>
      <c r="P6" s="967"/>
      <c r="Q6" s="968"/>
      <c r="R6" s="968"/>
      <c r="S6" s="968"/>
      <c r="T6" s="968"/>
      <c r="U6" s="968"/>
      <c r="V6" s="968"/>
      <c r="W6" s="968"/>
      <c r="X6" s="968"/>
      <c r="Y6" s="968"/>
      <c r="Z6" s="968"/>
      <c r="AA6" s="968"/>
      <c r="AB6" s="968"/>
      <c r="AC6" s="968"/>
      <c r="AD6" s="968"/>
      <c r="AE6" s="968"/>
      <c r="AF6" s="968"/>
      <c r="AG6" s="968"/>
      <c r="AH6" s="968"/>
      <c r="AI6" s="968"/>
      <c r="AJ6" s="968"/>
      <c r="AK6" s="968"/>
      <c r="AL6" s="968"/>
      <c r="AM6" s="968"/>
      <c r="AN6" s="1018"/>
      <c r="AO6" s="1019"/>
      <c r="AP6" s="1019"/>
      <c r="AQ6" s="1019"/>
      <c r="AR6" s="1019"/>
      <c r="AS6" s="1019"/>
      <c r="AT6" s="1019"/>
      <c r="AU6" s="1019"/>
      <c r="AV6" s="1019"/>
      <c r="AW6" s="1019"/>
      <c r="AX6" s="1019"/>
      <c r="AY6" s="1019"/>
      <c r="AZ6" s="1019"/>
      <c r="BA6" s="1019"/>
      <c r="BB6" s="1019"/>
      <c r="BC6" s="1019"/>
      <c r="BD6" s="1019"/>
      <c r="BE6" s="1019"/>
      <c r="BF6" s="1019"/>
      <c r="BG6" s="1019"/>
      <c r="BH6" s="1019"/>
      <c r="BI6" s="1019"/>
      <c r="BJ6" s="1019"/>
      <c r="BK6" s="1020"/>
    </row>
    <row r="7" spans="2:63" ht="29.25" customHeight="1" x14ac:dyDescent="0.15">
      <c r="B7" s="1024"/>
      <c r="C7" s="685"/>
      <c r="D7" s="685"/>
      <c r="E7" s="685"/>
      <c r="F7" s="685"/>
      <c r="G7" s="686"/>
      <c r="H7" s="984"/>
      <c r="I7" s="984"/>
      <c r="J7" s="984"/>
      <c r="K7" s="984"/>
      <c r="L7" s="984"/>
      <c r="M7" s="984"/>
      <c r="N7" s="984"/>
      <c r="O7" s="984"/>
      <c r="P7" s="967"/>
      <c r="Q7" s="968"/>
      <c r="R7" s="968"/>
      <c r="S7" s="968"/>
      <c r="T7" s="968"/>
      <c r="U7" s="968"/>
      <c r="V7" s="968"/>
      <c r="W7" s="968"/>
      <c r="X7" s="968"/>
      <c r="Y7" s="968"/>
      <c r="Z7" s="968"/>
      <c r="AA7" s="968"/>
      <c r="AB7" s="968"/>
      <c r="AC7" s="968"/>
      <c r="AD7" s="968"/>
      <c r="AE7" s="968"/>
      <c r="AF7" s="968"/>
      <c r="AG7" s="968"/>
      <c r="AH7" s="968"/>
      <c r="AI7" s="968"/>
      <c r="AJ7" s="968"/>
      <c r="AK7" s="968"/>
      <c r="AL7" s="968"/>
      <c r="AM7" s="968"/>
      <c r="AN7" s="1018"/>
      <c r="AO7" s="1019"/>
      <c r="AP7" s="1019"/>
      <c r="AQ7" s="1019"/>
      <c r="AR7" s="1019"/>
      <c r="AS7" s="1019"/>
      <c r="AT7" s="1019"/>
      <c r="AU7" s="1019"/>
      <c r="AV7" s="1019"/>
      <c r="AW7" s="1019"/>
      <c r="AX7" s="1019"/>
      <c r="AY7" s="1019"/>
      <c r="AZ7" s="1019"/>
      <c r="BA7" s="1019"/>
      <c r="BB7" s="1019"/>
      <c r="BC7" s="1019"/>
      <c r="BD7" s="1019"/>
      <c r="BE7" s="1019"/>
      <c r="BF7" s="1019"/>
      <c r="BG7" s="1019"/>
      <c r="BH7" s="1019"/>
      <c r="BI7" s="1019"/>
      <c r="BJ7" s="1019"/>
      <c r="BK7" s="1020"/>
    </row>
    <row r="8" spans="2:63" ht="29.25" customHeight="1" x14ac:dyDescent="0.15">
      <c r="B8" s="972"/>
      <c r="C8" s="973"/>
      <c r="D8" s="973"/>
      <c r="E8" s="973"/>
      <c r="F8" s="973"/>
      <c r="G8" s="974"/>
      <c r="H8" s="975"/>
      <c r="I8" s="975"/>
      <c r="J8" s="975"/>
      <c r="K8" s="975"/>
      <c r="L8" s="975"/>
      <c r="M8" s="975"/>
      <c r="N8" s="975"/>
      <c r="O8" s="975"/>
      <c r="P8" s="976"/>
      <c r="Q8" s="977"/>
      <c r="R8" s="977"/>
      <c r="S8" s="977"/>
      <c r="T8" s="977"/>
      <c r="U8" s="977"/>
      <c r="V8" s="977"/>
      <c r="W8" s="977"/>
      <c r="X8" s="977"/>
      <c r="Y8" s="977"/>
      <c r="Z8" s="977"/>
      <c r="AA8" s="977"/>
      <c r="AB8" s="977"/>
      <c r="AC8" s="977"/>
      <c r="AD8" s="977"/>
      <c r="AE8" s="977"/>
      <c r="AF8" s="977"/>
      <c r="AG8" s="977"/>
      <c r="AH8" s="977"/>
      <c r="AI8" s="977"/>
      <c r="AJ8" s="977"/>
      <c r="AK8" s="977"/>
      <c r="AL8" s="977"/>
      <c r="AM8" s="977"/>
      <c r="AN8" s="976"/>
      <c r="AO8" s="977"/>
      <c r="AP8" s="977"/>
      <c r="AQ8" s="977"/>
      <c r="AR8" s="977"/>
      <c r="AS8" s="977"/>
      <c r="AT8" s="977"/>
      <c r="AU8" s="977"/>
      <c r="AV8" s="977"/>
      <c r="AW8" s="977"/>
      <c r="AX8" s="977"/>
      <c r="AY8" s="977"/>
      <c r="AZ8" s="977"/>
      <c r="BA8" s="977"/>
      <c r="BB8" s="977"/>
      <c r="BC8" s="977"/>
      <c r="BD8" s="977"/>
      <c r="BE8" s="977"/>
      <c r="BF8" s="977"/>
      <c r="BG8" s="977"/>
      <c r="BH8" s="977"/>
      <c r="BI8" s="977"/>
      <c r="BJ8" s="977"/>
      <c r="BK8" s="997"/>
    </row>
    <row r="9" spans="2:63" ht="29.25" customHeight="1" x14ac:dyDescent="0.15">
      <c r="B9" s="972"/>
      <c r="C9" s="973"/>
      <c r="D9" s="973"/>
      <c r="E9" s="973"/>
      <c r="F9" s="973"/>
      <c r="G9" s="974"/>
      <c r="H9" s="975"/>
      <c r="I9" s="975"/>
      <c r="J9" s="975"/>
      <c r="K9" s="975"/>
      <c r="L9" s="975"/>
      <c r="M9" s="975"/>
      <c r="N9" s="975"/>
      <c r="O9" s="975"/>
      <c r="P9" s="976"/>
      <c r="Q9" s="977"/>
      <c r="R9" s="977"/>
      <c r="S9" s="977"/>
      <c r="T9" s="977"/>
      <c r="U9" s="977"/>
      <c r="V9" s="977"/>
      <c r="W9" s="977"/>
      <c r="X9" s="977"/>
      <c r="Y9" s="977"/>
      <c r="Z9" s="977"/>
      <c r="AA9" s="977"/>
      <c r="AB9" s="977"/>
      <c r="AC9" s="977"/>
      <c r="AD9" s="977"/>
      <c r="AE9" s="977"/>
      <c r="AF9" s="977"/>
      <c r="AG9" s="977"/>
      <c r="AH9" s="977"/>
      <c r="AI9" s="977"/>
      <c r="AJ9" s="977"/>
      <c r="AK9" s="977"/>
      <c r="AL9" s="977"/>
      <c r="AM9" s="977"/>
      <c r="AN9" s="976"/>
      <c r="AO9" s="977"/>
      <c r="AP9" s="977"/>
      <c r="AQ9" s="977"/>
      <c r="AR9" s="977"/>
      <c r="AS9" s="977"/>
      <c r="AT9" s="977"/>
      <c r="AU9" s="977"/>
      <c r="AV9" s="977"/>
      <c r="AW9" s="977"/>
      <c r="AX9" s="977"/>
      <c r="AY9" s="977"/>
      <c r="AZ9" s="977"/>
      <c r="BA9" s="977"/>
      <c r="BB9" s="977"/>
      <c r="BC9" s="977"/>
      <c r="BD9" s="977"/>
      <c r="BE9" s="977"/>
      <c r="BF9" s="977"/>
      <c r="BG9" s="977"/>
      <c r="BH9" s="977"/>
      <c r="BI9" s="977"/>
      <c r="BJ9" s="977"/>
      <c r="BK9" s="997"/>
    </row>
    <row r="10" spans="2:63" ht="29.25" customHeight="1" x14ac:dyDescent="0.15">
      <c r="B10" s="972"/>
      <c r="C10" s="973"/>
      <c r="D10" s="973"/>
      <c r="E10" s="973"/>
      <c r="F10" s="973"/>
      <c r="G10" s="974"/>
      <c r="H10" s="975"/>
      <c r="I10" s="975"/>
      <c r="J10" s="975"/>
      <c r="K10" s="975"/>
      <c r="L10" s="975"/>
      <c r="M10" s="975"/>
      <c r="N10" s="975"/>
      <c r="O10" s="975"/>
      <c r="P10" s="976"/>
      <c r="Q10" s="977"/>
      <c r="R10" s="977"/>
      <c r="S10" s="977"/>
      <c r="T10" s="977"/>
      <c r="U10" s="977"/>
      <c r="V10" s="977"/>
      <c r="W10" s="977"/>
      <c r="X10" s="977"/>
      <c r="Y10" s="977"/>
      <c r="Z10" s="977"/>
      <c r="AA10" s="977"/>
      <c r="AB10" s="977"/>
      <c r="AC10" s="977"/>
      <c r="AD10" s="977"/>
      <c r="AE10" s="977"/>
      <c r="AF10" s="977"/>
      <c r="AG10" s="977"/>
      <c r="AH10" s="977"/>
      <c r="AI10" s="977"/>
      <c r="AJ10" s="977"/>
      <c r="AK10" s="977"/>
      <c r="AL10" s="977"/>
      <c r="AM10" s="977"/>
      <c r="AN10" s="976"/>
      <c r="AO10" s="977"/>
      <c r="AP10" s="977"/>
      <c r="AQ10" s="977"/>
      <c r="AR10" s="977"/>
      <c r="AS10" s="977"/>
      <c r="AT10" s="977"/>
      <c r="AU10" s="977"/>
      <c r="AV10" s="977"/>
      <c r="AW10" s="977"/>
      <c r="AX10" s="977"/>
      <c r="AY10" s="977"/>
      <c r="AZ10" s="977"/>
      <c r="BA10" s="977"/>
      <c r="BB10" s="977"/>
      <c r="BC10" s="977"/>
      <c r="BD10" s="977"/>
      <c r="BE10" s="977"/>
      <c r="BF10" s="977"/>
      <c r="BG10" s="977"/>
      <c r="BH10" s="977"/>
      <c r="BI10" s="977"/>
      <c r="BJ10" s="977"/>
      <c r="BK10" s="997"/>
    </row>
    <row r="11" spans="2:63" ht="29.25" customHeight="1" x14ac:dyDescent="0.15">
      <c r="B11" s="972"/>
      <c r="C11" s="973"/>
      <c r="D11" s="973"/>
      <c r="E11" s="973"/>
      <c r="F11" s="973"/>
      <c r="G11" s="974"/>
      <c r="H11" s="975"/>
      <c r="I11" s="975"/>
      <c r="J11" s="975"/>
      <c r="K11" s="975"/>
      <c r="L11" s="975"/>
      <c r="M11" s="975"/>
      <c r="N11" s="975"/>
      <c r="O11" s="975"/>
      <c r="P11" s="976"/>
      <c r="Q11" s="977"/>
      <c r="R11" s="977"/>
      <c r="S11" s="977"/>
      <c r="T11" s="977"/>
      <c r="U11" s="977"/>
      <c r="V11" s="977"/>
      <c r="W11" s="977"/>
      <c r="X11" s="977"/>
      <c r="Y11" s="977"/>
      <c r="Z11" s="977"/>
      <c r="AA11" s="977"/>
      <c r="AB11" s="977"/>
      <c r="AC11" s="977"/>
      <c r="AD11" s="977"/>
      <c r="AE11" s="977"/>
      <c r="AF11" s="977"/>
      <c r="AG11" s="977"/>
      <c r="AH11" s="977"/>
      <c r="AI11" s="977"/>
      <c r="AJ11" s="977"/>
      <c r="AK11" s="977"/>
      <c r="AL11" s="977"/>
      <c r="AM11" s="977"/>
      <c r="AN11" s="976"/>
      <c r="AO11" s="977"/>
      <c r="AP11" s="977"/>
      <c r="AQ11" s="977"/>
      <c r="AR11" s="977"/>
      <c r="AS11" s="977"/>
      <c r="AT11" s="977"/>
      <c r="AU11" s="977"/>
      <c r="AV11" s="977"/>
      <c r="AW11" s="977"/>
      <c r="AX11" s="977"/>
      <c r="AY11" s="977"/>
      <c r="AZ11" s="977"/>
      <c r="BA11" s="977"/>
      <c r="BB11" s="977"/>
      <c r="BC11" s="977"/>
      <c r="BD11" s="977"/>
      <c r="BE11" s="977"/>
      <c r="BF11" s="977"/>
      <c r="BG11" s="977"/>
      <c r="BH11" s="977"/>
      <c r="BI11" s="977"/>
      <c r="BJ11" s="977"/>
      <c r="BK11" s="997"/>
    </row>
    <row r="12" spans="2:63" ht="29.25" customHeight="1" x14ac:dyDescent="0.15">
      <c r="B12" s="972"/>
      <c r="C12" s="973"/>
      <c r="D12" s="973"/>
      <c r="E12" s="973"/>
      <c r="F12" s="973"/>
      <c r="G12" s="974"/>
      <c r="H12" s="975"/>
      <c r="I12" s="975"/>
      <c r="J12" s="975"/>
      <c r="K12" s="975"/>
      <c r="L12" s="975"/>
      <c r="M12" s="975"/>
      <c r="N12" s="975"/>
      <c r="O12" s="975"/>
      <c r="P12" s="976"/>
      <c r="Q12" s="977"/>
      <c r="R12" s="977"/>
      <c r="S12" s="977"/>
      <c r="T12" s="977"/>
      <c r="U12" s="977"/>
      <c r="V12" s="977"/>
      <c r="W12" s="977"/>
      <c r="X12" s="977"/>
      <c r="Y12" s="977"/>
      <c r="Z12" s="977"/>
      <c r="AA12" s="977"/>
      <c r="AB12" s="977"/>
      <c r="AC12" s="977"/>
      <c r="AD12" s="977"/>
      <c r="AE12" s="977"/>
      <c r="AF12" s="977"/>
      <c r="AG12" s="977"/>
      <c r="AH12" s="977"/>
      <c r="AI12" s="977"/>
      <c r="AJ12" s="977"/>
      <c r="AK12" s="977"/>
      <c r="AL12" s="977"/>
      <c r="AM12" s="977"/>
      <c r="AN12" s="976"/>
      <c r="AO12" s="977"/>
      <c r="AP12" s="977"/>
      <c r="AQ12" s="977"/>
      <c r="AR12" s="977"/>
      <c r="AS12" s="977"/>
      <c r="AT12" s="977"/>
      <c r="AU12" s="977"/>
      <c r="AV12" s="977"/>
      <c r="AW12" s="977"/>
      <c r="AX12" s="977"/>
      <c r="AY12" s="977"/>
      <c r="AZ12" s="977"/>
      <c r="BA12" s="977"/>
      <c r="BB12" s="977"/>
      <c r="BC12" s="977"/>
      <c r="BD12" s="977"/>
      <c r="BE12" s="977"/>
      <c r="BF12" s="977"/>
      <c r="BG12" s="977"/>
      <c r="BH12" s="977"/>
      <c r="BI12" s="977"/>
      <c r="BJ12" s="977"/>
      <c r="BK12" s="997"/>
    </row>
    <row r="13" spans="2:63" ht="29.25" customHeight="1" x14ac:dyDescent="0.15">
      <c r="B13" s="972"/>
      <c r="C13" s="973"/>
      <c r="D13" s="973"/>
      <c r="E13" s="973"/>
      <c r="F13" s="973"/>
      <c r="G13" s="974"/>
      <c r="H13" s="975"/>
      <c r="I13" s="975"/>
      <c r="J13" s="975"/>
      <c r="K13" s="975"/>
      <c r="L13" s="975"/>
      <c r="M13" s="975"/>
      <c r="N13" s="975"/>
      <c r="O13" s="975"/>
      <c r="P13" s="976"/>
      <c r="Q13" s="977"/>
      <c r="R13" s="977"/>
      <c r="S13" s="977"/>
      <c r="T13" s="977"/>
      <c r="U13" s="977"/>
      <c r="V13" s="977"/>
      <c r="W13" s="977"/>
      <c r="X13" s="977"/>
      <c r="Y13" s="977"/>
      <c r="Z13" s="977"/>
      <c r="AA13" s="977"/>
      <c r="AB13" s="977"/>
      <c r="AC13" s="977"/>
      <c r="AD13" s="977"/>
      <c r="AE13" s="977"/>
      <c r="AF13" s="977"/>
      <c r="AG13" s="977"/>
      <c r="AH13" s="977"/>
      <c r="AI13" s="977"/>
      <c r="AJ13" s="977"/>
      <c r="AK13" s="977"/>
      <c r="AL13" s="977"/>
      <c r="AM13" s="977"/>
      <c r="AN13" s="976"/>
      <c r="AO13" s="977"/>
      <c r="AP13" s="977"/>
      <c r="AQ13" s="977"/>
      <c r="AR13" s="977"/>
      <c r="AS13" s="977"/>
      <c r="AT13" s="977"/>
      <c r="AU13" s="977"/>
      <c r="AV13" s="977"/>
      <c r="AW13" s="977"/>
      <c r="AX13" s="977"/>
      <c r="AY13" s="977"/>
      <c r="AZ13" s="977"/>
      <c r="BA13" s="977"/>
      <c r="BB13" s="977"/>
      <c r="BC13" s="977"/>
      <c r="BD13" s="977"/>
      <c r="BE13" s="977"/>
      <c r="BF13" s="977"/>
      <c r="BG13" s="977"/>
      <c r="BH13" s="977"/>
      <c r="BI13" s="977"/>
      <c r="BJ13" s="977"/>
      <c r="BK13" s="997"/>
    </row>
    <row r="14" spans="2:63" ht="29.25" customHeight="1" x14ac:dyDescent="0.15">
      <c r="B14" s="972"/>
      <c r="C14" s="973"/>
      <c r="D14" s="973"/>
      <c r="E14" s="973"/>
      <c r="F14" s="973"/>
      <c r="G14" s="974"/>
      <c r="H14" s="975"/>
      <c r="I14" s="975"/>
      <c r="J14" s="975"/>
      <c r="K14" s="975"/>
      <c r="L14" s="975"/>
      <c r="M14" s="975"/>
      <c r="N14" s="975"/>
      <c r="O14" s="975"/>
      <c r="P14" s="976"/>
      <c r="Q14" s="977"/>
      <c r="R14" s="977"/>
      <c r="S14" s="977"/>
      <c r="T14" s="977"/>
      <c r="U14" s="977"/>
      <c r="V14" s="977"/>
      <c r="W14" s="977"/>
      <c r="X14" s="977"/>
      <c r="Y14" s="977"/>
      <c r="Z14" s="977"/>
      <c r="AA14" s="977"/>
      <c r="AB14" s="977"/>
      <c r="AC14" s="977"/>
      <c r="AD14" s="977"/>
      <c r="AE14" s="977"/>
      <c r="AF14" s="977"/>
      <c r="AG14" s="977"/>
      <c r="AH14" s="977"/>
      <c r="AI14" s="977"/>
      <c r="AJ14" s="977"/>
      <c r="AK14" s="977"/>
      <c r="AL14" s="977"/>
      <c r="AM14" s="977"/>
      <c r="AN14" s="976"/>
      <c r="AO14" s="977"/>
      <c r="AP14" s="977"/>
      <c r="AQ14" s="977"/>
      <c r="AR14" s="977"/>
      <c r="AS14" s="977"/>
      <c r="AT14" s="977"/>
      <c r="AU14" s="977"/>
      <c r="AV14" s="977"/>
      <c r="AW14" s="977"/>
      <c r="AX14" s="977"/>
      <c r="AY14" s="977"/>
      <c r="AZ14" s="977"/>
      <c r="BA14" s="977"/>
      <c r="BB14" s="977"/>
      <c r="BC14" s="977"/>
      <c r="BD14" s="977"/>
      <c r="BE14" s="977"/>
      <c r="BF14" s="977"/>
      <c r="BG14" s="977"/>
      <c r="BH14" s="977"/>
      <c r="BI14" s="977"/>
      <c r="BJ14" s="977"/>
      <c r="BK14" s="997"/>
    </row>
    <row r="15" spans="2:63" ht="29.25" customHeight="1" x14ac:dyDescent="0.15">
      <c r="B15" s="972"/>
      <c r="C15" s="973"/>
      <c r="D15" s="973"/>
      <c r="E15" s="973"/>
      <c r="F15" s="973"/>
      <c r="G15" s="974"/>
      <c r="H15" s="975"/>
      <c r="I15" s="975"/>
      <c r="J15" s="975"/>
      <c r="K15" s="975"/>
      <c r="L15" s="975"/>
      <c r="M15" s="975"/>
      <c r="N15" s="975"/>
      <c r="O15" s="975"/>
      <c r="P15" s="976"/>
      <c r="Q15" s="977"/>
      <c r="R15" s="977"/>
      <c r="S15" s="977"/>
      <c r="T15" s="977"/>
      <c r="U15" s="977"/>
      <c r="V15" s="977"/>
      <c r="W15" s="977"/>
      <c r="X15" s="977"/>
      <c r="Y15" s="977"/>
      <c r="Z15" s="977"/>
      <c r="AA15" s="977"/>
      <c r="AB15" s="977"/>
      <c r="AC15" s="977"/>
      <c r="AD15" s="977"/>
      <c r="AE15" s="977"/>
      <c r="AF15" s="977"/>
      <c r="AG15" s="977"/>
      <c r="AH15" s="977"/>
      <c r="AI15" s="977"/>
      <c r="AJ15" s="977"/>
      <c r="AK15" s="977"/>
      <c r="AL15" s="977"/>
      <c r="AM15" s="977"/>
      <c r="AN15" s="976"/>
      <c r="AO15" s="977"/>
      <c r="AP15" s="977"/>
      <c r="AQ15" s="977"/>
      <c r="AR15" s="977"/>
      <c r="AS15" s="977"/>
      <c r="AT15" s="977"/>
      <c r="AU15" s="977"/>
      <c r="AV15" s="977"/>
      <c r="AW15" s="977"/>
      <c r="AX15" s="977"/>
      <c r="AY15" s="977"/>
      <c r="AZ15" s="977"/>
      <c r="BA15" s="977"/>
      <c r="BB15" s="977"/>
      <c r="BC15" s="977"/>
      <c r="BD15" s="977"/>
      <c r="BE15" s="977"/>
      <c r="BF15" s="977"/>
      <c r="BG15" s="977"/>
      <c r="BH15" s="977"/>
      <c r="BI15" s="977"/>
      <c r="BJ15" s="977"/>
      <c r="BK15" s="997"/>
    </row>
    <row r="16" spans="2:63" ht="29.25" customHeight="1" x14ac:dyDescent="0.15">
      <c r="B16" s="972"/>
      <c r="C16" s="973"/>
      <c r="D16" s="973"/>
      <c r="E16" s="973"/>
      <c r="F16" s="973"/>
      <c r="G16" s="974"/>
      <c r="H16" s="975"/>
      <c r="I16" s="975"/>
      <c r="J16" s="975"/>
      <c r="K16" s="975"/>
      <c r="L16" s="975"/>
      <c r="M16" s="975"/>
      <c r="N16" s="975"/>
      <c r="O16" s="975"/>
      <c r="P16" s="976"/>
      <c r="Q16" s="977"/>
      <c r="R16" s="977"/>
      <c r="S16" s="977"/>
      <c r="T16" s="977"/>
      <c r="U16" s="977"/>
      <c r="V16" s="977"/>
      <c r="W16" s="977"/>
      <c r="X16" s="977"/>
      <c r="Y16" s="977"/>
      <c r="Z16" s="977"/>
      <c r="AA16" s="977"/>
      <c r="AB16" s="977"/>
      <c r="AC16" s="977"/>
      <c r="AD16" s="977"/>
      <c r="AE16" s="977"/>
      <c r="AF16" s="977"/>
      <c r="AG16" s="977"/>
      <c r="AH16" s="977"/>
      <c r="AI16" s="977"/>
      <c r="AJ16" s="977"/>
      <c r="AK16" s="977"/>
      <c r="AL16" s="977"/>
      <c r="AM16" s="977"/>
      <c r="AN16" s="976"/>
      <c r="AO16" s="977"/>
      <c r="AP16" s="977"/>
      <c r="AQ16" s="977"/>
      <c r="AR16" s="977"/>
      <c r="AS16" s="977"/>
      <c r="AT16" s="977"/>
      <c r="AU16" s="977"/>
      <c r="AV16" s="977"/>
      <c r="AW16" s="977"/>
      <c r="AX16" s="977"/>
      <c r="AY16" s="977"/>
      <c r="AZ16" s="977"/>
      <c r="BA16" s="977"/>
      <c r="BB16" s="977"/>
      <c r="BC16" s="977"/>
      <c r="BD16" s="977"/>
      <c r="BE16" s="977"/>
      <c r="BF16" s="977"/>
      <c r="BG16" s="977"/>
      <c r="BH16" s="977"/>
      <c r="BI16" s="977"/>
      <c r="BJ16" s="977"/>
      <c r="BK16" s="997"/>
    </row>
    <row r="17" spans="2:63" ht="29.25" customHeight="1" x14ac:dyDescent="0.15">
      <c r="B17" s="972"/>
      <c r="C17" s="973"/>
      <c r="D17" s="973"/>
      <c r="E17" s="973"/>
      <c r="F17" s="973"/>
      <c r="G17" s="974"/>
      <c r="H17" s="975"/>
      <c r="I17" s="975"/>
      <c r="J17" s="975"/>
      <c r="K17" s="975"/>
      <c r="L17" s="975"/>
      <c r="M17" s="975"/>
      <c r="N17" s="975"/>
      <c r="O17" s="975"/>
      <c r="P17" s="976"/>
      <c r="Q17" s="977"/>
      <c r="R17" s="977"/>
      <c r="S17" s="977"/>
      <c r="T17" s="977"/>
      <c r="U17" s="977"/>
      <c r="V17" s="977"/>
      <c r="W17" s="977"/>
      <c r="X17" s="977"/>
      <c r="Y17" s="977"/>
      <c r="Z17" s="977"/>
      <c r="AA17" s="977"/>
      <c r="AB17" s="977"/>
      <c r="AC17" s="977"/>
      <c r="AD17" s="977"/>
      <c r="AE17" s="977"/>
      <c r="AF17" s="977"/>
      <c r="AG17" s="977"/>
      <c r="AH17" s="977"/>
      <c r="AI17" s="977"/>
      <c r="AJ17" s="977"/>
      <c r="AK17" s="977"/>
      <c r="AL17" s="977"/>
      <c r="AM17" s="977"/>
      <c r="AN17" s="976"/>
      <c r="AO17" s="977"/>
      <c r="AP17" s="977"/>
      <c r="AQ17" s="977"/>
      <c r="AR17" s="977"/>
      <c r="AS17" s="977"/>
      <c r="AT17" s="977"/>
      <c r="AU17" s="977"/>
      <c r="AV17" s="977"/>
      <c r="AW17" s="977"/>
      <c r="AX17" s="977"/>
      <c r="AY17" s="977"/>
      <c r="AZ17" s="977"/>
      <c r="BA17" s="977"/>
      <c r="BB17" s="977"/>
      <c r="BC17" s="977"/>
      <c r="BD17" s="977"/>
      <c r="BE17" s="977"/>
      <c r="BF17" s="977"/>
      <c r="BG17" s="977"/>
      <c r="BH17" s="977"/>
      <c r="BI17" s="977"/>
      <c r="BJ17" s="977"/>
      <c r="BK17" s="997"/>
    </row>
    <row r="18" spans="2:63" ht="29.25" customHeight="1" x14ac:dyDescent="0.15">
      <c r="B18" s="972"/>
      <c r="C18" s="973"/>
      <c r="D18" s="973"/>
      <c r="E18" s="973"/>
      <c r="F18" s="973"/>
      <c r="G18" s="974"/>
      <c r="H18" s="975"/>
      <c r="I18" s="975"/>
      <c r="J18" s="975"/>
      <c r="K18" s="975"/>
      <c r="L18" s="975"/>
      <c r="M18" s="975"/>
      <c r="N18" s="975"/>
      <c r="O18" s="975"/>
      <c r="P18" s="976"/>
      <c r="Q18" s="977"/>
      <c r="R18" s="977"/>
      <c r="S18" s="977"/>
      <c r="T18" s="977"/>
      <c r="U18" s="977"/>
      <c r="V18" s="977"/>
      <c r="W18" s="977"/>
      <c r="X18" s="977"/>
      <c r="Y18" s="977"/>
      <c r="Z18" s="977"/>
      <c r="AA18" s="977"/>
      <c r="AB18" s="977"/>
      <c r="AC18" s="977"/>
      <c r="AD18" s="977"/>
      <c r="AE18" s="977"/>
      <c r="AF18" s="977"/>
      <c r="AG18" s="977"/>
      <c r="AH18" s="977"/>
      <c r="AI18" s="977"/>
      <c r="AJ18" s="977"/>
      <c r="AK18" s="977"/>
      <c r="AL18" s="977"/>
      <c r="AM18" s="977"/>
      <c r="AN18" s="976"/>
      <c r="AO18" s="977"/>
      <c r="AP18" s="977"/>
      <c r="AQ18" s="977"/>
      <c r="AR18" s="977"/>
      <c r="AS18" s="977"/>
      <c r="AT18" s="977"/>
      <c r="AU18" s="977"/>
      <c r="AV18" s="977"/>
      <c r="AW18" s="977"/>
      <c r="AX18" s="977"/>
      <c r="AY18" s="977"/>
      <c r="AZ18" s="977"/>
      <c r="BA18" s="977"/>
      <c r="BB18" s="977"/>
      <c r="BC18" s="977"/>
      <c r="BD18" s="977"/>
      <c r="BE18" s="977"/>
      <c r="BF18" s="977"/>
      <c r="BG18" s="977"/>
      <c r="BH18" s="977"/>
      <c r="BI18" s="977"/>
      <c r="BJ18" s="977"/>
      <c r="BK18" s="997"/>
    </row>
    <row r="19" spans="2:63" ht="29.25" customHeight="1" x14ac:dyDescent="0.15">
      <c r="B19" s="972"/>
      <c r="C19" s="973"/>
      <c r="D19" s="973"/>
      <c r="E19" s="973"/>
      <c r="F19" s="973"/>
      <c r="G19" s="974"/>
      <c r="H19" s="975"/>
      <c r="I19" s="975"/>
      <c r="J19" s="975"/>
      <c r="K19" s="975"/>
      <c r="L19" s="975"/>
      <c r="M19" s="975"/>
      <c r="N19" s="975"/>
      <c r="O19" s="975"/>
      <c r="P19" s="976"/>
      <c r="Q19" s="977"/>
      <c r="R19" s="977"/>
      <c r="S19" s="977"/>
      <c r="T19" s="977"/>
      <c r="U19" s="977"/>
      <c r="V19" s="977"/>
      <c r="W19" s="977"/>
      <c r="X19" s="977"/>
      <c r="Y19" s="977"/>
      <c r="Z19" s="977"/>
      <c r="AA19" s="977"/>
      <c r="AB19" s="977"/>
      <c r="AC19" s="977"/>
      <c r="AD19" s="977"/>
      <c r="AE19" s="977"/>
      <c r="AF19" s="977"/>
      <c r="AG19" s="977"/>
      <c r="AH19" s="977"/>
      <c r="AI19" s="977"/>
      <c r="AJ19" s="977"/>
      <c r="AK19" s="977"/>
      <c r="AL19" s="977"/>
      <c r="AM19" s="977"/>
      <c r="AN19" s="976"/>
      <c r="AO19" s="977"/>
      <c r="AP19" s="977"/>
      <c r="AQ19" s="977"/>
      <c r="AR19" s="977"/>
      <c r="AS19" s="977"/>
      <c r="AT19" s="977"/>
      <c r="AU19" s="977"/>
      <c r="AV19" s="977"/>
      <c r="AW19" s="977"/>
      <c r="AX19" s="977"/>
      <c r="AY19" s="977"/>
      <c r="AZ19" s="977"/>
      <c r="BA19" s="977"/>
      <c r="BB19" s="977"/>
      <c r="BC19" s="977"/>
      <c r="BD19" s="977"/>
      <c r="BE19" s="977"/>
      <c r="BF19" s="977"/>
      <c r="BG19" s="977"/>
      <c r="BH19" s="977"/>
      <c r="BI19" s="977"/>
      <c r="BJ19" s="977"/>
      <c r="BK19" s="997"/>
    </row>
    <row r="20" spans="2:63" x14ac:dyDescent="0.15">
      <c r="B20" s="101"/>
      <c r="C20" s="101"/>
      <c r="D20" s="35" t="s">
        <v>402</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row>
    <row r="21" spans="2:63" x14ac:dyDescent="0.15">
      <c r="D21" s="3" t="s">
        <v>403</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1"/>
  <sheetViews>
    <sheetView showGridLines="0" showZeros="0" view="pageBreakPreview" topLeftCell="A3" zoomScaleNormal="85" zoomScaleSheetLayoutView="100" workbookViewId="0">
      <selection activeCell="X31" sqref="X31"/>
    </sheetView>
  </sheetViews>
  <sheetFormatPr defaultColWidth="9" defaultRowHeight="12" x14ac:dyDescent="0.15"/>
  <cols>
    <col min="1" max="1" width="2.75" style="102" customWidth="1"/>
    <col min="2" max="3" width="5.75" style="104" customWidth="1"/>
    <col min="4" max="4" width="5.625" style="104" customWidth="1"/>
    <col min="5" max="16" width="4.75" style="102" customWidth="1"/>
    <col min="17" max="28" width="6.375" style="102" customWidth="1"/>
    <col min="29" max="29" width="4" style="102" customWidth="1"/>
    <col min="30" max="16384" width="9" style="102"/>
  </cols>
  <sheetData>
    <row r="1" spans="1:36" ht="20.25" customHeight="1" x14ac:dyDescent="0.15">
      <c r="B1" s="103" t="s">
        <v>404</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44" t="s">
        <v>405</v>
      </c>
      <c r="C2" s="1044"/>
      <c r="D2" s="1044"/>
      <c r="E2" s="1044"/>
      <c r="F2" s="1041" t="s">
        <v>577</v>
      </c>
      <c r="G2" s="1041"/>
      <c r="H2" s="1041"/>
      <c r="I2" s="1041"/>
      <c r="J2" s="1041"/>
      <c r="K2" s="1041"/>
      <c r="L2" s="1042" t="s">
        <v>406</v>
      </c>
      <c r="M2" s="1042"/>
      <c r="N2" s="1042"/>
      <c r="O2" s="1041" t="s">
        <v>579</v>
      </c>
      <c r="P2" s="1041"/>
      <c r="Q2" s="1041"/>
      <c r="R2" s="1041"/>
      <c r="S2" s="1041"/>
      <c r="T2" s="1037" t="s">
        <v>305</v>
      </c>
      <c r="U2" s="1038"/>
      <c r="V2" s="1080" t="s">
        <v>585</v>
      </c>
      <c r="W2" s="1081"/>
      <c r="X2" s="1081"/>
      <c r="Y2" s="1050" t="s">
        <v>407</v>
      </c>
      <c r="Z2" s="1030">
        <v>45925</v>
      </c>
      <c r="AA2" s="1031"/>
      <c r="AB2" s="1032"/>
    </row>
    <row r="3" spans="1:36" ht="12" customHeight="1" x14ac:dyDescent="0.15">
      <c r="A3" s="102" t="s">
        <v>408</v>
      </c>
      <c r="B3" s="1036" t="s">
        <v>409</v>
      </c>
      <c r="C3" s="1036"/>
      <c r="D3" s="1036"/>
      <c r="E3" s="1036"/>
      <c r="F3" s="1043" t="s">
        <v>578</v>
      </c>
      <c r="G3" s="1043"/>
      <c r="H3" s="1043"/>
      <c r="I3" s="1043"/>
      <c r="J3" s="1043"/>
      <c r="K3" s="1043"/>
      <c r="L3" s="1042" t="s">
        <v>410</v>
      </c>
      <c r="M3" s="1042"/>
      <c r="N3" s="1042"/>
      <c r="O3" s="1079" t="s">
        <v>580</v>
      </c>
      <c r="P3" s="1079"/>
      <c r="Q3" s="1079"/>
      <c r="R3" s="1079"/>
      <c r="S3" s="1079"/>
      <c r="T3" s="1039"/>
      <c r="U3" s="1040"/>
      <c r="V3" s="1082"/>
      <c r="W3" s="1083"/>
      <c r="X3" s="1083"/>
      <c r="Y3" s="1051"/>
      <c r="Z3" s="1033"/>
      <c r="AA3" s="1034"/>
      <c r="AB3" s="1035"/>
    </row>
    <row r="4" spans="1:36" ht="12" customHeight="1" x14ac:dyDescent="0.15">
      <c r="B4" s="1080"/>
      <c r="C4" s="1081"/>
      <c r="D4" s="1081"/>
      <c r="E4" s="1081"/>
      <c r="F4" s="1081"/>
      <c r="G4" s="1081"/>
      <c r="H4" s="1081"/>
      <c r="I4" s="1081"/>
      <c r="J4" s="1081"/>
      <c r="K4" s="1081"/>
      <c r="L4" s="1081"/>
      <c r="M4" s="1081"/>
      <c r="N4" s="1081"/>
      <c r="O4" s="1081"/>
      <c r="P4" s="1081"/>
      <c r="Q4" s="1081"/>
      <c r="R4" s="1081"/>
      <c r="S4" s="1081"/>
      <c r="T4" s="1081"/>
      <c r="U4" s="1081"/>
      <c r="V4" s="1081"/>
      <c r="W4" s="1081"/>
      <c r="X4" s="1081"/>
      <c r="Y4" s="1081"/>
      <c r="Z4" s="118"/>
      <c r="AA4" s="60"/>
      <c r="AB4" s="119"/>
      <c r="AC4" s="61"/>
      <c r="AD4" s="255"/>
      <c r="AE4" s="255"/>
      <c r="AF4" s="255"/>
      <c r="AG4" s="255"/>
      <c r="AH4" s="255"/>
      <c r="AI4" s="255"/>
      <c r="AJ4" s="255"/>
    </row>
    <row r="5" spans="1:36" ht="12.75" customHeight="1" thickBot="1" x14ac:dyDescent="0.2">
      <c r="B5" s="1084" t="s">
        <v>411</v>
      </c>
      <c r="C5" s="1085"/>
      <c r="D5" s="1085"/>
      <c r="E5" s="1085"/>
      <c r="F5" s="1085"/>
      <c r="G5" s="1085"/>
      <c r="H5" s="1085"/>
      <c r="I5" s="1085"/>
      <c r="J5" s="1085"/>
      <c r="K5" s="1085"/>
      <c r="L5" s="1085"/>
      <c r="M5" s="1085"/>
      <c r="N5" s="1085"/>
      <c r="O5" s="1085"/>
      <c r="P5" s="1085"/>
      <c r="Q5" s="1085"/>
      <c r="R5" s="1085"/>
      <c r="S5" s="1085"/>
      <c r="T5" s="1085"/>
      <c r="U5" s="1085"/>
      <c r="V5" s="1085"/>
      <c r="W5" s="1085"/>
      <c r="X5" s="1085"/>
      <c r="Y5" s="1085"/>
      <c r="Z5" s="1085"/>
      <c r="AA5" s="1085"/>
      <c r="AB5" s="1086"/>
      <c r="AC5" s="37"/>
      <c r="AD5" s="255"/>
      <c r="AE5" s="255"/>
      <c r="AF5" s="255"/>
      <c r="AG5" s="255"/>
      <c r="AH5" s="255"/>
      <c r="AI5" s="255"/>
      <c r="AJ5" s="255"/>
    </row>
    <row r="6" spans="1:36" ht="13.5" customHeight="1" x14ac:dyDescent="0.15">
      <c r="B6" s="1057" t="s">
        <v>344</v>
      </c>
      <c r="C6" s="1058"/>
      <c r="D6" s="1059"/>
      <c r="E6" s="1060" t="s">
        <v>345</v>
      </c>
      <c r="F6" s="1061"/>
      <c r="G6" s="1061"/>
      <c r="H6" s="1061"/>
      <c r="I6" s="1061"/>
      <c r="J6" s="1061"/>
      <c r="K6" s="1061"/>
      <c r="L6" s="1061"/>
      <c r="M6" s="1061"/>
      <c r="N6" s="1061"/>
      <c r="O6" s="1061"/>
      <c r="P6" s="1061"/>
      <c r="Q6" s="1060" t="s">
        <v>346</v>
      </c>
      <c r="R6" s="1061"/>
      <c r="S6" s="1061"/>
      <c r="T6" s="1061"/>
      <c r="U6" s="1061"/>
      <c r="V6" s="1061"/>
      <c r="W6" s="1061"/>
      <c r="X6" s="1061"/>
      <c r="Y6" s="1061"/>
      <c r="Z6" s="1061"/>
      <c r="AA6" s="1061"/>
      <c r="AB6" s="1076"/>
      <c r="AC6" s="58"/>
      <c r="AD6" s="58"/>
    </row>
    <row r="7" spans="1:36" ht="13.5" x14ac:dyDescent="0.15">
      <c r="B7" s="1047" t="s">
        <v>347</v>
      </c>
      <c r="C7" s="1052" t="s">
        <v>348</v>
      </c>
      <c r="D7" s="1055" t="s">
        <v>349</v>
      </c>
      <c r="E7" s="1045" t="s">
        <v>412</v>
      </c>
      <c r="F7" s="1046"/>
      <c r="G7" s="1046"/>
      <c r="H7" s="1046"/>
      <c r="I7" s="1046"/>
      <c r="J7" s="1046"/>
      <c r="K7" s="1046"/>
      <c r="L7" s="1046"/>
      <c r="M7" s="1046"/>
      <c r="N7" s="1046"/>
      <c r="O7" s="1046"/>
      <c r="P7" s="1049"/>
      <c r="Q7" s="1045" t="s">
        <v>351</v>
      </c>
      <c r="R7" s="1046"/>
      <c r="S7" s="1046"/>
      <c r="T7" s="1046"/>
      <c r="U7" s="1077" t="s">
        <v>352</v>
      </c>
      <c r="V7" s="1046"/>
      <c r="W7" s="1046"/>
      <c r="X7" s="1046"/>
      <c r="Y7" s="1046"/>
      <c r="Z7" s="1046"/>
      <c r="AA7" s="1046"/>
      <c r="AB7" s="1078"/>
      <c r="AC7" s="58"/>
      <c r="AD7" s="58"/>
    </row>
    <row r="8" spans="1:36" ht="13.5" x14ac:dyDescent="0.15">
      <c r="B8" s="1047"/>
      <c r="C8" s="1053"/>
      <c r="D8" s="1055"/>
      <c r="E8" s="1045" t="s">
        <v>354</v>
      </c>
      <c r="F8" s="1046"/>
      <c r="G8" s="1046"/>
      <c r="H8" s="1049"/>
      <c r="I8" s="1046" t="s">
        <v>355</v>
      </c>
      <c r="J8" s="1046"/>
      <c r="K8" s="1046"/>
      <c r="L8" s="1049"/>
      <c r="M8" s="1046" t="s">
        <v>356</v>
      </c>
      <c r="N8" s="1046"/>
      <c r="O8" s="1046"/>
      <c r="P8" s="1049"/>
      <c r="Q8" s="1045" t="s">
        <v>357</v>
      </c>
      <c r="R8" s="1046"/>
      <c r="S8" s="1046"/>
      <c r="T8" s="1046"/>
      <c r="U8" s="1077" t="s">
        <v>355</v>
      </c>
      <c r="V8" s="1046"/>
      <c r="W8" s="1046"/>
      <c r="X8" s="1046"/>
      <c r="Y8" s="1077" t="s">
        <v>356</v>
      </c>
      <c r="Z8" s="1046"/>
      <c r="AA8" s="1046"/>
      <c r="AB8" s="1078"/>
      <c r="AC8" s="57"/>
      <c r="AD8" s="57"/>
      <c r="AE8" s="57"/>
      <c r="AF8" s="57"/>
      <c r="AG8" s="57"/>
      <c r="AH8" s="57"/>
      <c r="AI8" s="57"/>
      <c r="AJ8" s="57"/>
    </row>
    <row r="9" spans="1:36" s="104" customFormat="1" x14ac:dyDescent="0.15">
      <c r="B9" s="1048"/>
      <c r="C9" s="1054"/>
      <c r="D9" s="1056"/>
      <c r="E9" s="62" t="s">
        <v>358</v>
      </c>
      <c r="F9" s="63" t="s">
        <v>359</v>
      </c>
      <c r="G9" s="63" t="s">
        <v>360</v>
      </c>
      <c r="H9" s="253" t="s">
        <v>361</v>
      </c>
      <c r="I9" s="64" t="s">
        <v>358</v>
      </c>
      <c r="J9" s="63" t="s">
        <v>359</v>
      </c>
      <c r="K9" s="63" t="s">
        <v>360</v>
      </c>
      <c r="L9" s="253" t="s">
        <v>361</v>
      </c>
      <c r="M9" s="64" t="s">
        <v>358</v>
      </c>
      <c r="N9" s="63" t="s">
        <v>359</v>
      </c>
      <c r="O9" s="63" t="s">
        <v>360</v>
      </c>
      <c r="P9" s="253" t="s">
        <v>361</v>
      </c>
      <c r="Q9" s="251" t="s">
        <v>358</v>
      </c>
      <c r="R9" s="72" t="s">
        <v>359</v>
      </c>
      <c r="S9" s="63" t="s">
        <v>360</v>
      </c>
      <c r="T9" s="252" t="s">
        <v>361</v>
      </c>
      <c r="U9" s="254" t="s">
        <v>358</v>
      </c>
      <c r="V9" s="72" t="s">
        <v>359</v>
      </c>
      <c r="W9" s="63" t="s">
        <v>360</v>
      </c>
      <c r="X9" s="252" t="s">
        <v>361</v>
      </c>
      <c r="Y9" s="254" t="s">
        <v>358</v>
      </c>
      <c r="Z9" s="72" t="s">
        <v>359</v>
      </c>
      <c r="AA9" s="63" t="s">
        <v>360</v>
      </c>
      <c r="AB9" s="86" t="s">
        <v>361</v>
      </c>
      <c r="AC9" s="57"/>
      <c r="AD9" s="57"/>
      <c r="AE9" s="57"/>
      <c r="AF9" s="57"/>
      <c r="AG9" s="57"/>
      <c r="AH9" s="57"/>
      <c r="AI9" s="57"/>
      <c r="AJ9" s="57"/>
    </row>
    <row r="10" spans="1:36" x14ac:dyDescent="0.15">
      <c r="B10" s="262" t="str">
        <f>'様式D-3_PS'!AV5</f>
        <v>PS</v>
      </c>
      <c r="C10" s="105">
        <f>'様式D-3_PS'!AW5</f>
        <v>0</v>
      </c>
      <c r="D10" s="143" t="str">
        <f>'様式D-3_PS'!AX5</f>
        <v>Ⅰ</v>
      </c>
      <c r="E10" s="106">
        <f>'様式D-3_PS'!AY5</f>
        <v>0</v>
      </c>
      <c r="F10" s="107">
        <f>'様式D-3_PS'!AZ5</f>
        <v>0</v>
      </c>
      <c r="G10" s="107">
        <f>'様式D-3_PS'!BA5</f>
        <v>0</v>
      </c>
      <c r="H10" s="108">
        <f>'様式D-3_PS'!BB5</f>
        <v>0</v>
      </c>
      <c r="I10" s="109">
        <f>'様式D-3_PS'!BC5</f>
        <v>0</v>
      </c>
      <c r="J10" s="107">
        <f>'様式D-3_PS'!BD5</f>
        <v>0</v>
      </c>
      <c r="K10" s="107">
        <f>'様式D-3_PS'!BE5</f>
        <v>0</v>
      </c>
      <c r="L10" s="108">
        <f>'様式D-3_PS'!BF5</f>
        <v>0</v>
      </c>
      <c r="M10" s="109">
        <f>'様式D-3_PS'!BG5</f>
        <v>0</v>
      </c>
      <c r="N10" s="107">
        <f>'様式D-3_PS'!BH5</f>
        <v>0</v>
      </c>
      <c r="O10" s="107">
        <f>'様式D-3_PS'!BI5</f>
        <v>0</v>
      </c>
      <c r="P10" s="108">
        <f>'様式D-3_PS'!BJ5</f>
        <v>0</v>
      </c>
      <c r="Q10" s="110">
        <f>'様式D-3_PS'!BK5</f>
        <v>0</v>
      </c>
      <c r="R10" s="111">
        <f>'様式D-3_PS'!BL5</f>
        <v>0</v>
      </c>
      <c r="S10" s="111">
        <f>'様式D-3_PS'!BM5</f>
        <v>0</v>
      </c>
      <c r="T10" s="112">
        <f>'様式D-3_PS'!BN5</f>
        <v>0</v>
      </c>
      <c r="U10" s="266">
        <f>'様式D-3_PS'!BO5</f>
        <v>0</v>
      </c>
      <c r="V10" s="267">
        <f>'様式D-3_PS'!BP5</f>
        <v>0</v>
      </c>
      <c r="W10" s="267">
        <f>'様式D-3_PS'!BQ5</f>
        <v>0</v>
      </c>
      <c r="X10" s="268">
        <f>'様式D-3_PS'!BR5</f>
        <v>0</v>
      </c>
      <c r="Y10" s="114">
        <f>'様式D-3_PS'!BS5</f>
        <v>0</v>
      </c>
      <c r="Z10" s="113">
        <f>'様式D-3_PS'!BT5</f>
        <v>0</v>
      </c>
      <c r="AA10" s="113">
        <f>'様式D-3_PS'!BU5</f>
        <v>0</v>
      </c>
      <c r="AB10" s="115">
        <f>'様式D-3_PS'!BV5</f>
        <v>0</v>
      </c>
      <c r="AC10" s="57"/>
      <c r="AD10" s="57"/>
      <c r="AE10" s="57"/>
      <c r="AF10" s="57"/>
      <c r="AG10" s="57"/>
      <c r="AH10" s="57"/>
      <c r="AI10" s="57"/>
      <c r="AJ10" s="57"/>
    </row>
    <row r="11" spans="1:36" x14ac:dyDescent="0.15">
      <c r="B11" s="262">
        <f>'様式D-3_001'!AV5</f>
        <v>1</v>
      </c>
      <c r="C11" s="105">
        <f>'様式D-3_001'!AW5</f>
        <v>10</v>
      </c>
      <c r="D11" s="143" t="str">
        <f>'様式D-3_001'!AX5</f>
        <v>Ⅱ</v>
      </c>
      <c r="E11" s="106">
        <f>'様式D-3_001'!AY5</f>
        <v>0</v>
      </c>
      <c r="F11" s="107">
        <f>'様式D-3_001'!AZ5</f>
        <v>0</v>
      </c>
      <c r="G11" s="107">
        <f>'様式D-3_001'!BA5</f>
        <v>0</v>
      </c>
      <c r="H11" s="108">
        <f>'様式D-3_001'!BB5</f>
        <v>0</v>
      </c>
      <c r="I11" s="109">
        <f>'様式D-3_001'!BC5</f>
        <v>0</v>
      </c>
      <c r="J11" s="107">
        <f>'様式D-3_001'!BD5</f>
        <v>0</v>
      </c>
      <c r="K11" s="107">
        <f>'様式D-3_001'!BE5</f>
        <v>0</v>
      </c>
      <c r="L11" s="108">
        <f>'様式D-3_001'!BF5</f>
        <v>6</v>
      </c>
      <c r="M11" s="109">
        <f>'様式D-3_001'!BG5</f>
        <v>0</v>
      </c>
      <c r="N11" s="107">
        <f>'様式D-3_001'!BH5</f>
        <v>0</v>
      </c>
      <c r="O11" s="107">
        <f>'様式D-3_001'!BI5</f>
        <v>0</v>
      </c>
      <c r="P11" s="108">
        <f>'様式D-3_001'!BJ5</f>
        <v>2</v>
      </c>
      <c r="Q11" s="110">
        <f>'様式D-3_001'!BK5</f>
        <v>0</v>
      </c>
      <c r="R11" s="111">
        <f>'様式D-3_001'!BL5</f>
        <v>0</v>
      </c>
      <c r="S11" s="111">
        <f>'様式D-3_001'!BM5</f>
        <v>0</v>
      </c>
      <c r="T11" s="112">
        <f>'様式D-3_001'!BN5</f>
        <v>0</v>
      </c>
      <c r="U11" s="266">
        <f>'様式D-3_001'!BO5</f>
        <v>0</v>
      </c>
      <c r="V11" s="267">
        <f>'様式D-3_001'!BP5</f>
        <v>0</v>
      </c>
      <c r="W11" s="267">
        <f>'様式D-3_001'!BQ5</f>
        <v>0</v>
      </c>
      <c r="X11" s="268">
        <f>'様式D-3_001'!BR5</f>
        <v>0.67999999999999994</v>
      </c>
      <c r="Y11" s="114">
        <f>'様式D-3_001'!BS5</f>
        <v>0</v>
      </c>
      <c r="Z11" s="113">
        <f>'様式D-3_001'!BT5</f>
        <v>0</v>
      </c>
      <c r="AA11" s="113">
        <f>'様式D-3_001'!BU5</f>
        <v>0</v>
      </c>
      <c r="AB11" s="115">
        <f>'様式D-3_001'!BV5</f>
        <v>34.940000000000005</v>
      </c>
      <c r="AC11" s="57"/>
      <c r="AD11" s="57"/>
      <c r="AE11" s="57"/>
      <c r="AF11" s="57"/>
      <c r="AG11" s="57"/>
      <c r="AH11" s="57"/>
      <c r="AI11" s="57"/>
      <c r="AJ11" s="57"/>
    </row>
    <row r="12" spans="1:36" x14ac:dyDescent="0.15">
      <c r="B12" s="262">
        <f>'様式D-3_002'!AV5</f>
        <v>2</v>
      </c>
      <c r="C12" s="105">
        <f>'様式D-3_002'!AW5</f>
        <v>10</v>
      </c>
      <c r="D12" s="143" t="str">
        <f>'様式D-3_002'!AX5</f>
        <v>Ⅱ</v>
      </c>
      <c r="E12" s="106">
        <f>'様式D-3_002'!AY5</f>
        <v>0</v>
      </c>
      <c r="F12" s="107">
        <f>'様式D-3_002'!AZ5</f>
        <v>0</v>
      </c>
      <c r="G12" s="107">
        <f>'様式D-3_002'!BA5</f>
        <v>0</v>
      </c>
      <c r="H12" s="108">
        <f>'様式D-3_002'!BB5</f>
        <v>0</v>
      </c>
      <c r="I12" s="109">
        <f>'様式D-3_002'!BC5</f>
        <v>0</v>
      </c>
      <c r="J12" s="107">
        <f>'様式D-3_002'!BD5</f>
        <v>0</v>
      </c>
      <c r="K12" s="107">
        <f>'様式D-3_002'!BE5</f>
        <v>1</v>
      </c>
      <c r="L12" s="108">
        <f>'様式D-3_002'!BF5</f>
        <v>3</v>
      </c>
      <c r="M12" s="109">
        <f>'様式D-3_002'!BG5</f>
        <v>0</v>
      </c>
      <c r="N12" s="107">
        <f>'様式D-3_002'!BH5</f>
        <v>0</v>
      </c>
      <c r="O12" s="107">
        <f>'様式D-3_002'!BI5</f>
        <v>0</v>
      </c>
      <c r="P12" s="108">
        <f>'様式D-3_002'!BJ5</f>
        <v>2</v>
      </c>
      <c r="Q12" s="110">
        <f>'様式D-3_002'!BK5</f>
        <v>0</v>
      </c>
      <c r="R12" s="111">
        <f>'様式D-3_002'!BL5</f>
        <v>0</v>
      </c>
      <c r="S12" s="111">
        <f>'様式D-3_002'!BM5</f>
        <v>0</v>
      </c>
      <c r="T12" s="112">
        <f>'様式D-3_002'!BN5</f>
        <v>0</v>
      </c>
      <c r="U12" s="266">
        <f>'様式D-3_002'!BO5</f>
        <v>0</v>
      </c>
      <c r="V12" s="267">
        <f>'様式D-3_002'!BP5</f>
        <v>0</v>
      </c>
      <c r="W12" s="267">
        <f>'様式D-3_002'!BQ5</f>
        <v>0.15</v>
      </c>
      <c r="X12" s="268">
        <f>'様式D-3_002'!BR5</f>
        <v>0.3</v>
      </c>
      <c r="Y12" s="114">
        <f>'様式D-3_002'!BS5</f>
        <v>0</v>
      </c>
      <c r="Z12" s="113">
        <f>'様式D-3_002'!BT5</f>
        <v>0</v>
      </c>
      <c r="AA12" s="113">
        <f>'様式D-3_002'!BU5</f>
        <v>0</v>
      </c>
      <c r="AB12" s="115">
        <f>'様式D-3_002'!BV5</f>
        <v>47.72</v>
      </c>
      <c r="AC12" s="57"/>
      <c r="AD12" s="57"/>
      <c r="AE12" s="57"/>
      <c r="AF12" s="57"/>
      <c r="AG12" s="57"/>
      <c r="AH12" s="57"/>
      <c r="AI12" s="57"/>
      <c r="AJ12" s="57"/>
    </row>
    <row r="13" spans="1:36" x14ac:dyDescent="0.15">
      <c r="B13" s="262">
        <f>'様式D-3_003'!AV5</f>
        <v>3</v>
      </c>
      <c r="C13" s="105">
        <f>'様式D-3_003'!AW5</f>
        <v>10</v>
      </c>
      <c r="D13" s="143" t="str">
        <f>'様式D-3_003'!AX5</f>
        <v>Ⅱ</v>
      </c>
      <c r="E13" s="106">
        <f>'様式D-3_003'!AY5</f>
        <v>0</v>
      </c>
      <c r="F13" s="107">
        <f>'様式D-3_003'!AZ5</f>
        <v>0</v>
      </c>
      <c r="G13" s="107">
        <f>'様式D-3_003'!BA5</f>
        <v>0</v>
      </c>
      <c r="H13" s="108">
        <f>'様式D-3_003'!BB5</f>
        <v>0</v>
      </c>
      <c r="I13" s="109">
        <f>'様式D-3_003'!BC5</f>
        <v>0</v>
      </c>
      <c r="J13" s="107">
        <f>'様式D-3_003'!BD5</f>
        <v>0</v>
      </c>
      <c r="K13" s="107">
        <f>'様式D-3_003'!BE5</f>
        <v>0</v>
      </c>
      <c r="L13" s="108">
        <f>'様式D-3_003'!BF5</f>
        <v>4</v>
      </c>
      <c r="M13" s="109">
        <f>'様式D-3_003'!BG5</f>
        <v>0</v>
      </c>
      <c r="N13" s="107">
        <f>'様式D-3_003'!BH5</f>
        <v>0</v>
      </c>
      <c r="O13" s="107">
        <f>'様式D-3_003'!BI5</f>
        <v>0</v>
      </c>
      <c r="P13" s="108">
        <f>'様式D-3_003'!BJ5</f>
        <v>5</v>
      </c>
      <c r="Q13" s="110">
        <f>'様式D-3_003'!BK5</f>
        <v>0</v>
      </c>
      <c r="R13" s="111">
        <f>'様式D-3_003'!BL5</f>
        <v>0</v>
      </c>
      <c r="S13" s="111">
        <f>'様式D-3_003'!BM5</f>
        <v>0</v>
      </c>
      <c r="T13" s="112">
        <f>'様式D-3_003'!BN5</f>
        <v>0</v>
      </c>
      <c r="U13" s="266">
        <f>'様式D-3_003'!BO5</f>
        <v>0</v>
      </c>
      <c r="V13" s="267">
        <f>'様式D-3_003'!BP5</f>
        <v>0</v>
      </c>
      <c r="W13" s="267">
        <f>'様式D-3_003'!BQ5</f>
        <v>0</v>
      </c>
      <c r="X13" s="268">
        <f>'様式D-3_003'!BR5</f>
        <v>0.78</v>
      </c>
      <c r="Y13" s="114">
        <f>'様式D-3_003'!BS5</f>
        <v>0</v>
      </c>
      <c r="Z13" s="113">
        <f>'様式D-3_003'!BT5</f>
        <v>0</v>
      </c>
      <c r="AA13" s="113">
        <f>'様式D-3_003'!BU5</f>
        <v>0</v>
      </c>
      <c r="AB13" s="115">
        <f>'様式D-3_003'!BV5</f>
        <v>65.06</v>
      </c>
      <c r="AC13" s="57"/>
      <c r="AD13" s="57"/>
      <c r="AE13" s="57"/>
      <c r="AF13" s="57"/>
      <c r="AG13" s="57"/>
      <c r="AH13" s="57"/>
      <c r="AI13" s="57"/>
      <c r="AJ13" s="57"/>
    </row>
    <row r="14" spans="1:36" x14ac:dyDescent="0.15">
      <c r="B14" s="262">
        <f>'様式D-3_004'!AV5</f>
        <v>4</v>
      </c>
      <c r="C14" s="105">
        <f>'様式D-3_004'!AW5</f>
        <v>10</v>
      </c>
      <c r="D14" s="143" t="str">
        <f>'様式D-3_004'!AX5</f>
        <v>Ⅱ</v>
      </c>
      <c r="E14" s="106">
        <f>'様式D-3_004'!AY5</f>
        <v>0</v>
      </c>
      <c r="F14" s="107">
        <f>'様式D-3_004'!AZ5</f>
        <v>0</v>
      </c>
      <c r="G14" s="107">
        <f>'様式D-3_004'!BA5</f>
        <v>0</v>
      </c>
      <c r="H14" s="108">
        <f>'様式D-3_004'!BB5</f>
        <v>0</v>
      </c>
      <c r="I14" s="109">
        <f>'様式D-3_004'!BC5</f>
        <v>0</v>
      </c>
      <c r="J14" s="107">
        <f>'様式D-3_004'!BD5</f>
        <v>0</v>
      </c>
      <c r="K14" s="107">
        <f>'様式D-3_004'!BE5</f>
        <v>0</v>
      </c>
      <c r="L14" s="108">
        <f>'様式D-3_004'!BF5</f>
        <v>1</v>
      </c>
      <c r="M14" s="109">
        <f>'様式D-3_004'!BG5</f>
        <v>0</v>
      </c>
      <c r="N14" s="107">
        <f>'様式D-3_004'!BH5</f>
        <v>0</v>
      </c>
      <c r="O14" s="107">
        <f>'様式D-3_004'!BI5</f>
        <v>0</v>
      </c>
      <c r="P14" s="108">
        <f>'様式D-3_004'!BJ5</f>
        <v>5</v>
      </c>
      <c r="Q14" s="110">
        <f>'様式D-3_004'!BK5</f>
        <v>0</v>
      </c>
      <c r="R14" s="111">
        <f>'様式D-3_004'!BL5</f>
        <v>0</v>
      </c>
      <c r="S14" s="111">
        <f>'様式D-3_004'!BM5</f>
        <v>0</v>
      </c>
      <c r="T14" s="112">
        <f>'様式D-3_004'!BN5</f>
        <v>0</v>
      </c>
      <c r="U14" s="266">
        <f>'様式D-3_004'!BO5</f>
        <v>0</v>
      </c>
      <c r="V14" s="267">
        <f>'様式D-3_004'!BP5</f>
        <v>0</v>
      </c>
      <c r="W14" s="267">
        <f>'様式D-3_004'!BQ5</f>
        <v>0</v>
      </c>
      <c r="X14" s="268">
        <f>'様式D-3_004'!BR5</f>
        <v>0.12</v>
      </c>
      <c r="Y14" s="114">
        <f>'様式D-3_004'!BS5</f>
        <v>0</v>
      </c>
      <c r="Z14" s="113">
        <f>'様式D-3_004'!BT5</f>
        <v>0</v>
      </c>
      <c r="AA14" s="113">
        <f>'様式D-3_004'!BU5</f>
        <v>0</v>
      </c>
      <c r="AB14" s="115">
        <f>'様式D-3_004'!BV5</f>
        <v>57.540000000000006</v>
      </c>
      <c r="AC14" s="57"/>
      <c r="AD14" s="57"/>
      <c r="AE14" s="57"/>
      <c r="AF14" s="57"/>
      <c r="AG14" s="57"/>
      <c r="AH14" s="57"/>
      <c r="AI14" s="57"/>
      <c r="AJ14" s="57"/>
    </row>
    <row r="15" spans="1:36" x14ac:dyDescent="0.15">
      <c r="B15" s="262">
        <f>'様式D-3_005'!AV5</f>
        <v>5</v>
      </c>
      <c r="C15" s="105">
        <f>'様式D-3_005'!AW5</f>
        <v>10</v>
      </c>
      <c r="D15" s="143" t="str">
        <f>'様式D-3_005'!AX5</f>
        <v>Ⅱ</v>
      </c>
      <c r="E15" s="106">
        <f>'様式D-3_005'!AY5</f>
        <v>0</v>
      </c>
      <c r="F15" s="107">
        <f>'様式D-3_005'!AZ5</f>
        <v>0</v>
      </c>
      <c r="G15" s="107">
        <f>'様式D-3_005'!BA5</f>
        <v>0</v>
      </c>
      <c r="H15" s="108">
        <f>'様式D-3_005'!BB5</f>
        <v>0</v>
      </c>
      <c r="I15" s="109">
        <f>'様式D-3_005'!BC5</f>
        <v>0</v>
      </c>
      <c r="J15" s="107">
        <f>'様式D-3_005'!BD5</f>
        <v>0</v>
      </c>
      <c r="K15" s="107">
        <f>'様式D-3_005'!BE5</f>
        <v>0</v>
      </c>
      <c r="L15" s="108">
        <f>'様式D-3_005'!BF5</f>
        <v>1</v>
      </c>
      <c r="M15" s="109">
        <f>'様式D-3_005'!BG5</f>
        <v>0</v>
      </c>
      <c r="N15" s="107">
        <f>'様式D-3_005'!BH5</f>
        <v>0</v>
      </c>
      <c r="O15" s="107">
        <f>'様式D-3_005'!BI5</f>
        <v>0</v>
      </c>
      <c r="P15" s="108">
        <f>'様式D-3_005'!BJ5</f>
        <v>5</v>
      </c>
      <c r="Q15" s="110">
        <f>'様式D-3_005'!BK5</f>
        <v>0</v>
      </c>
      <c r="R15" s="111">
        <f>'様式D-3_005'!BL5</f>
        <v>0</v>
      </c>
      <c r="S15" s="111">
        <f>'様式D-3_005'!BM5</f>
        <v>0</v>
      </c>
      <c r="T15" s="112">
        <f>'様式D-3_005'!BN5</f>
        <v>0</v>
      </c>
      <c r="U15" s="266">
        <f>'様式D-3_005'!BO5</f>
        <v>0</v>
      </c>
      <c r="V15" s="267">
        <f>'様式D-3_005'!BP5</f>
        <v>0</v>
      </c>
      <c r="W15" s="267">
        <f>'様式D-3_005'!BQ5</f>
        <v>0</v>
      </c>
      <c r="X15" s="268">
        <f>'様式D-3_005'!BR5</f>
        <v>0.04</v>
      </c>
      <c r="Y15" s="114">
        <f>'様式D-3_005'!BS5</f>
        <v>0</v>
      </c>
      <c r="Z15" s="113">
        <f>'様式D-3_005'!BT5</f>
        <v>0</v>
      </c>
      <c r="AA15" s="113">
        <f>'様式D-3_005'!BU5</f>
        <v>0</v>
      </c>
      <c r="AB15" s="115">
        <f>'様式D-3_005'!BV5</f>
        <v>88.550000000000011</v>
      </c>
      <c r="AC15" s="57"/>
      <c r="AD15" s="57"/>
      <c r="AE15" s="57"/>
      <c r="AF15" s="57"/>
      <c r="AG15" s="57"/>
      <c r="AH15" s="57"/>
      <c r="AI15" s="57"/>
      <c r="AJ15" s="57"/>
    </row>
    <row r="16" spans="1:36" x14ac:dyDescent="0.15">
      <c r="B16" s="262">
        <f>'様式D-3_006'!AV5</f>
        <v>6</v>
      </c>
      <c r="C16" s="105">
        <f>'様式D-3_006'!AW5</f>
        <v>10</v>
      </c>
      <c r="D16" s="143" t="str">
        <f>'様式D-3_006'!AX5</f>
        <v>Ⅲ</v>
      </c>
      <c r="E16" s="106">
        <f>'様式D-3_006'!AY5</f>
        <v>0</v>
      </c>
      <c r="F16" s="107">
        <f>'様式D-3_006'!AZ5</f>
        <v>0</v>
      </c>
      <c r="G16" s="107">
        <f>'様式D-3_006'!BA5</f>
        <v>0</v>
      </c>
      <c r="H16" s="108">
        <f>'様式D-3_006'!BB5</f>
        <v>0</v>
      </c>
      <c r="I16" s="109">
        <f>'様式D-3_006'!BC5</f>
        <v>0</v>
      </c>
      <c r="J16" s="107">
        <f>'様式D-3_006'!BD5</f>
        <v>3</v>
      </c>
      <c r="K16" s="107">
        <f>'様式D-3_006'!BE5</f>
        <v>0</v>
      </c>
      <c r="L16" s="108">
        <f>'様式D-3_006'!BF5</f>
        <v>3</v>
      </c>
      <c r="M16" s="109">
        <f>'様式D-3_006'!BG5</f>
        <v>0</v>
      </c>
      <c r="N16" s="107">
        <f>'様式D-3_006'!BH5</f>
        <v>0</v>
      </c>
      <c r="O16" s="107">
        <f>'様式D-3_006'!BI5</f>
        <v>2</v>
      </c>
      <c r="P16" s="108">
        <f>'様式D-3_006'!BJ5</f>
        <v>3</v>
      </c>
      <c r="Q16" s="110">
        <f>'様式D-3_006'!BK5</f>
        <v>0</v>
      </c>
      <c r="R16" s="111">
        <f>'様式D-3_006'!BL5</f>
        <v>0</v>
      </c>
      <c r="S16" s="111">
        <f>'様式D-3_006'!BM5</f>
        <v>0</v>
      </c>
      <c r="T16" s="112">
        <f>'様式D-3_006'!BN5</f>
        <v>0</v>
      </c>
      <c r="U16" s="266">
        <f>'様式D-3_006'!BO5</f>
        <v>0</v>
      </c>
      <c r="V16" s="267">
        <f>'様式D-3_006'!BP5</f>
        <v>2.2400000000000002</v>
      </c>
      <c r="W16" s="267">
        <f>'様式D-3_006'!BQ5</f>
        <v>0</v>
      </c>
      <c r="X16" s="268">
        <f>'様式D-3_006'!BR5</f>
        <v>0.26250000000000001</v>
      </c>
      <c r="Y16" s="114">
        <f>'様式D-3_006'!BS5</f>
        <v>0</v>
      </c>
      <c r="Z16" s="113">
        <f>'様式D-3_006'!BT5</f>
        <v>0</v>
      </c>
      <c r="AA16" s="113">
        <f>'様式D-3_006'!BU5</f>
        <v>6.3</v>
      </c>
      <c r="AB16" s="115">
        <f>'様式D-3_006'!BV5</f>
        <v>7.74</v>
      </c>
      <c r="AC16" s="57"/>
      <c r="AD16" s="57"/>
      <c r="AE16" s="57"/>
      <c r="AF16" s="57"/>
      <c r="AG16" s="57"/>
      <c r="AH16" s="57"/>
      <c r="AI16" s="57"/>
      <c r="AJ16" s="57"/>
    </row>
    <row r="17" spans="2:36" x14ac:dyDescent="0.15">
      <c r="B17" s="262">
        <f>'様式D-3_007'!AV5</f>
        <v>7</v>
      </c>
      <c r="C17" s="105">
        <f>'様式D-3_007'!AW5</f>
        <v>9.9</v>
      </c>
      <c r="D17" s="143" t="str">
        <f>'様式D-3_007'!AX5</f>
        <v>Ⅱ</v>
      </c>
      <c r="E17" s="106">
        <f>'様式D-3_007'!AY5</f>
        <v>0</v>
      </c>
      <c r="F17" s="107">
        <f>'様式D-3_007'!AZ5</f>
        <v>0</v>
      </c>
      <c r="G17" s="107">
        <f>'様式D-3_007'!BA5</f>
        <v>0</v>
      </c>
      <c r="H17" s="108">
        <f>'様式D-3_007'!BB5</f>
        <v>0</v>
      </c>
      <c r="I17" s="109">
        <f>'様式D-3_007'!BC5</f>
        <v>0</v>
      </c>
      <c r="J17" s="107">
        <f>'様式D-3_007'!BD5</f>
        <v>0</v>
      </c>
      <c r="K17" s="107">
        <f>'様式D-3_007'!BE5</f>
        <v>0</v>
      </c>
      <c r="L17" s="108">
        <f>'様式D-3_007'!BF5</f>
        <v>4</v>
      </c>
      <c r="M17" s="109">
        <f>'様式D-3_007'!BG5</f>
        <v>0</v>
      </c>
      <c r="N17" s="107">
        <f>'様式D-3_007'!BH5</f>
        <v>0</v>
      </c>
      <c r="O17" s="107">
        <f>'様式D-3_007'!BI5</f>
        <v>1</v>
      </c>
      <c r="P17" s="108">
        <f>'様式D-3_007'!BJ5</f>
        <v>2</v>
      </c>
      <c r="Q17" s="110">
        <f>'様式D-3_007'!BK5</f>
        <v>0</v>
      </c>
      <c r="R17" s="111">
        <f>'様式D-3_007'!BL5</f>
        <v>0</v>
      </c>
      <c r="S17" s="111">
        <f>'様式D-3_007'!BM5</f>
        <v>0</v>
      </c>
      <c r="T17" s="112">
        <f>'様式D-3_007'!BN5</f>
        <v>0</v>
      </c>
      <c r="U17" s="266">
        <f>'様式D-3_007'!BO5</f>
        <v>0</v>
      </c>
      <c r="V17" s="267">
        <f>'様式D-3_007'!BP5</f>
        <v>0</v>
      </c>
      <c r="W17" s="267">
        <f>'様式D-3_007'!BQ5</f>
        <v>0</v>
      </c>
      <c r="X17" s="268">
        <f>'様式D-3_007'!BR5</f>
        <v>0.36</v>
      </c>
      <c r="Y17" s="114">
        <f>'様式D-3_007'!BS5</f>
        <v>0</v>
      </c>
      <c r="Z17" s="113">
        <f>'様式D-3_007'!BT5</f>
        <v>0</v>
      </c>
      <c r="AA17" s="113">
        <f>'様式D-3_007'!BU5</f>
        <v>2.65</v>
      </c>
      <c r="AB17" s="115">
        <f>'様式D-3_007'!BV5</f>
        <v>9.1</v>
      </c>
      <c r="AC17" s="57"/>
      <c r="AD17" s="57"/>
      <c r="AE17" s="57"/>
      <c r="AF17" s="57"/>
      <c r="AG17" s="57"/>
      <c r="AH17" s="57"/>
      <c r="AI17" s="57"/>
      <c r="AJ17" s="57"/>
    </row>
    <row r="18" spans="2:36" x14ac:dyDescent="0.15">
      <c r="B18" s="262" t="str">
        <f>'様式D-3_PE'!AV5</f>
        <v>PE</v>
      </c>
      <c r="C18" s="105">
        <f>'様式D-3_PE'!AW5</f>
        <v>0</v>
      </c>
      <c r="D18" s="143" t="str">
        <f>'様式D-3_PE'!AX5</f>
        <v>Ⅰ</v>
      </c>
      <c r="E18" s="106">
        <f>'様式D-3_PE'!AY5</f>
        <v>0</v>
      </c>
      <c r="F18" s="107">
        <f>'様式D-3_PE'!AZ5</f>
        <v>0</v>
      </c>
      <c r="G18" s="107">
        <f>'様式D-3_PE'!BA5</f>
        <v>0</v>
      </c>
      <c r="H18" s="108">
        <f>'様式D-3_PE'!BB5</f>
        <v>0</v>
      </c>
      <c r="I18" s="109">
        <f>'様式D-3_PE'!BC5</f>
        <v>0</v>
      </c>
      <c r="J18" s="107">
        <f>'様式D-3_PE'!BD5</f>
        <v>0</v>
      </c>
      <c r="K18" s="107">
        <f>'様式D-3_PE'!BE5</f>
        <v>0</v>
      </c>
      <c r="L18" s="108">
        <f>'様式D-3_PE'!BF5</f>
        <v>0</v>
      </c>
      <c r="M18" s="109">
        <f>'様式D-3_PE'!BG5</f>
        <v>0</v>
      </c>
      <c r="N18" s="107">
        <f>'様式D-3_PE'!BH5</f>
        <v>0</v>
      </c>
      <c r="O18" s="107">
        <f>'様式D-3_PE'!BI5</f>
        <v>0</v>
      </c>
      <c r="P18" s="108">
        <f>'様式D-3_PE'!BJ5</f>
        <v>0</v>
      </c>
      <c r="Q18" s="110">
        <f>'様式D-3_PE'!BK5</f>
        <v>0</v>
      </c>
      <c r="R18" s="111">
        <f>'様式D-3_PE'!BL5</f>
        <v>0</v>
      </c>
      <c r="S18" s="111">
        <f>'様式D-3_PE'!BM5</f>
        <v>0</v>
      </c>
      <c r="T18" s="112">
        <f>'様式D-3_PE'!BN5</f>
        <v>0</v>
      </c>
      <c r="U18" s="266">
        <f>'様式D-3_PE'!BO5</f>
        <v>0</v>
      </c>
      <c r="V18" s="267">
        <f>'様式D-3_PE'!BP5</f>
        <v>0</v>
      </c>
      <c r="W18" s="267">
        <f>'様式D-3_PE'!BQ5</f>
        <v>0</v>
      </c>
      <c r="X18" s="268">
        <f>'様式D-3_PE'!BR5</f>
        <v>0</v>
      </c>
      <c r="Y18" s="114">
        <f>'様式D-3_PE'!BS5</f>
        <v>0</v>
      </c>
      <c r="Z18" s="113">
        <f>'様式D-3_PE'!BT5</f>
        <v>0</v>
      </c>
      <c r="AA18" s="113">
        <f>'様式D-3_PE'!BU5</f>
        <v>0</v>
      </c>
      <c r="AB18" s="115">
        <f>'様式D-3_PE'!BV5</f>
        <v>0</v>
      </c>
      <c r="AC18" s="57"/>
      <c r="AD18" s="57"/>
      <c r="AE18" s="57"/>
      <c r="AF18" s="57"/>
      <c r="AG18" s="57"/>
      <c r="AH18" s="57"/>
      <c r="AI18" s="57"/>
      <c r="AJ18" s="57"/>
    </row>
    <row r="19" spans="2:36" x14ac:dyDescent="0.15">
      <c r="B19" s="262"/>
      <c r="C19" s="105"/>
      <c r="D19" s="143"/>
      <c r="E19" s="106"/>
      <c r="F19" s="107"/>
      <c r="G19" s="107"/>
      <c r="H19" s="108"/>
      <c r="I19" s="109"/>
      <c r="J19" s="107"/>
      <c r="K19" s="107"/>
      <c r="L19" s="108"/>
      <c r="M19" s="109"/>
      <c r="N19" s="107"/>
      <c r="O19" s="107"/>
      <c r="P19" s="108"/>
      <c r="Q19" s="110"/>
      <c r="R19" s="111"/>
      <c r="S19" s="111"/>
      <c r="T19" s="112"/>
      <c r="U19" s="266"/>
      <c r="V19" s="267"/>
      <c r="W19" s="267"/>
      <c r="X19" s="268"/>
      <c r="Y19" s="114"/>
      <c r="Z19" s="113"/>
      <c r="AA19" s="113"/>
      <c r="AB19" s="115"/>
      <c r="AC19" s="57"/>
      <c r="AD19" s="57"/>
      <c r="AE19" s="57"/>
      <c r="AF19" s="57"/>
      <c r="AG19" s="57"/>
      <c r="AH19" s="57"/>
      <c r="AI19" s="57"/>
      <c r="AJ19" s="57"/>
    </row>
    <row r="20" spans="2:36" x14ac:dyDescent="0.15">
      <c r="B20" s="262"/>
      <c r="C20" s="105"/>
      <c r="D20" s="143"/>
      <c r="E20" s="106"/>
      <c r="F20" s="107"/>
      <c r="G20" s="107"/>
      <c r="H20" s="108"/>
      <c r="I20" s="109"/>
      <c r="J20" s="107"/>
      <c r="K20" s="107"/>
      <c r="L20" s="108"/>
      <c r="M20" s="109"/>
      <c r="N20" s="107"/>
      <c r="O20" s="107"/>
      <c r="P20" s="108"/>
      <c r="Q20" s="110"/>
      <c r="R20" s="111"/>
      <c r="S20" s="111"/>
      <c r="T20" s="112"/>
      <c r="U20" s="266"/>
      <c r="V20" s="267"/>
      <c r="W20" s="267"/>
      <c r="X20" s="268"/>
      <c r="Y20" s="114"/>
      <c r="Z20" s="113"/>
      <c r="AA20" s="113"/>
      <c r="AB20" s="115"/>
      <c r="AC20" s="57"/>
      <c r="AD20" s="57"/>
      <c r="AE20" s="57"/>
      <c r="AF20" s="57"/>
      <c r="AG20" s="57"/>
      <c r="AH20" s="57"/>
      <c r="AI20" s="57"/>
      <c r="AJ20" s="57"/>
    </row>
    <row r="21" spans="2:36" x14ac:dyDescent="0.15">
      <c r="B21" s="262"/>
      <c r="C21" s="105"/>
      <c r="D21" s="143"/>
      <c r="E21" s="106"/>
      <c r="F21" s="107"/>
      <c r="G21" s="107"/>
      <c r="H21" s="108"/>
      <c r="I21" s="109"/>
      <c r="J21" s="107"/>
      <c r="K21" s="107"/>
      <c r="L21" s="108"/>
      <c r="M21" s="109"/>
      <c r="N21" s="107"/>
      <c r="O21" s="107"/>
      <c r="P21" s="108"/>
      <c r="Q21" s="110"/>
      <c r="R21" s="111"/>
      <c r="S21" s="111"/>
      <c r="T21" s="112"/>
      <c r="U21" s="266"/>
      <c r="V21" s="267"/>
      <c r="W21" s="267"/>
      <c r="X21" s="268"/>
      <c r="Y21" s="114"/>
      <c r="Z21" s="113"/>
      <c r="AA21" s="113"/>
      <c r="AB21" s="115"/>
      <c r="AC21" s="57"/>
      <c r="AD21" s="57"/>
      <c r="AE21" s="57"/>
      <c r="AF21" s="57"/>
      <c r="AG21" s="57"/>
      <c r="AH21" s="57"/>
      <c r="AI21" s="57"/>
      <c r="AJ21" s="57"/>
    </row>
    <row r="22" spans="2:36" x14ac:dyDescent="0.15">
      <c r="B22" s="262"/>
      <c r="C22" s="105"/>
      <c r="D22" s="143"/>
      <c r="E22" s="106"/>
      <c r="F22" s="107"/>
      <c r="G22" s="107"/>
      <c r="H22" s="108"/>
      <c r="I22" s="109"/>
      <c r="J22" s="107"/>
      <c r="K22" s="107"/>
      <c r="L22" s="108"/>
      <c r="M22" s="109"/>
      <c r="N22" s="107"/>
      <c r="O22" s="107"/>
      <c r="P22" s="108"/>
      <c r="Q22" s="110"/>
      <c r="R22" s="111"/>
      <c r="S22" s="111"/>
      <c r="T22" s="112"/>
      <c r="U22" s="266"/>
      <c r="V22" s="267"/>
      <c r="W22" s="267"/>
      <c r="X22" s="268"/>
      <c r="Y22" s="114"/>
      <c r="Z22" s="113"/>
      <c r="AA22" s="113"/>
      <c r="AB22" s="115"/>
      <c r="AC22" s="57"/>
      <c r="AD22" s="57"/>
      <c r="AE22" s="57"/>
      <c r="AF22" s="57"/>
      <c r="AG22" s="57"/>
      <c r="AH22" s="57"/>
      <c r="AI22" s="57"/>
      <c r="AJ22" s="57"/>
    </row>
    <row r="23" spans="2:36" x14ac:dyDescent="0.15">
      <c r="B23" s="262"/>
      <c r="C23" s="105"/>
      <c r="D23" s="143"/>
      <c r="E23" s="106"/>
      <c r="F23" s="107"/>
      <c r="G23" s="107"/>
      <c r="H23" s="108"/>
      <c r="I23" s="109"/>
      <c r="J23" s="107"/>
      <c r="K23" s="107"/>
      <c r="L23" s="108"/>
      <c r="M23" s="109"/>
      <c r="N23" s="107"/>
      <c r="O23" s="107"/>
      <c r="P23" s="108"/>
      <c r="Q23" s="110"/>
      <c r="R23" s="111"/>
      <c r="S23" s="111"/>
      <c r="T23" s="112"/>
      <c r="U23" s="266"/>
      <c r="V23" s="267"/>
      <c r="W23" s="267"/>
      <c r="X23" s="268"/>
      <c r="Y23" s="114"/>
      <c r="Z23" s="113"/>
      <c r="AA23" s="113"/>
      <c r="AB23" s="115"/>
      <c r="AC23" s="57"/>
      <c r="AD23" s="57"/>
      <c r="AE23" s="57"/>
      <c r="AF23" s="57"/>
      <c r="AG23" s="57"/>
      <c r="AH23" s="57"/>
      <c r="AI23" s="57"/>
      <c r="AJ23" s="57"/>
    </row>
    <row r="24" spans="2:36" x14ac:dyDescent="0.15">
      <c r="B24" s="262"/>
      <c r="C24" s="105"/>
      <c r="D24" s="143"/>
      <c r="E24" s="106"/>
      <c r="F24" s="107"/>
      <c r="G24" s="107"/>
      <c r="H24" s="108"/>
      <c r="I24" s="109"/>
      <c r="J24" s="107"/>
      <c r="K24" s="107"/>
      <c r="L24" s="108"/>
      <c r="M24" s="109"/>
      <c r="N24" s="107"/>
      <c r="O24" s="107"/>
      <c r="P24" s="108"/>
      <c r="Q24" s="110"/>
      <c r="R24" s="111"/>
      <c r="S24" s="111"/>
      <c r="T24" s="112"/>
      <c r="U24" s="266"/>
      <c r="V24" s="267"/>
      <c r="W24" s="267"/>
      <c r="X24" s="268"/>
      <c r="Y24" s="114"/>
      <c r="Z24" s="113"/>
      <c r="AA24" s="113"/>
      <c r="AB24" s="115"/>
      <c r="AC24" s="57"/>
      <c r="AD24" s="57"/>
      <c r="AE24" s="57"/>
      <c r="AF24" s="57"/>
      <c r="AG24" s="57"/>
      <c r="AH24" s="57"/>
      <c r="AI24" s="57"/>
      <c r="AJ24" s="57"/>
    </row>
    <row r="25" spans="2:36" x14ac:dyDescent="0.15">
      <c r="B25" s="262"/>
      <c r="C25" s="105"/>
      <c r="D25" s="143"/>
      <c r="E25" s="106"/>
      <c r="F25" s="107"/>
      <c r="G25" s="107"/>
      <c r="H25" s="108"/>
      <c r="I25" s="109"/>
      <c r="J25" s="107"/>
      <c r="K25" s="107"/>
      <c r="L25" s="108"/>
      <c r="M25" s="109"/>
      <c r="N25" s="107"/>
      <c r="O25" s="107"/>
      <c r="P25" s="108"/>
      <c r="Q25" s="110"/>
      <c r="R25" s="111"/>
      <c r="S25" s="111"/>
      <c r="T25" s="112"/>
      <c r="U25" s="266"/>
      <c r="V25" s="267"/>
      <c r="W25" s="267"/>
      <c r="X25" s="268"/>
      <c r="Y25" s="114"/>
      <c r="Z25" s="113"/>
      <c r="AA25" s="113"/>
      <c r="AB25" s="115"/>
      <c r="AC25" s="57"/>
      <c r="AD25" s="57"/>
      <c r="AE25" s="57"/>
      <c r="AF25" s="57"/>
      <c r="AG25" s="57"/>
      <c r="AH25" s="57"/>
      <c r="AI25" s="57"/>
      <c r="AJ25" s="57"/>
    </row>
    <row r="26" spans="2:36" x14ac:dyDescent="0.15">
      <c r="B26" s="262"/>
      <c r="C26" s="105"/>
      <c r="D26" s="143"/>
      <c r="E26" s="106"/>
      <c r="F26" s="107"/>
      <c r="G26" s="107"/>
      <c r="H26" s="108"/>
      <c r="I26" s="109"/>
      <c r="J26" s="107"/>
      <c r="K26" s="107"/>
      <c r="L26" s="108"/>
      <c r="M26" s="109"/>
      <c r="N26" s="107"/>
      <c r="O26" s="107"/>
      <c r="P26" s="108"/>
      <c r="Q26" s="110"/>
      <c r="R26" s="111"/>
      <c r="S26" s="111"/>
      <c r="T26" s="112"/>
      <c r="U26" s="266"/>
      <c r="V26" s="267"/>
      <c r="W26" s="267"/>
      <c r="X26" s="268"/>
      <c r="Y26" s="114"/>
      <c r="Z26" s="113"/>
      <c r="AA26" s="113"/>
      <c r="AB26" s="115"/>
      <c r="AC26" s="57"/>
      <c r="AD26" s="57"/>
      <c r="AE26" s="57"/>
      <c r="AF26" s="57"/>
      <c r="AG26" s="57"/>
      <c r="AH26" s="57"/>
      <c r="AI26" s="57"/>
      <c r="AJ26" s="57"/>
    </row>
    <row r="27" spans="2:36" x14ac:dyDescent="0.15">
      <c r="B27" s="262"/>
      <c r="C27" s="105"/>
      <c r="D27" s="143"/>
      <c r="E27" s="106"/>
      <c r="F27" s="107"/>
      <c r="G27" s="107"/>
      <c r="H27" s="108"/>
      <c r="I27" s="109"/>
      <c r="J27" s="107"/>
      <c r="K27" s="107"/>
      <c r="L27" s="108"/>
      <c r="M27" s="109"/>
      <c r="N27" s="107"/>
      <c r="O27" s="107"/>
      <c r="P27" s="108"/>
      <c r="Q27" s="110"/>
      <c r="R27" s="111"/>
      <c r="S27" s="111"/>
      <c r="T27" s="112"/>
      <c r="U27" s="266"/>
      <c r="V27" s="267"/>
      <c r="W27" s="267"/>
      <c r="X27" s="268"/>
      <c r="Y27" s="114"/>
      <c r="Z27" s="113"/>
      <c r="AA27" s="113"/>
      <c r="AB27" s="115"/>
      <c r="AC27" s="57"/>
      <c r="AD27" s="57"/>
      <c r="AE27" s="57"/>
      <c r="AF27" s="57"/>
      <c r="AG27" s="57"/>
      <c r="AH27" s="57"/>
      <c r="AI27" s="57"/>
      <c r="AJ27" s="57"/>
    </row>
    <row r="28" spans="2:36" x14ac:dyDescent="0.15">
      <c r="B28" s="262"/>
      <c r="C28" s="105"/>
      <c r="D28" s="143"/>
      <c r="E28" s="106"/>
      <c r="F28" s="107"/>
      <c r="G28" s="107"/>
      <c r="H28" s="108"/>
      <c r="I28" s="109"/>
      <c r="J28" s="107"/>
      <c r="K28" s="107"/>
      <c r="L28" s="108"/>
      <c r="M28" s="109"/>
      <c r="N28" s="107"/>
      <c r="O28" s="107"/>
      <c r="P28" s="108"/>
      <c r="Q28" s="110"/>
      <c r="R28" s="111"/>
      <c r="S28" s="111"/>
      <c r="T28" s="112"/>
      <c r="U28" s="266"/>
      <c r="V28" s="267"/>
      <c r="W28" s="267"/>
      <c r="X28" s="268"/>
      <c r="Y28" s="114"/>
      <c r="Z28" s="113"/>
      <c r="AA28" s="113"/>
      <c r="AB28" s="115"/>
      <c r="AC28" s="57"/>
      <c r="AD28" s="57"/>
      <c r="AE28" s="57"/>
      <c r="AF28" s="57"/>
      <c r="AG28" s="57"/>
      <c r="AH28" s="57"/>
      <c r="AI28" s="57"/>
      <c r="AJ28" s="57"/>
    </row>
    <row r="29" spans="2:36" x14ac:dyDescent="0.15">
      <c r="B29" s="262"/>
      <c r="C29" s="105"/>
      <c r="D29" s="143"/>
      <c r="E29" s="106"/>
      <c r="F29" s="107"/>
      <c r="G29" s="107"/>
      <c r="H29" s="108"/>
      <c r="I29" s="109"/>
      <c r="J29" s="107"/>
      <c r="K29" s="107"/>
      <c r="L29" s="108"/>
      <c r="M29" s="109"/>
      <c r="N29" s="107"/>
      <c r="O29" s="107"/>
      <c r="P29" s="108"/>
      <c r="Q29" s="110"/>
      <c r="R29" s="111"/>
      <c r="S29" s="111"/>
      <c r="T29" s="112"/>
      <c r="U29" s="266"/>
      <c r="V29" s="267"/>
      <c r="W29" s="267"/>
      <c r="X29" s="268"/>
      <c r="Y29" s="114"/>
      <c r="Z29" s="113"/>
      <c r="AA29" s="113"/>
      <c r="AB29" s="115"/>
      <c r="AC29" s="57"/>
      <c r="AD29" s="57"/>
      <c r="AE29" s="57"/>
      <c r="AF29" s="57"/>
      <c r="AG29" s="57"/>
      <c r="AH29" s="57"/>
      <c r="AI29" s="57"/>
      <c r="AJ29" s="57"/>
    </row>
    <row r="30" spans="2:36" x14ac:dyDescent="0.15">
      <c r="B30" s="262"/>
      <c r="C30" s="105"/>
      <c r="D30" s="143"/>
      <c r="E30" s="106"/>
      <c r="F30" s="107"/>
      <c r="G30" s="107"/>
      <c r="H30" s="108"/>
      <c r="I30" s="109"/>
      <c r="J30" s="107"/>
      <c r="K30" s="107"/>
      <c r="L30" s="108"/>
      <c r="M30" s="109"/>
      <c r="N30" s="107"/>
      <c r="O30" s="107"/>
      <c r="P30" s="108"/>
      <c r="Q30" s="110"/>
      <c r="R30" s="111"/>
      <c r="S30" s="111"/>
      <c r="T30" s="112"/>
      <c r="U30" s="266"/>
      <c r="V30" s="267"/>
      <c r="W30" s="267"/>
      <c r="X30" s="268"/>
      <c r="Y30" s="114"/>
      <c r="Z30" s="113"/>
      <c r="AA30" s="113"/>
      <c r="AB30" s="115"/>
      <c r="AC30" s="57"/>
      <c r="AD30" s="57"/>
      <c r="AE30" s="57"/>
      <c r="AF30" s="57"/>
      <c r="AG30" s="57"/>
      <c r="AH30" s="57"/>
      <c r="AI30" s="57"/>
      <c r="AJ30" s="57"/>
    </row>
    <row r="31" spans="2:36" x14ac:dyDescent="0.15">
      <c r="B31" s="262"/>
      <c r="C31" s="105"/>
      <c r="D31" s="143"/>
      <c r="E31" s="106"/>
      <c r="F31" s="107"/>
      <c r="G31" s="107"/>
      <c r="H31" s="108"/>
      <c r="I31" s="109"/>
      <c r="J31" s="107"/>
      <c r="K31" s="107"/>
      <c r="L31" s="108"/>
      <c r="M31" s="109"/>
      <c r="N31" s="107"/>
      <c r="O31" s="107"/>
      <c r="P31" s="108"/>
      <c r="Q31" s="110"/>
      <c r="R31" s="111"/>
      <c r="S31" s="111"/>
      <c r="T31" s="112"/>
      <c r="U31" s="266"/>
      <c r="V31" s="267"/>
      <c r="W31" s="267"/>
      <c r="X31" s="268"/>
      <c r="Y31" s="114"/>
      <c r="Z31" s="113"/>
      <c r="AA31" s="113"/>
      <c r="AB31" s="115"/>
      <c r="AC31" s="57"/>
      <c r="AD31" s="57"/>
      <c r="AE31" s="57"/>
      <c r="AF31" s="57"/>
      <c r="AG31" s="57"/>
      <c r="AH31" s="57"/>
      <c r="AI31" s="57"/>
      <c r="AJ31" s="57"/>
    </row>
    <row r="32" spans="2:36" x14ac:dyDescent="0.15">
      <c r="B32" s="262"/>
      <c r="C32" s="105"/>
      <c r="D32" s="143"/>
      <c r="E32" s="106"/>
      <c r="F32" s="107"/>
      <c r="G32" s="107"/>
      <c r="H32" s="108"/>
      <c r="I32" s="109"/>
      <c r="J32" s="107"/>
      <c r="K32" s="107"/>
      <c r="L32" s="108"/>
      <c r="M32" s="109"/>
      <c r="N32" s="107"/>
      <c r="O32" s="107"/>
      <c r="P32" s="108"/>
      <c r="Q32" s="110"/>
      <c r="R32" s="111"/>
      <c r="S32" s="111"/>
      <c r="T32" s="112"/>
      <c r="U32" s="266"/>
      <c r="V32" s="267"/>
      <c r="W32" s="267"/>
      <c r="X32" s="268"/>
      <c r="Y32" s="114"/>
      <c r="Z32" s="113"/>
      <c r="AA32" s="113"/>
      <c r="AB32" s="115"/>
      <c r="AC32" s="57"/>
      <c r="AD32" s="57"/>
      <c r="AE32" s="57"/>
      <c r="AF32" s="57"/>
      <c r="AG32" s="57"/>
      <c r="AH32" s="57"/>
      <c r="AI32" s="57"/>
      <c r="AJ32" s="57"/>
    </row>
    <row r="33" spans="2:36" x14ac:dyDescent="0.15">
      <c r="B33" s="262"/>
      <c r="C33" s="105"/>
      <c r="D33" s="143"/>
      <c r="E33" s="106"/>
      <c r="F33" s="107"/>
      <c r="G33" s="107"/>
      <c r="H33" s="108"/>
      <c r="I33" s="109"/>
      <c r="J33" s="107"/>
      <c r="K33" s="107"/>
      <c r="L33" s="108"/>
      <c r="M33" s="109"/>
      <c r="N33" s="107"/>
      <c r="O33" s="107"/>
      <c r="P33" s="108"/>
      <c r="Q33" s="110"/>
      <c r="R33" s="111"/>
      <c r="S33" s="111"/>
      <c r="T33" s="112"/>
      <c r="U33" s="266"/>
      <c r="V33" s="267"/>
      <c r="W33" s="267"/>
      <c r="X33" s="268"/>
      <c r="Y33" s="114"/>
      <c r="Z33" s="113"/>
      <c r="AA33" s="113"/>
      <c r="AB33" s="115"/>
      <c r="AC33" s="57"/>
      <c r="AD33" s="57"/>
      <c r="AE33" s="57"/>
      <c r="AF33" s="57"/>
      <c r="AG33" s="57"/>
      <c r="AH33" s="57"/>
      <c r="AI33" s="57"/>
      <c r="AJ33" s="57"/>
    </row>
    <row r="34" spans="2:36" x14ac:dyDescent="0.15">
      <c r="B34" s="262"/>
      <c r="C34" s="105"/>
      <c r="D34" s="143"/>
      <c r="E34" s="106"/>
      <c r="F34" s="107"/>
      <c r="G34" s="107"/>
      <c r="H34" s="108"/>
      <c r="I34" s="109"/>
      <c r="J34" s="107"/>
      <c r="K34" s="107"/>
      <c r="L34" s="108"/>
      <c r="M34" s="109"/>
      <c r="N34" s="107"/>
      <c r="O34" s="107"/>
      <c r="P34" s="108"/>
      <c r="Q34" s="110"/>
      <c r="R34" s="111"/>
      <c r="S34" s="111"/>
      <c r="T34" s="112"/>
      <c r="U34" s="266"/>
      <c r="V34" s="267"/>
      <c r="W34" s="267"/>
      <c r="X34" s="268"/>
      <c r="Y34" s="114"/>
      <c r="Z34" s="113"/>
      <c r="AA34" s="113"/>
      <c r="AB34" s="115"/>
      <c r="AC34" s="57"/>
      <c r="AD34" s="57"/>
      <c r="AE34" s="57"/>
      <c r="AF34" s="57"/>
      <c r="AG34" s="57"/>
      <c r="AH34" s="57"/>
      <c r="AI34" s="57"/>
      <c r="AJ34" s="57"/>
    </row>
    <row r="35" spans="2:36" x14ac:dyDescent="0.15">
      <c r="B35" s="262"/>
      <c r="C35" s="105"/>
      <c r="D35" s="143"/>
      <c r="E35" s="106"/>
      <c r="F35" s="107"/>
      <c r="G35" s="107"/>
      <c r="H35" s="108"/>
      <c r="I35" s="109"/>
      <c r="J35" s="107"/>
      <c r="K35" s="107"/>
      <c r="L35" s="108"/>
      <c r="M35" s="109"/>
      <c r="N35" s="107"/>
      <c r="O35" s="107"/>
      <c r="P35" s="108"/>
      <c r="Q35" s="110"/>
      <c r="R35" s="111"/>
      <c r="S35" s="111"/>
      <c r="T35" s="112"/>
      <c r="U35" s="266"/>
      <c r="V35" s="267"/>
      <c r="W35" s="267"/>
      <c r="X35" s="268"/>
      <c r="Y35" s="114"/>
      <c r="Z35" s="113"/>
      <c r="AA35" s="113"/>
      <c r="AB35" s="115"/>
      <c r="AC35" s="57"/>
      <c r="AD35" s="57"/>
      <c r="AE35" s="57"/>
      <c r="AF35" s="57"/>
      <c r="AG35" s="57"/>
      <c r="AH35" s="57"/>
      <c r="AI35" s="57"/>
      <c r="AJ35" s="57"/>
    </row>
    <row r="36" spans="2:36" x14ac:dyDescent="0.15">
      <c r="B36" s="262"/>
      <c r="C36" s="105"/>
      <c r="D36" s="143"/>
      <c r="E36" s="106"/>
      <c r="F36" s="107"/>
      <c r="G36" s="107"/>
      <c r="H36" s="108"/>
      <c r="I36" s="109"/>
      <c r="J36" s="107"/>
      <c r="K36" s="107"/>
      <c r="L36" s="108"/>
      <c r="M36" s="109"/>
      <c r="N36" s="107"/>
      <c r="O36" s="107"/>
      <c r="P36" s="108"/>
      <c r="Q36" s="110"/>
      <c r="R36" s="111"/>
      <c r="S36" s="111"/>
      <c r="T36" s="112"/>
      <c r="U36" s="266"/>
      <c r="V36" s="267"/>
      <c r="W36" s="267"/>
      <c r="X36" s="268"/>
      <c r="Y36" s="114"/>
      <c r="Z36" s="113"/>
      <c r="AA36" s="113"/>
      <c r="AB36" s="115"/>
      <c r="AC36" s="57"/>
      <c r="AD36" s="57"/>
      <c r="AE36" s="57"/>
      <c r="AF36" s="57"/>
      <c r="AG36" s="57"/>
      <c r="AH36" s="57"/>
      <c r="AI36" s="57"/>
      <c r="AJ36" s="57"/>
    </row>
    <row r="37" spans="2:36" x14ac:dyDescent="0.15">
      <c r="B37" s="262"/>
      <c r="C37" s="105"/>
      <c r="D37" s="143"/>
      <c r="E37" s="106"/>
      <c r="F37" s="107"/>
      <c r="G37" s="107"/>
      <c r="H37" s="108"/>
      <c r="I37" s="109"/>
      <c r="J37" s="107"/>
      <c r="K37" s="107"/>
      <c r="L37" s="108"/>
      <c r="M37" s="109"/>
      <c r="N37" s="107"/>
      <c r="O37" s="107"/>
      <c r="P37" s="108"/>
      <c r="Q37" s="110"/>
      <c r="R37" s="111"/>
      <c r="S37" s="111"/>
      <c r="T37" s="112"/>
      <c r="U37" s="266"/>
      <c r="V37" s="267"/>
      <c r="W37" s="267"/>
      <c r="X37" s="268"/>
      <c r="Y37" s="114"/>
      <c r="Z37" s="113"/>
      <c r="AA37" s="113"/>
      <c r="AB37" s="115"/>
      <c r="AC37" s="57"/>
      <c r="AD37" s="57"/>
      <c r="AE37" s="57"/>
      <c r="AF37" s="57"/>
      <c r="AG37" s="57"/>
      <c r="AH37" s="57"/>
      <c r="AI37" s="57"/>
      <c r="AJ37" s="57"/>
    </row>
    <row r="38" spans="2:36" x14ac:dyDescent="0.15">
      <c r="B38" s="262"/>
      <c r="C38" s="105"/>
      <c r="D38" s="143"/>
      <c r="E38" s="106"/>
      <c r="F38" s="107"/>
      <c r="G38" s="107"/>
      <c r="H38" s="108"/>
      <c r="I38" s="109"/>
      <c r="J38" s="107"/>
      <c r="K38" s="107"/>
      <c r="L38" s="108"/>
      <c r="M38" s="109"/>
      <c r="N38" s="107"/>
      <c r="O38" s="107"/>
      <c r="P38" s="108"/>
      <c r="Q38" s="110"/>
      <c r="R38" s="111"/>
      <c r="S38" s="111"/>
      <c r="T38" s="112"/>
      <c r="U38" s="266"/>
      <c r="V38" s="267"/>
      <c r="W38" s="267"/>
      <c r="X38" s="268"/>
      <c r="Y38" s="114"/>
      <c r="Z38" s="113"/>
      <c r="AA38" s="113"/>
      <c r="AB38" s="115"/>
      <c r="AC38" s="57"/>
      <c r="AD38" s="57"/>
      <c r="AE38" s="57"/>
      <c r="AF38" s="57"/>
      <c r="AG38" s="57"/>
      <c r="AH38" s="57"/>
      <c r="AI38" s="57"/>
      <c r="AJ38" s="57"/>
    </row>
    <row r="39" spans="2:36" x14ac:dyDescent="0.15">
      <c r="B39" s="262"/>
      <c r="C39" s="105"/>
      <c r="D39" s="143"/>
      <c r="E39" s="106"/>
      <c r="F39" s="107"/>
      <c r="G39" s="107"/>
      <c r="H39" s="108"/>
      <c r="I39" s="109"/>
      <c r="J39" s="107"/>
      <c r="K39" s="107"/>
      <c r="L39" s="108"/>
      <c r="M39" s="109"/>
      <c r="N39" s="107"/>
      <c r="O39" s="107"/>
      <c r="P39" s="108"/>
      <c r="Q39" s="110"/>
      <c r="R39" s="111"/>
      <c r="S39" s="111"/>
      <c r="T39" s="112"/>
      <c r="U39" s="266"/>
      <c r="V39" s="267"/>
      <c r="W39" s="267"/>
      <c r="X39" s="268"/>
      <c r="Y39" s="114"/>
      <c r="Z39" s="113"/>
      <c r="AA39" s="113"/>
      <c r="AB39" s="115"/>
      <c r="AC39" s="57"/>
      <c r="AD39" s="57"/>
      <c r="AE39" s="57"/>
      <c r="AF39" s="57"/>
      <c r="AG39" s="57"/>
      <c r="AH39" s="57"/>
      <c r="AI39" s="57"/>
      <c r="AJ39" s="57"/>
    </row>
    <row r="40" spans="2:36" x14ac:dyDescent="0.15">
      <c r="B40" s="262"/>
      <c r="C40" s="105"/>
      <c r="D40" s="143"/>
      <c r="E40" s="106"/>
      <c r="F40" s="107"/>
      <c r="G40" s="107"/>
      <c r="H40" s="108"/>
      <c r="I40" s="109"/>
      <c r="J40" s="107"/>
      <c r="K40" s="107"/>
      <c r="L40" s="108"/>
      <c r="M40" s="109"/>
      <c r="N40" s="107"/>
      <c r="O40" s="107"/>
      <c r="P40" s="108"/>
      <c r="Q40" s="110"/>
      <c r="R40" s="111"/>
      <c r="S40" s="111"/>
      <c r="T40" s="112"/>
      <c r="U40" s="266"/>
      <c r="V40" s="267"/>
      <c r="W40" s="267"/>
      <c r="X40" s="268"/>
      <c r="Y40" s="114"/>
      <c r="Z40" s="113"/>
      <c r="AA40" s="113"/>
      <c r="AB40" s="115"/>
      <c r="AC40" s="57"/>
      <c r="AD40" s="57"/>
      <c r="AE40" s="57"/>
      <c r="AF40" s="57"/>
      <c r="AG40" s="57"/>
      <c r="AH40" s="57"/>
      <c r="AI40" s="57"/>
      <c r="AJ40" s="57"/>
    </row>
    <row r="41" spans="2:36" x14ac:dyDescent="0.15">
      <c r="B41" s="262"/>
      <c r="C41" s="105"/>
      <c r="D41" s="143"/>
      <c r="E41" s="106"/>
      <c r="F41" s="107"/>
      <c r="G41" s="107"/>
      <c r="H41" s="108"/>
      <c r="I41" s="109"/>
      <c r="J41" s="107"/>
      <c r="K41" s="107"/>
      <c r="L41" s="108"/>
      <c r="M41" s="109"/>
      <c r="N41" s="107"/>
      <c r="O41" s="107"/>
      <c r="P41" s="108"/>
      <c r="Q41" s="110"/>
      <c r="R41" s="111"/>
      <c r="S41" s="111"/>
      <c r="T41" s="112"/>
      <c r="U41" s="266"/>
      <c r="V41" s="267"/>
      <c r="W41" s="267"/>
      <c r="X41" s="268"/>
      <c r="Y41" s="114"/>
      <c r="Z41" s="113"/>
      <c r="AA41" s="113"/>
      <c r="AB41" s="115"/>
      <c r="AC41" s="57"/>
      <c r="AD41" s="57"/>
      <c r="AE41" s="57"/>
      <c r="AF41" s="57"/>
      <c r="AG41" s="57"/>
      <c r="AH41" s="57"/>
      <c r="AI41" s="57"/>
      <c r="AJ41" s="57"/>
    </row>
    <row r="42" spans="2:36" x14ac:dyDescent="0.15">
      <c r="B42" s="262"/>
      <c r="C42" s="105"/>
      <c r="D42" s="143"/>
      <c r="E42" s="106"/>
      <c r="F42" s="107"/>
      <c r="G42" s="107"/>
      <c r="H42" s="108"/>
      <c r="I42" s="109"/>
      <c r="J42" s="107"/>
      <c r="K42" s="107"/>
      <c r="L42" s="108"/>
      <c r="M42" s="109"/>
      <c r="N42" s="107"/>
      <c r="O42" s="107"/>
      <c r="P42" s="108"/>
      <c r="Q42" s="110"/>
      <c r="R42" s="111"/>
      <c r="S42" s="111"/>
      <c r="T42" s="112"/>
      <c r="U42" s="266"/>
      <c r="V42" s="267"/>
      <c r="W42" s="267"/>
      <c r="X42" s="268"/>
      <c r="Y42" s="114"/>
      <c r="Z42" s="113"/>
      <c r="AA42" s="113"/>
      <c r="AB42" s="115"/>
      <c r="AC42" s="57"/>
      <c r="AD42" s="57"/>
      <c r="AE42" s="57"/>
      <c r="AF42" s="57"/>
      <c r="AG42" s="57"/>
      <c r="AH42" s="57"/>
      <c r="AI42" s="57"/>
      <c r="AJ42" s="57"/>
    </row>
    <row r="43" spans="2:36" ht="12.75" thickBot="1" x14ac:dyDescent="0.2">
      <c r="B43" s="262"/>
      <c r="C43" s="105"/>
      <c r="D43" s="143"/>
      <c r="E43" s="106"/>
      <c r="F43" s="107"/>
      <c r="G43" s="107"/>
      <c r="H43" s="108"/>
      <c r="I43" s="109"/>
      <c r="J43" s="107"/>
      <c r="K43" s="107"/>
      <c r="L43" s="108"/>
      <c r="M43" s="109"/>
      <c r="N43" s="107"/>
      <c r="O43" s="107"/>
      <c r="P43" s="108"/>
      <c r="Q43" s="110"/>
      <c r="R43" s="111"/>
      <c r="S43" s="111"/>
      <c r="T43" s="112"/>
      <c r="U43" s="266"/>
      <c r="V43" s="267"/>
      <c r="W43" s="267"/>
      <c r="X43" s="268"/>
      <c r="Y43" s="114"/>
      <c r="Z43" s="113"/>
      <c r="AA43" s="113"/>
      <c r="AB43" s="115"/>
      <c r="AC43" s="57"/>
      <c r="AD43" s="57"/>
      <c r="AE43" s="57"/>
      <c r="AF43" s="57"/>
      <c r="AG43" s="57"/>
      <c r="AH43" s="57"/>
      <c r="AI43" s="57"/>
      <c r="AJ43" s="57"/>
    </row>
    <row r="44" spans="2:36" ht="15" customHeight="1" thickTop="1" x14ac:dyDescent="0.15">
      <c r="B44" s="1071" t="s">
        <v>413</v>
      </c>
      <c r="C44" s="1072"/>
      <c r="D44" s="1073"/>
      <c r="E44" s="1089">
        <f>SUM(E10:E43)</f>
        <v>0</v>
      </c>
      <c r="F44" s="1087">
        <f t="shared" ref="F44:O44" si="0">SUM(F10:F43)</f>
        <v>0</v>
      </c>
      <c r="G44" s="144">
        <f>SUM(G10:G43)</f>
        <v>0</v>
      </c>
      <c r="H44" s="145">
        <f t="shared" si="0"/>
        <v>0</v>
      </c>
      <c r="I44" s="1062">
        <f t="shared" si="0"/>
        <v>0</v>
      </c>
      <c r="J44" s="1087">
        <f>SUM(J10:J43)</f>
        <v>3</v>
      </c>
      <c r="K44" s="144">
        <f t="shared" si="0"/>
        <v>1</v>
      </c>
      <c r="L44" s="145">
        <f t="shared" si="0"/>
        <v>22</v>
      </c>
      <c r="M44" s="1062">
        <f>SUM(M10:M43)</f>
        <v>0</v>
      </c>
      <c r="N44" s="1087">
        <f t="shared" si="0"/>
        <v>0</v>
      </c>
      <c r="O44" s="146">
        <f t="shared" si="0"/>
        <v>3</v>
      </c>
      <c r="P44" s="147">
        <f t="shared" ref="P44:U44" si="1">SUM(P10:P43)</f>
        <v>24</v>
      </c>
      <c r="Q44" s="148">
        <f t="shared" si="1"/>
        <v>0</v>
      </c>
      <c r="R44" s="149">
        <f t="shared" si="1"/>
        <v>0</v>
      </c>
      <c r="S44" s="150">
        <f t="shared" si="1"/>
        <v>0</v>
      </c>
      <c r="T44" s="151">
        <f t="shared" si="1"/>
        <v>0</v>
      </c>
      <c r="U44" s="269">
        <f t="shared" si="1"/>
        <v>0</v>
      </c>
      <c r="V44" s="270">
        <f t="shared" ref="V44:X44" si="2">SUM(V10:V43)</f>
        <v>2.2400000000000002</v>
      </c>
      <c r="W44" s="271">
        <f t="shared" si="2"/>
        <v>0.15</v>
      </c>
      <c r="X44" s="272">
        <f t="shared" si="2"/>
        <v>2.5425</v>
      </c>
      <c r="Y44" s="152">
        <f>SUM(Y10:Y43)</f>
        <v>0</v>
      </c>
      <c r="Z44" s="153">
        <f>SUM(Z10:Z43)</f>
        <v>0</v>
      </c>
      <c r="AA44" s="154">
        <f>SUM(AA10:AA43)</f>
        <v>8.9499999999999993</v>
      </c>
      <c r="AB44" s="155">
        <f>SUM(AB10:AB43)</f>
        <v>310.65000000000003</v>
      </c>
      <c r="AC44" s="59"/>
      <c r="AD44" s="59"/>
      <c r="AE44" s="59"/>
      <c r="AF44" s="59"/>
      <c r="AG44" s="59"/>
      <c r="AH44" s="59"/>
      <c r="AI44" s="59"/>
    </row>
    <row r="45" spans="2:36" ht="15" customHeight="1" thickBot="1" x14ac:dyDescent="0.2">
      <c r="B45" s="1074"/>
      <c r="C45" s="1075"/>
      <c r="D45" s="1067"/>
      <c r="E45" s="1090"/>
      <c r="F45" s="1088"/>
      <c r="G45" s="1064">
        <f>G44+H44</f>
        <v>0</v>
      </c>
      <c r="H45" s="1065"/>
      <c r="I45" s="1063"/>
      <c r="J45" s="1088"/>
      <c r="K45" s="1064">
        <f>K44+L44</f>
        <v>23</v>
      </c>
      <c r="L45" s="1065"/>
      <c r="M45" s="1063"/>
      <c r="N45" s="1088"/>
      <c r="O45" s="1066">
        <f>O44+P44</f>
        <v>27</v>
      </c>
      <c r="P45" s="1067"/>
      <c r="Q45" s="1068"/>
      <c r="R45" s="1069"/>
      <c r="S45" s="1069"/>
      <c r="T45" s="1069"/>
      <c r="U45" s="1069"/>
      <c r="V45" s="1069"/>
      <c r="W45" s="1069"/>
      <c r="X45" s="1069"/>
      <c r="Y45" s="1069"/>
      <c r="Z45" s="1069"/>
      <c r="AA45" s="1069"/>
      <c r="AB45" s="1070"/>
    </row>
    <row r="46" spans="2:36" x14ac:dyDescent="0.15">
      <c r="B46" s="116" t="s">
        <v>414</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6" t="s">
        <v>415</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6" t="s">
        <v>416</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6" t="s">
        <v>417</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6" t="s">
        <v>418</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pageSetUpPr fitToPage="1"/>
  </sheetPr>
  <dimension ref="B1:BA17"/>
  <sheetViews>
    <sheetView showGridLines="0" showZeros="0" view="pageBreakPreview" topLeftCell="I1" zoomScale="80" zoomScaleNormal="55" zoomScaleSheetLayoutView="80" workbookViewId="0">
      <selection activeCell="B5" sqref="B5:Z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53" x14ac:dyDescent="0.15">
      <c r="Z1" s="47"/>
    </row>
    <row r="2" spans="2:53" ht="24.95" customHeight="1" x14ac:dyDescent="0.15">
      <c r="B2" s="87" t="s">
        <v>419</v>
      </c>
      <c r="C2" s="255"/>
      <c r="D2" s="255"/>
      <c r="E2" s="255"/>
      <c r="F2" s="255"/>
      <c r="G2" s="255"/>
      <c r="H2" s="255"/>
      <c r="I2" s="255"/>
      <c r="J2" s="255"/>
      <c r="K2" s="255"/>
      <c r="L2" s="255"/>
      <c r="M2" s="255"/>
      <c r="N2" s="255"/>
      <c r="O2" s="65"/>
      <c r="P2" s="66"/>
      <c r="Q2" s="1091"/>
      <c r="R2" s="1092"/>
      <c r="S2" s="1092"/>
      <c r="T2" s="1092"/>
      <c r="U2" s="1093" t="s">
        <v>213</v>
      </c>
      <c r="V2" s="1094"/>
      <c r="W2" s="1095"/>
      <c r="X2" s="1096" t="s">
        <v>803</v>
      </c>
      <c r="Y2" s="1097"/>
      <c r="Z2" s="1098"/>
    </row>
    <row r="3" spans="2:53" s="1" customFormat="1" ht="25.15" customHeight="1" x14ac:dyDescent="0.15">
      <c r="B3" s="533" t="s">
        <v>60</v>
      </c>
      <c r="C3" s="534"/>
      <c r="D3" s="535"/>
      <c r="E3" s="688" t="s">
        <v>577</v>
      </c>
      <c r="F3" s="689"/>
      <c r="G3" s="689"/>
      <c r="H3" s="690"/>
      <c r="I3" s="1099" t="s">
        <v>61</v>
      </c>
      <c r="J3" s="1100"/>
      <c r="K3" s="691"/>
      <c r="L3" s="1101" t="s">
        <v>579</v>
      </c>
      <c r="M3" s="1102"/>
      <c r="N3" s="1103"/>
      <c r="O3" s="514" t="s">
        <v>294</v>
      </c>
      <c r="P3" s="515"/>
      <c r="Q3" s="516"/>
      <c r="R3" s="704" t="s">
        <v>585</v>
      </c>
      <c r="S3" s="705"/>
      <c r="T3" s="706"/>
      <c r="U3" s="526" t="s">
        <v>248</v>
      </c>
      <c r="V3" s="527"/>
      <c r="W3" s="527"/>
      <c r="X3" s="1116">
        <v>45925</v>
      </c>
      <c r="Y3" s="1117"/>
      <c r="Z3" s="1118"/>
    </row>
    <row r="4" spans="2:53" s="1" customFormat="1" ht="25.15" customHeight="1" x14ac:dyDescent="0.15">
      <c r="B4" s="547" t="s">
        <v>165</v>
      </c>
      <c r="C4" s="548"/>
      <c r="D4" s="549"/>
      <c r="E4" s="700" t="s">
        <v>578</v>
      </c>
      <c r="F4" s="701"/>
      <c r="G4" s="701"/>
      <c r="H4" s="702"/>
      <c r="I4" s="683" t="s">
        <v>166</v>
      </c>
      <c r="J4" s="679"/>
      <c r="K4" s="703"/>
      <c r="L4" s="1096" t="s">
        <v>580</v>
      </c>
      <c r="M4" s="1097"/>
      <c r="N4" s="1098"/>
      <c r="O4" s="517"/>
      <c r="P4" s="518"/>
      <c r="Q4" s="519"/>
      <c r="R4" s="707" t="s">
        <v>587</v>
      </c>
      <c r="S4" s="708"/>
      <c r="T4" s="709"/>
      <c r="U4" s="529"/>
      <c r="V4" s="530"/>
      <c r="W4" s="530"/>
      <c r="X4" s="1119"/>
      <c r="Y4" s="1120"/>
      <c r="Z4" s="1121"/>
    </row>
    <row r="5" spans="2:53" ht="49.9" customHeight="1" x14ac:dyDescent="0.15">
      <c r="B5" s="1113" t="s">
        <v>420</v>
      </c>
      <c r="C5" s="1114"/>
      <c r="D5" s="1114"/>
      <c r="E5" s="1114"/>
      <c r="F5" s="1114"/>
      <c r="G5" s="1114"/>
      <c r="H5" s="1114"/>
      <c r="I5" s="1114"/>
      <c r="J5" s="1114"/>
      <c r="K5" s="1114"/>
      <c r="L5" s="1114"/>
      <c r="M5" s="1114"/>
      <c r="N5" s="1114"/>
      <c r="O5" s="1114"/>
      <c r="P5" s="1114"/>
      <c r="Q5" s="1114"/>
      <c r="R5" s="1114"/>
      <c r="S5" s="1114"/>
      <c r="T5" s="1114"/>
      <c r="U5" s="1114"/>
      <c r="V5" s="1114"/>
      <c r="W5" s="1114"/>
      <c r="X5" s="1114"/>
      <c r="Y5" s="1114"/>
      <c r="Z5" s="1115"/>
    </row>
    <row r="6" spans="2:53" ht="49.9" customHeight="1" x14ac:dyDescent="0.15">
      <c r="B6" s="1104" t="s">
        <v>801</v>
      </c>
      <c r="C6" s="1105"/>
      <c r="D6" s="1105"/>
      <c r="E6" s="1105"/>
      <c r="F6" s="1105"/>
      <c r="G6" s="1105"/>
      <c r="H6" s="1105"/>
      <c r="I6" s="1105"/>
      <c r="J6" s="1105"/>
      <c r="K6" s="1105"/>
      <c r="L6" s="1105"/>
      <c r="M6" s="1105"/>
      <c r="N6" s="1105"/>
      <c r="O6" s="1105"/>
      <c r="P6" s="1105"/>
      <c r="Q6" s="1105"/>
      <c r="R6" s="1105"/>
      <c r="S6" s="1105"/>
      <c r="T6" s="1105"/>
      <c r="U6" s="1105"/>
      <c r="V6" s="1105"/>
      <c r="W6" s="1105"/>
      <c r="X6" s="1105"/>
      <c r="Y6" s="1105"/>
      <c r="Z6" s="1106"/>
      <c r="AC6" s="277"/>
      <c r="AD6" s="278"/>
      <c r="AE6" s="278"/>
      <c r="AF6" s="278"/>
      <c r="AG6" s="278"/>
      <c r="AH6" s="278"/>
      <c r="AI6" s="278"/>
      <c r="AJ6" s="278"/>
      <c r="AK6" s="278"/>
      <c r="AL6" s="278"/>
      <c r="AM6" s="278"/>
      <c r="AN6" s="278"/>
      <c r="AO6" s="278"/>
      <c r="AP6" s="278"/>
      <c r="AQ6" s="278"/>
      <c r="AR6" s="278"/>
      <c r="AS6" s="278"/>
      <c r="AT6" s="278"/>
      <c r="AU6" s="278"/>
      <c r="AV6" s="278"/>
      <c r="AW6" s="278"/>
      <c r="AX6" s="278"/>
      <c r="AY6" s="278"/>
      <c r="AZ6" s="278"/>
      <c r="BA6" s="278"/>
    </row>
    <row r="7" spans="2:53" ht="100.15" customHeight="1" x14ac:dyDescent="0.15">
      <c r="B7" s="1107"/>
      <c r="C7" s="1108"/>
      <c r="D7" s="1108"/>
      <c r="E7" s="1108"/>
      <c r="F7" s="1108"/>
      <c r="G7" s="1108"/>
      <c r="H7" s="1108"/>
      <c r="I7" s="1108"/>
      <c r="J7" s="1108"/>
      <c r="K7" s="1108"/>
      <c r="L7" s="1108"/>
      <c r="M7" s="1108"/>
      <c r="N7" s="1108"/>
      <c r="O7" s="1108"/>
      <c r="P7" s="1108"/>
      <c r="Q7" s="1108"/>
      <c r="R7" s="1108"/>
      <c r="S7" s="1108"/>
      <c r="T7" s="1108"/>
      <c r="U7" s="1108"/>
      <c r="V7" s="1108"/>
      <c r="W7" s="1108"/>
      <c r="X7" s="1108"/>
      <c r="Y7" s="1108"/>
      <c r="Z7" s="1109"/>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row>
    <row r="8" spans="2:53" ht="49.9" customHeight="1" x14ac:dyDescent="0.15">
      <c r="B8" s="1107"/>
      <c r="C8" s="1108"/>
      <c r="D8" s="1108"/>
      <c r="E8" s="1108"/>
      <c r="F8" s="1108"/>
      <c r="G8" s="1108"/>
      <c r="H8" s="1108"/>
      <c r="I8" s="1108"/>
      <c r="J8" s="1108"/>
      <c r="K8" s="1108"/>
      <c r="L8" s="1108"/>
      <c r="M8" s="1108"/>
      <c r="N8" s="1108"/>
      <c r="O8" s="1108"/>
      <c r="P8" s="1108"/>
      <c r="Q8" s="1108"/>
      <c r="R8" s="1108"/>
      <c r="S8" s="1108"/>
      <c r="T8" s="1108"/>
      <c r="U8" s="1108"/>
      <c r="V8" s="1108"/>
      <c r="W8" s="1108"/>
      <c r="X8" s="1108"/>
      <c r="Y8" s="1108"/>
      <c r="Z8" s="1109"/>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row>
    <row r="9" spans="2:53" ht="100.15" customHeight="1" x14ac:dyDescent="0.15">
      <c r="B9" s="1107"/>
      <c r="C9" s="1108"/>
      <c r="D9" s="1108"/>
      <c r="E9" s="1108"/>
      <c r="F9" s="1108"/>
      <c r="G9" s="1108"/>
      <c r="H9" s="1108"/>
      <c r="I9" s="1108"/>
      <c r="J9" s="1108"/>
      <c r="K9" s="1108"/>
      <c r="L9" s="1108"/>
      <c r="M9" s="1108"/>
      <c r="N9" s="1108"/>
      <c r="O9" s="1108"/>
      <c r="P9" s="1108"/>
      <c r="Q9" s="1108"/>
      <c r="R9" s="1108"/>
      <c r="S9" s="1108"/>
      <c r="T9" s="1108"/>
      <c r="U9" s="1108"/>
      <c r="V9" s="1108"/>
      <c r="W9" s="1108"/>
      <c r="X9" s="1108"/>
      <c r="Y9" s="1108"/>
      <c r="Z9" s="1109"/>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row>
    <row r="10" spans="2:53" ht="49.9" customHeight="1" x14ac:dyDescent="0.15">
      <c r="B10" s="1107"/>
      <c r="C10" s="1108"/>
      <c r="D10" s="1108"/>
      <c r="E10" s="1108"/>
      <c r="F10" s="1108"/>
      <c r="G10" s="1108"/>
      <c r="H10" s="1108"/>
      <c r="I10" s="1108"/>
      <c r="J10" s="1108"/>
      <c r="K10" s="1108"/>
      <c r="L10" s="1108"/>
      <c r="M10" s="1108"/>
      <c r="N10" s="1108"/>
      <c r="O10" s="1108"/>
      <c r="P10" s="1108"/>
      <c r="Q10" s="1108"/>
      <c r="R10" s="1108"/>
      <c r="S10" s="1108"/>
      <c r="T10" s="1108"/>
      <c r="U10" s="1108"/>
      <c r="V10" s="1108"/>
      <c r="W10" s="1108"/>
      <c r="X10" s="1108"/>
      <c r="Y10" s="1108"/>
      <c r="Z10" s="1109"/>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row>
    <row r="11" spans="2:53" ht="100.15" customHeight="1" x14ac:dyDescent="0.15">
      <c r="B11" s="1107"/>
      <c r="C11" s="1108"/>
      <c r="D11" s="1108"/>
      <c r="E11" s="1108"/>
      <c r="F11" s="1108"/>
      <c r="G11" s="1108"/>
      <c r="H11" s="1108"/>
      <c r="I11" s="1108"/>
      <c r="J11" s="1108"/>
      <c r="K11" s="1108"/>
      <c r="L11" s="1108"/>
      <c r="M11" s="1108"/>
      <c r="N11" s="1108"/>
      <c r="O11" s="1108"/>
      <c r="P11" s="1108"/>
      <c r="Q11" s="1108"/>
      <c r="R11" s="1108"/>
      <c r="S11" s="1108"/>
      <c r="T11" s="1108"/>
      <c r="U11" s="1108"/>
      <c r="V11" s="1108"/>
      <c r="W11" s="1108"/>
      <c r="X11" s="1108"/>
      <c r="Y11" s="1108"/>
      <c r="Z11" s="1109"/>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row>
    <row r="12" spans="2:53" ht="49.9" customHeight="1" x14ac:dyDescent="0.15">
      <c r="B12" s="1107"/>
      <c r="C12" s="1108"/>
      <c r="D12" s="1108"/>
      <c r="E12" s="1108"/>
      <c r="F12" s="1108"/>
      <c r="G12" s="1108"/>
      <c r="H12" s="1108"/>
      <c r="I12" s="1108"/>
      <c r="J12" s="1108"/>
      <c r="K12" s="1108"/>
      <c r="L12" s="1108"/>
      <c r="M12" s="1108"/>
      <c r="N12" s="1108"/>
      <c r="O12" s="1108"/>
      <c r="P12" s="1108"/>
      <c r="Q12" s="1108"/>
      <c r="R12" s="1108"/>
      <c r="S12" s="1108"/>
      <c r="T12" s="1108"/>
      <c r="U12" s="1108"/>
      <c r="V12" s="1108"/>
      <c r="W12" s="1108"/>
      <c r="X12" s="1108"/>
      <c r="Y12" s="1108"/>
      <c r="Z12" s="1109"/>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row>
    <row r="13" spans="2:53" ht="100.15" customHeight="1" x14ac:dyDescent="0.15">
      <c r="B13" s="1107"/>
      <c r="C13" s="1108"/>
      <c r="D13" s="1108"/>
      <c r="E13" s="1108"/>
      <c r="F13" s="1108"/>
      <c r="G13" s="1108"/>
      <c r="H13" s="1108"/>
      <c r="I13" s="1108"/>
      <c r="J13" s="1108"/>
      <c r="K13" s="1108"/>
      <c r="L13" s="1108"/>
      <c r="M13" s="1108"/>
      <c r="N13" s="1108"/>
      <c r="O13" s="1108"/>
      <c r="P13" s="1108"/>
      <c r="Q13" s="1108"/>
      <c r="R13" s="1108"/>
      <c r="S13" s="1108"/>
      <c r="T13" s="1108"/>
      <c r="U13" s="1108"/>
      <c r="V13" s="1108"/>
      <c r="W13" s="1108"/>
      <c r="X13" s="1108"/>
      <c r="Y13" s="1108"/>
      <c r="Z13" s="1109"/>
      <c r="AC13" s="278"/>
      <c r="AD13" s="278"/>
      <c r="AE13" s="278"/>
      <c r="AF13" s="278"/>
      <c r="AG13" s="278"/>
      <c r="AH13" s="278"/>
      <c r="AI13" s="278"/>
      <c r="AJ13" s="278"/>
      <c r="AK13" s="278"/>
      <c r="AL13" s="278"/>
      <c r="AM13" s="278"/>
      <c r="AN13" s="278"/>
      <c r="AO13" s="278"/>
      <c r="AP13" s="278"/>
      <c r="AQ13" s="278"/>
      <c r="AR13" s="278"/>
      <c r="AS13" s="278"/>
      <c r="AT13" s="278"/>
      <c r="AU13" s="278"/>
      <c r="AV13" s="278"/>
      <c r="AW13" s="278"/>
      <c r="AX13" s="278"/>
      <c r="AY13" s="278"/>
      <c r="AZ13" s="278"/>
      <c r="BA13" s="278"/>
    </row>
    <row r="14" spans="2:53" ht="49.9" customHeight="1" x14ac:dyDescent="0.15">
      <c r="B14" s="1107"/>
      <c r="C14" s="1108"/>
      <c r="D14" s="1108"/>
      <c r="E14" s="1108"/>
      <c r="F14" s="1108"/>
      <c r="G14" s="1108"/>
      <c r="H14" s="1108"/>
      <c r="I14" s="1108"/>
      <c r="J14" s="1108"/>
      <c r="K14" s="1108"/>
      <c r="L14" s="1108"/>
      <c r="M14" s="1108"/>
      <c r="N14" s="1108"/>
      <c r="O14" s="1108"/>
      <c r="P14" s="1108"/>
      <c r="Q14" s="1108"/>
      <c r="R14" s="1108"/>
      <c r="S14" s="1108"/>
      <c r="T14" s="1108"/>
      <c r="U14" s="1108"/>
      <c r="V14" s="1108"/>
      <c r="W14" s="1108"/>
      <c r="X14" s="1108"/>
      <c r="Y14" s="1108"/>
      <c r="Z14" s="1109"/>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78"/>
      <c r="BA14" s="278"/>
    </row>
    <row r="15" spans="2:53" ht="100.15" customHeight="1" x14ac:dyDescent="0.15">
      <c r="B15" s="1110"/>
      <c r="C15" s="1111"/>
      <c r="D15" s="1111"/>
      <c r="E15" s="1111"/>
      <c r="F15" s="1111"/>
      <c r="G15" s="1111"/>
      <c r="H15" s="1111"/>
      <c r="I15" s="1111"/>
      <c r="J15" s="1111"/>
      <c r="K15" s="1111"/>
      <c r="L15" s="1111"/>
      <c r="M15" s="1111"/>
      <c r="N15" s="1111"/>
      <c r="O15" s="1111"/>
      <c r="P15" s="1111"/>
      <c r="Q15" s="1111"/>
      <c r="R15" s="1111"/>
      <c r="S15" s="1111"/>
      <c r="T15" s="1111"/>
      <c r="U15" s="1111"/>
      <c r="V15" s="1111"/>
      <c r="W15" s="1111"/>
      <c r="X15" s="1111"/>
      <c r="Y15" s="1111"/>
      <c r="Z15" s="1112"/>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row>
    <row r="16" spans="2:53" ht="9.75" customHeight="1" x14ac:dyDescent="0.15">
      <c r="B16" s="67"/>
      <c r="C16" s="67"/>
      <c r="D16" s="68"/>
      <c r="E16" s="69"/>
      <c r="F16" s="69"/>
      <c r="G16" s="69"/>
      <c r="H16" s="69"/>
      <c r="I16" s="69"/>
      <c r="J16" s="69"/>
      <c r="K16" s="69"/>
      <c r="L16" s="69"/>
      <c r="M16" s="69"/>
      <c r="N16" s="69"/>
      <c r="O16" s="69"/>
      <c r="P16" s="69"/>
      <c r="Q16" s="69"/>
      <c r="R16" s="69"/>
      <c r="S16" s="69"/>
      <c r="T16" s="69"/>
      <c r="U16" s="69"/>
      <c r="V16" s="69"/>
      <c r="W16" s="69"/>
      <c r="X16" s="69"/>
      <c r="Y16" s="69"/>
      <c r="Z16" s="69"/>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AC6:BA15 B6:Z15" xr:uid="{B253BCB7-3438-4F45-B923-20A7AEF46013}"/>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view="pageBreakPreview" topLeftCell="A43" zoomScaleNormal="85" zoomScaleSheetLayoutView="100" workbookViewId="0">
      <selection activeCell="Y23" sqref="Y23"/>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22" t="s">
        <v>421</v>
      </c>
      <c r="C4" s="1123"/>
      <c r="D4" s="1123"/>
      <c r="E4" s="1123"/>
      <c r="F4" s="1124"/>
    </row>
    <row r="5" spans="2:10" ht="14.25" thickBot="1" x14ac:dyDescent="0.2">
      <c r="B5" s="122" t="s">
        <v>422</v>
      </c>
      <c r="C5" s="123" t="s">
        <v>423</v>
      </c>
      <c r="D5" s="123" t="s">
        <v>424</v>
      </c>
      <c r="E5" s="123" t="s">
        <v>425</v>
      </c>
      <c r="F5" s="124" t="s">
        <v>426</v>
      </c>
    </row>
    <row r="6" spans="2:10" ht="14.25" thickTop="1" x14ac:dyDescent="0.15">
      <c r="B6" s="132" t="s">
        <v>427</v>
      </c>
      <c r="C6" s="133" t="s">
        <v>428</v>
      </c>
      <c r="D6" s="133" t="s">
        <v>429</v>
      </c>
      <c r="E6" s="133" t="s">
        <v>430</v>
      </c>
      <c r="F6" s="134" t="s">
        <v>431</v>
      </c>
    </row>
    <row r="7" spans="2:10" x14ac:dyDescent="0.15">
      <c r="B7" s="132" t="s">
        <v>432</v>
      </c>
      <c r="C7" s="133" t="s">
        <v>433</v>
      </c>
      <c r="D7" s="133" t="s">
        <v>434</v>
      </c>
      <c r="E7" s="133" t="s">
        <v>435</v>
      </c>
      <c r="F7" s="134" t="s">
        <v>436</v>
      </c>
    </row>
    <row r="8" spans="2:10" x14ac:dyDescent="0.15">
      <c r="B8" s="132" t="s">
        <v>437</v>
      </c>
      <c r="C8" s="133" t="s">
        <v>438</v>
      </c>
      <c r="D8" s="133"/>
      <c r="E8" s="133" t="s">
        <v>439</v>
      </c>
      <c r="F8" s="134"/>
    </row>
    <row r="9" spans="2:10" x14ac:dyDescent="0.15">
      <c r="B9" s="132" t="s">
        <v>440</v>
      </c>
      <c r="C9" s="133" t="s">
        <v>441</v>
      </c>
      <c r="D9" s="133"/>
      <c r="E9" s="133" t="s">
        <v>442</v>
      </c>
      <c r="F9" s="134"/>
    </row>
    <row r="10" spans="2:10" x14ac:dyDescent="0.15">
      <c r="B10" s="132" t="s">
        <v>443</v>
      </c>
      <c r="C10" s="133" t="s">
        <v>444</v>
      </c>
      <c r="D10" s="133"/>
      <c r="E10" s="133" t="s">
        <v>445</v>
      </c>
      <c r="F10" s="134"/>
    </row>
    <row r="11" spans="2:10" x14ac:dyDescent="0.15">
      <c r="B11" s="132" t="s">
        <v>446</v>
      </c>
      <c r="C11" s="133" t="s">
        <v>447</v>
      </c>
      <c r="D11" s="133"/>
      <c r="E11" s="133"/>
      <c r="F11" s="134"/>
    </row>
    <row r="12" spans="2:10" ht="14.25" thickBot="1" x14ac:dyDescent="0.2">
      <c r="B12" s="135" t="s">
        <v>448</v>
      </c>
      <c r="C12" s="136"/>
      <c r="D12" s="136"/>
      <c r="E12" s="136"/>
      <c r="F12" s="137"/>
    </row>
    <row r="13" spans="2:10" ht="14.25" thickBot="1" x14ac:dyDescent="0.2"/>
    <row r="14" spans="2:10" x14ac:dyDescent="0.15">
      <c r="B14" s="1122" t="s">
        <v>449</v>
      </c>
      <c r="C14" s="1123"/>
      <c r="D14" s="1123"/>
      <c r="E14" s="1123"/>
      <c r="F14" s="1123"/>
      <c r="G14" s="1123"/>
      <c r="H14" s="1123"/>
      <c r="I14" s="1123"/>
      <c r="J14" s="1124"/>
    </row>
    <row r="15" spans="2:10" ht="14.25" thickBot="1" x14ac:dyDescent="0.2">
      <c r="B15" s="122" t="s">
        <v>450</v>
      </c>
      <c r="C15" s="123" t="s">
        <v>451</v>
      </c>
      <c r="D15" s="123" t="s">
        <v>452</v>
      </c>
      <c r="E15" s="123" t="s">
        <v>453</v>
      </c>
      <c r="F15" s="123" t="s">
        <v>454</v>
      </c>
      <c r="G15" s="123" t="s">
        <v>455</v>
      </c>
      <c r="H15" s="123" t="s">
        <v>456</v>
      </c>
      <c r="I15" s="123" t="s">
        <v>457</v>
      </c>
      <c r="J15" s="124" t="s">
        <v>458</v>
      </c>
    </row>
    <row r="16" spans="2:10" ht="14.25" thickTop="1" x14ac:dyDescent="0.15">
      <c r="B16" s="125" t="s">
        <v>459</v>
      </c>
      <c r="C16" s="126" t="s">
        <v>460</v>
      </c>
      <c r="D16" s="126" t="s">
        <v>461</v>
      </c>
      <c r="E16" s="126" t="s">
        <v>462</v>
      </c>
      <c r="F16" s="126" t="s">
        <v>463</v>
      </c>
      <c r="G16" s="126" t="s">
        <v>463</v>
      </c>
      <c r="H16" s="126" t="s">
        <v>464</v>
      </c>
      <c r="I16" s="126" t="s">
        <v>465</v>
      </c>
      <c r="J16" s="127" t="s">
        <v>466</v>
      </c>
    </row>
    <row r="17" spans="2:10" x14ac:dyDescent="0.15">
      <c r="B17" s="125" t="s">
        <v>467</v>
      </c>
      <c r="C17" s="126" t="s">
        <v>468</v>
      </c>
      <c r="D17" s="126" t="s">
        <v>469</v>
      </c>
      <c r="E17" s="126" t="s">
        <v>470</v>
      </c>
      <c r="F17" s="126" t="s">
        <v>471</v>
      </c>
      <c r="G17" s="126" t="s">
        <v>472</v>
      </c>
      <c r="H17" s="126" t="s">
        <v>473</v>
      </c>
      <c r="I17" s="126" t="s">
        <v>474</v>
      </c>
      <c r="J17" s="127" t="s">
        <v>475</v>
      </c>
    </row>
    <row r="18" spans="2:10" x14ac:dyDescent="0.15">
      <c r="B18" s="125" t="s">
        <v>476</v>
      </c>
      <c r="C18" s="126" t="s">
        <v>477</v>
      </c>
      <c r="D18" s="126" t="s">
        <v>478</v>
      </c>
      <c r="E18" s="126" t="s">
        <v>479</v>
      </c>
      <c r="F18" s="126" t="s">
        <v>480</v>
      </c>
      <c r="G18" s="126" t="s">
        <v>481</v>
      </c>
      <c r="H18" s="126"/>
      <c r="I18" s="126" t="s">
        <v>473</v>
      </c>
      <c r="J18" s="127" t="s">
        <v>482</v>
      </c>
    </row>
    <row r="19" spans="2:10" x14ac:dyDescent="0.15">
      <c r="B19" s="125" t="s">
        <v>483</v>
      </c>
      <c r="C19" s="126" t="s">
        <v>484</v>
      </c>
      <c r="D19" s="126"/>
      <c r="E19" s="126" t="s">
        <v>485</v>
      </c>
      <c r="F19" s="126" t="s">
        <v>481</v>
      </c>
      <c r="G19" s="126" t="s">
        <v>486</v>
      </c>
      <c r="H19" s="126"/>
      <c r="I19" s="126"/>
      <c r="J19" s="127"/>
    </row>
    <row r="20" spans="2:10" x14ac:dyDescent="0.15">
      <c r="B20" s="125" t="s">
        <v>487</v>
      </c>
      <c r="C20" s="126" t="s">
        <v>488</v>
      </c>
      <c r="D20" s="126"/>
      <c r="E20" s="126" t="s">
        <v>489</v>
      </c>
      <c r="F20" s="126" t="s">
        <v>486</v>
      </c>
      <c r="G20" s="126" t="s">
        <v>490</v>
      </c>
      <c r="H20" s="126"/>
      <c r="I20" s="126"/>
      <c r="J20" s="127"/>
    </row>
    <row r="21" spans="2:10" x14ac:dyDescent="0.15">
      <c r="B21" s="125" t="s">
        <v>444</v>
      </c>
      <c r="C21" s="126" t="s">
        <v>491</v>
      </c>
      <c r="D21" s="126"/>
      <c r="E21" s="126" t="s">
        <v>492</v>
      </c>
      <c r="F21" s="126" t="s">
        <v>490</v>
      </c>
      <c r="G21" s="126"/>
      <c r="H21" s="126"/>
      <c r="I21" s="126"/>
      <c r="J21" s="127"/>
    </row>
    <row r="22" spans="2:10" x14ac:dyDescent="0.15">
      <c r="B22" s="125"/>
      <c r="C22" s="126" t="s">
        <v>493</v>
      </c>
      <c r="D22" s="126"/>
      <c r="E22" s="126" t="s">
        <v>494</v>
      </c>
      <c r="F22" s="126"/>
      <c r="G22" s="126"/>
      <c r="H22" s="126"/>
      <c r="I22" s="126"/>
      <c r="J22" s="127"/>
    </row>
    <row r="23" spans="2:10" x14ac:dyDescent="0.15">
      <c r="B23" s="125"/>
      <c r="C23" s="126" t="s">
        <v>495</v>
      </c>
      <c r="D23" s="126"/>
      <c r="E23" s="126" t="s">
        <v>496</v>
      </c>
      <c r="F23" s="126"/>
      <c r="G23" s="126"/>
      <c r="H23" s="126"/>
      <c r="I23" s="126"/>
      <c r="J23" s="127"/>
    </row>
    <row r="24" spans="2:10" x14ac:dyDescent="0.15">
      <c r="B24" s="125"/>
      <c r="C24" s="126" t="s">
        <v>497</v>
      </c>
      <c r="D24" s="126"/>
      <c r="E24" s="126" t="s">
        <v>498</v>
      </c>
      <c r="F24" s="126"/>
      <c r="G24" s="126"/>
      <c r="H24" s="126"/>
      <c r="I24" s="126"/>
      <c r="J24" s="127"/>
    </row>
    <row r="25" spans="2:10" x14ac:dyDescent="0.15">
      <c r="B25" s="125"/>
      <c r="C25" s="126" t="s">
        <v>499</v>
      </c>
      <c r="D25" s="126"/>
      <c r="E25" s="126" t="s">
        <v>500</v>
      </c>
      <c r="F25" s="126"/>
      <c r="G25" s="126"/>
      <c r="H25" s="126"/>
      <c r="I25" s="126"/>
      <c r="J25" s="127"/>
    </row>
    <row r="26" spans="2:10" x14ac:dyDescent="0.15">
      <c r="B26" s="125"/>
      <c r="C26" s="126" t="s">
        <v>501</v>
      </c>
      <c r="D26" s="126"/>
      <c r="E26" s="128" t="s">
        <v>502</v>
      </c>
      <c r="F26" s="126"/>
      <c r="G26" s="126"/>
      <c r="H26" s="126"/>
      <c r="I26" s="126"/>
      <c r="J26" s="127"/>
    </row>
    <row r="27" spans="2:10" x14ac:dyDescent="0.15">
      <c r="B27" s="125"/>
      <c r="C27" s="126" t="s">
        <v>503</v>
      </c>
      <c r="D27" s="126"/>
      <c r="E27" s="126" t="s">
        <v>504</v>
      </c>
      <c r="F27" s="126"/>
      <c r="G27" s="126"/>
      <c r="H27" s="126"/>
      <c r="I27" s="126"/>
      <c r="J27" s="127"/>
    </row>
    <row r="28" spans="2:10" x14ac:dyDescent="0.15">
      <c r="B28" s="125"/>
      <c r="C28" s="126" t="s">
        <v>505</v>
      </c>
      <c r="D28" s="126"/>
      <c r="E28" s="128"/>
      <c r="F28" s="126"/>
      <c r="G28" s="126"/>
      <c r="H28" s="126"/>
      <c r="I28" s="126"/>
      <c r="J28" s="127"/>
    </row>
    <row r="29" spans="2:10" x14ac:dyDescent="0.15">
      <c r="B29" s="125"/>
      <c r="C29" s="126" t="s">
        <v>444</v>
      </c>
      <c r="D29" s="126"/>
      <c r="E29" s="126"/>
      <c r="F29" s="126"/>
      <c r="G29" s="126"/>
      <c r="H29" s="126"/>
      <c r="I29" s="126"/>
      <c r="J29" s="127"/>
    </row>
    <row r="30" spans="2:10" x14ac:dyDescent="0.15">
      <c r="B30" s="125"/>
      <c r="C30" s="126"/>
      <c r="D30" s="126"/>
      <c r="E30" s="126"/>
      <c r="F30" s="126"/>
      <c r="G30" s="126"/>
      <c r="H30" s="126"/>
      <c r="I30" s="126"/>
      <c r="J30" s="127"/>
    </row>
    <row r="31" spans="2:10" x14ac:dyDescent="0.15">
      <c r="B31" s="125"/>
      <c r="C31" s="126" t="s">
        <v>505</v>
      </c>
      <c r="D31" s="126"/>
      <c r="E31" s="126"/>
      <c r="F31" s="126"/>
      <c r="G31" s="126"/>
      <c r="H31" s="126"/>
      <c r="I31" s="126"/>
      <c r="J31" s="127"/>
    </row>
    <row r="32" spans="2:10" x14ac:dyDescent="0.15">
      <c r="B32" s="125"/>
      <c r="C32" s="126" t="s">
        <v>444</v>
      </c>
      <c r="D32" s="126"/>
      <c r="E32" s="126"/>
      <c r="F32" s="126"/>
      <c r="G32" s="126"/>
      <c r="H32" s="126"/>
      <c r="I32" s="126"/>
      <c r="J32" s="127"/>
    </row>
    <row r="33" spans="2:10" x14ac:dyDescent="0.15">
      <c r="B33" s="125"/>
      <c r="C33" s="126"/>
      <c r="D33" s="126"/>
      <c r="E33" s="126"/>
      <c r="F33" s="126"/>
      <c r="G33" s="126"/>
      <c r="H33" s="126"/>
      <c r="I33" s="126"/>
      <c r="J33" s="127"/>
    </row>
    <row r="34" spans="2:10" x14ac:dyDescent="0.15">
      <c r="B34" s="125"/>
      <c r="C34" s="126" t="s">
        <v>506</v>
      </c>
      <c r="D34" s="126"/>
      <c r="E34" s="126"/>
      <c r="F34" s="126"/>
      <c r="G34" s="126"/>
      <c r="H34" s="126"/>
      <c r="I34" s="126"/>
      <c r="J34" s="127"/>
    </row>
    <row r="35" spans="2:10" x14ac:dyDescent="0.15">
      <c r="B35" s="125"/>
      <c r="C35" s="126" t="s">
        <v>444</v>
      </c>
      <c r="D35" s="126"/>
      <c r="E35" s="126"/>
      <c r="F35" s="126"/>
      <c r="G35" s="126"/>
      <c r="H35" s="126"/>
      <c r="I35" s="126"/>
      <c r="J35" s="127"/>
    </row>
    <row r="36" spans="2:10" x14ac:dyDescent="0.15">
      <c r="B36" s="125"/>
      <c r="C36" s="126"/>
      <c r="D36" s="126"/>
      <c r="E36" s="126"/>
      <c r="F36" s="126"/>
      <c r="G36" s="126"/>
      <c r="H36" s="126"/>
      <c r="I36" s="126"/>
      <c r="J36" s="127"/>
    </row>
    <row r="37" spans="2:10" x14ac:dyDescent="0.15">
      <c r="B37" s="125"/>
      <c r="C37" s="126" t="s">
        <v>507</v>
      </c>
      <c r="D37" s="126"/>
      <c r="E37" s="126"/>
      <c r="F37" s="126"/>
      <c r="G37" s="126"/>
      <c r="H37" s="126"/>
      <c r="I37" s="126"/>
      <c r="J37" s="127"/>
    </row>
    <row r="38" spans="2:10" x14ac:dyDescent="0.15">
      <c r="B38" s="125"/>
      <c r="C38" s="126" t="s">
        <v>508</v>
      </c>
      <c r="D38" s="126"/>
      <c r="E38" s="126"/>
      <c r="F38" s="126"/>
      <c r="G38" s="126"/>
      <c r="H38" s="126"/>
      <c r="I38" s="126"/>
      <c r="J38" s="127"/>
    </row>
    <row r="39" spans="2:10" x14ac:dyDescent="0.15">
      <c r="B39" s="125"/>
      <c r="C39" s="126" t="s">
        <v>444</v>
      </c>
      <c r="D39" s="126"/>
      <c r="E39" s="126"/>
      <c r="F39" s="126"/>
      <c r="G39" s="126"/>
      <c r="H39" s="126"/>
      <c r="I39" s="126"/>
      <c r="J39" s="127"/>
    </row>
    <row r="40" spans="2:10" x14ac:dyDescent="0.15">
      <c r="B40" s="125"/>
      <c r="C40" s="126"/>
      <c r="D40" s="126"/>
      <c r="E40" s="126"/>
      <c r="F40" s="126"/>
      <c r="G40" s="126"/>
      <c r="H40" s="126"/>
      <c r="I40" s="126"/>
      <c r="J40" s="127"/>
    </row>
    <row r="41" spans="2:10" x14ac:dyDescent="0.15">
      <c r="B41" s="125"/>
      <c r="C41" s="126" t="s">
        <v>509</v>
      </c>
      <c r="D41" s="126"/>
      <c r="E41" s="126"/>
      <c r="F41" s="126"/>
      <c r="G41" s="126"/>
      <c r="H41" s="126"/>
      <c r="I41" s="126"/>
      <c r="J41" s="127"/>
    </row>
    <row r="42" spans="2:10" x14ac:dyDescent="0.15">
      <c r="B42" s="125"/>
      <c r="C42" s="126" t="s">
        <v>510</v>
      </c>
      <c r="D42" s="126"/>
      <c r="E42" s="126"/>
      <c r="F42" s="126"/>
      <c r="G42" s="126"/>
      <c r="H42" s="126"/>
      <c r="I42" s="126"/>
      <c r="J42" s="127"/>
    </row>
    <row r="43" spans="2:10" x14ac:dyDescent="0.15">
      <c r="B43" s="125"/>
      <c r="C43" s="126" t="s">
        <v>511</v>
      </c>
      <c r="D43" s="126"/>
      <c r="E43" s="126"/>
      <c r="F43" s="126"/>
      <c r="G43" s="126"/>
      <c r="H43" s="126"/>
      <c r="I43" s="126"/>
      <c r="J43" s="127"/>
    </row>
    <row r="44" spans="2:10" x14ac:dyDescent="0.15">
      <c r="B44" s="125"/>
      <c r="C44" s="126" t="s">
        <v>512</v>
      </c>
      <c r="D44" s="126"/>
      <c r="E44" s="126"/>
      <c r="F44" s="126"/>
      <c r="G44" s="126"/>
      <c r="H44" s="126"/>
      <c r="I44" s="126"/>
      <c r="J44" s="127"/>
    </row>
    <row r="45" spans="2:10" x14ac:dyDescent="0.15">
      <c r="B45" s="125"/>
      <c r="C45" s="126" t="s">
        <v>444</v>
      </c>
      <c r="D45" s="126"/>
      <c r="E45" s="126"/>
      <c r="F45" s="126"/>
      <c r="G45" s="126"/>
      <c r="H45" s="126"/>
      <c r="I45" s="126"/>
      <c r="J45" s="127"/>
    </row>
    <row r="46" spans="2:10" x14ac:dyDescent="0.15">
      <c r="B46" s="125"/>
      <c r="C46" s="126"/>
      <c r="D46" s="126"/>
      <c r="E46" s="126"/>
      <c r="F46" s="126"/>
      <c r="G46" s="126"/>
      <c r="H46" s="126"/>
      <c r="I46" s="126"/>
      <c r="J46" s="127"/>
    </row>
    <row r="47" spans="2:10" ht="14.25" thickBot="1" x14ac:dyDescent="0.2">
      <c r="B47" s="129"/>
      <c r="C47" s="130" t="s">
        <v>444</v>
      </c>
      <c r="D47" s="130"/>
      <c r="E47" s="130"/>
      <c r="F47" s="130"/>
      <c r="G47" s="130"/>
      <c r="H47" s="130"/>
      <c r="I47" s="130"/>
      <c r="J47" s="131"/>
    </row>
    <row r="49" spans="2:7" ht="14.25" thickBot="1" x14ac:dyDescent="0.2">
      <c r="C49" s="46"/>
      <c r="D49" s="46"/>
      <c r="E49" s="46"/>
      <c r="F49" s="46"/>
      <c r="G49" s="46"/>
    </row>
    <row r="50" spans="2:7" x14ac:dyDescent="0.15">
      <c r="B50" s="1125" t="s">
        <v>513</v>
      </c>
      <c r="C50" s="1126"/>
      <c r="D50" s="1126"/>
      <c r="E50" s="1126"/>
      <c r="F50" s="1126"/>
      <c r="G50" s="1127"/>
    </row>
    <row r="51" spans="2:7" ht="14.25" thickBot="1" x14ac:dyDescent="0.2">
      <c r="B51" s="120" t="s">
        <v>514</v>
      </c>
      <c r="C51" s="41" t="s">
        <v>450</v>
      </c>
      <c r="D51" s="41" t="s">
        <v>515</v>
      </c>
      <c r="E51" s="41" t="s">
        <v>516</v>
      </c>
      <c r="F51" s="42" t="s">
        <v>517</v>
      </c>
      <c r="G51" s="121" t="s">
        <v>518</v>
      </c>
    </row>
    <row r="52" spans="2:7" ht="14.25" thickTop="1" x14ac:dyDescent="0.15">
      <c r="B52" s="138" t="s">
        <v>519</v>
      </c>
      <c r="C52" s="126" t="s">
        <v>520</v>
      </c>
      <c r="D52" s="126" t="s">
        <v>521</v>
      </c>
      <c r="E52" s="126" t="s">
        <v>522</v>
      </c>
      <c r="F52" s="126" t="s">
        <v>523</v>
      </c>
      <c r="G52" s="127" t="s">
        <v>466</v>
      </c>
    </row>
    <row r="53" spans="2:7" x14ac:dyDescent="0.15">
      <c r="B53" s="138" t="s">
        <v>524</v>
      </c>
      <c r="C53" s="126" t="s">
        <v>525</v>
      </c>
      <c r="D53" s="126" t="s">
        <v>526</v>
      </c>
      <c r="E53" s="126" t="s">
        <v>527</v>
      </c>
      <c r="F53" s="126" t="s">
        <v>528</v>
      </c>
      <c r="G53" s="127" t="s">
        <v>475</v>
      </c>
    </row>
    <row r="54" spans="2:7" x14ac:dyDescent="0.15">
      <c r="B54" s="138" t="s">
        <v>529</v>
      </c>
      <c r="C54" s="126" t="s">
        <v>530</v>
      </c>
      <c r="D54" s="126" t="s">
        <v>531</v>
      </c>
      <c r="E54" s="126" t="s">
        <v>532</v>
      </c>
      <c r="F54" s="126"/>
      <c r="G54" s="127" t="s">
        <v>482</v>
      </c>
    </row>
    <row r="55" spans="2:7" x14ac:dyDescent="0.15">
      <c r="B55" s="138" t="s">
        <v>533</v>
      </c>
      <c r="C55" s="126"/>
      <c r="D55" s="126"/>
      <c r="E55" s="126" t="s">
        <v>534</v>
      </c>
      <c r="F55" s="126"/>
      <c r="G55" s="127"/>
    </row>
    <row r="56" spans="2:7" x14ac:dyDescent="0.15">
      <c r="B56" s="138"/>
      <c r="C56" s="126" t="s">
        <v>535</v>
      </c>
      <c r="D56" s="126"/>
      <c r="E56" s="126" t="s">
        <v>536</v>
      </c>
      <c r="F56" s="126"/>
      <c r="G56" s="127"/>
    </row>
    <row r="57" spans="2:7" x14ac:dyDescent="0.15">
      <c r="B57" s="138"/>
      <c r="C57" s="126" t="s">
        <v>537</v>
      </c>
      <c r="D57" s="126"/>
      <c r="E57" s="126" t="s">
        <v>538</v>
      </c>
      <c r="F57" s="126"/>
      <c r="G57" s="127"/>
    </row>
    <row r="58" spans="2:7" x14ac:dyDescent="0.15">
      <c r="B58" s="138"/>
      <c r="C58" s="126" t="s">
        <v>539</v>
      </c>
      <c r="D58" s="126"/>
      <c r="E58" s="126" t="s">
        <v>504</v>
      </c>
      <c r="F58" s="126"/>
      <c r="G58" s="127"/>
    </row>
    <row r="59" spans="2:7" x14ac:dyDescent="0.15">
      <c r="B59" s="138"/>
      <c r="C59" s="126" t="s">
        <v>540</v>
      </c>
      <c r="D59" s="126"/>
      <c r="E59" s="126"/>
      <c r="F59" s="126"/>
      <c r="G59" s="127"/>
    </row>
    <row r="60" spans="2:7" x14ac:dyDescent="0.15">
      <c r="B60" s="138"/>
      <c r="C60" s="126" t="s">
        <v>444</v>
      </c>
      <c r="D60" s="126"/>
      <c r="E60" s="126"/>
      <c r="F60" s="126"/>
      <c r="G60" s="127"/>
    </row>
    <row r="61" spans="2:7" x14ac:dyDescent="0.15">
      <c r="B61" s="138"/>
      <c r="C61" s="126"/>
      <c r="D61" s="126"/>
      <c r="E61" s="126"/>
      <c r="F61" s="126"/>
      <c r="G61" s="127"/>
    </row>
    <row r="62" spans="2:7" x14ac:dyDescent="0.15">
      <c r="B62" s="138"/>
      <c r="C62" s="126" t="s">
        <v>188</v>
      </c>
      <c r="D62" s="126"/>
      <c r="E62" s="126"/>
      <c r="F62" s="126"/>
      <c r="G62" s="127"/>
    </row>
    <row r="63" spans="2:7" x14ac:dyDescent="0.15">
      <c r="B63" s="138"/>
      <c r="C63" s="126" t="s">
        <v>189</v>
      </c>
      <c r="D63" s="126"/>
      <c r="E63" s="126"/>
      <c r="F63" s="126"/>
      <c r="G63" s="127"/>
    </row>
    <row r="64" spans="2:7" x14ac:dyDescent="0.15">
      <c r="B64" s="138"/>
      <c r="C64" s="126" t="s">
        <v>190</v>
      </c>
      <c r="D64" s="126"/>
      <c r="E64" s="126"/>
      <c r="F64" s="126"/>
      <c r="G64" s="127"/>
    </row>
    <row r="65" spans="2:7" x14ac:dyDescent="0.15">
      <c r="B65" s="138"/>
      <c r="C65" s="126" t="s">
        <v>191</v>
      </c>
      <c r="D65" s="126"/>
      <c r="E65" s="126"/>
      <c r="F65" s="126"/>
      <c r="G65" s="127"/>
    </row>
    <row r="66" spans="2:7" x14ac:dyDescent="0.15">
      <c r="B66" s="138"/>
      <c r="C66" s="126" t="s">
        <v>541</v>
      </c>
      <c r="D66" s="126"/>
      <c r="E66" s="126"/>
      <c r="F66" s="126"/>
      <c r="G66" s="127"/>
    </row>
    <row r="67" spans="2:7" x14ac:dyDescent="0.15">
      <c r="B67" s="138"/>
      <c r="C67" s="126" t="s">
        <v>542</v>
      </c>
      <c r="D67" s="126"/>
      <c r="E67" s="126"/>
      <c r="F67" s="126"/>
      <c r="G67" s="127"/>
    </row>
    <row r="68" spans="2:7" x14ac:dyDescent="0.15">
      <c r="B68" s="138"/>
      <c r="C68" s="126" t="s">
        <v>192</v>
      </c>
      <c r="D68" s="126"/>
      <c r="E68" s="126"/>
      <c r="F68" s="126"/>
      <c r="G68" s="127"/>
    </row>
    <row r="69" spans="2:7" x14ac:dyDescent="0.15">
      <c r="B69" s="138"/>
      <c r="C69" s="126" t="s">
        <v>193</v>
      </c>
      <c r="D69" s="126"/>
      <c r="E69" s="126"/>
      <c r="F69" s="126"/>
      <c r="G69" s="127"/>
    </row>
    <row r="70" spans="2:7" x14ac:dyDescent="0.15">
      <c r="B70" s="138"/>
      <c r="C70" s="126" t="s">
        <v>543</v>
      </c>
      <c r="D70" s="126"/>
      <c r="E70" s="126"/>
      <c r="F70" s="126"/>
      <c r="G70" s="127"/>
    </row>
    <row r="71" spans="2:7" x14ac:dyDescent="0.15">
      <c r="B71" s="138"/>
      <c r="C71" s="126" t="s">
        <v>195</v>
      </c>
      <c r="D71" s="126"/>
      <c r="E71" s="126"/>
      <c r="F71" s="126"/>
      <c r="G71" s="127"/>
    </row>
    <row r="72" spans="2:7" x14ac:dyDescent="0.15">
      <c r="B72" s="138"/>
      <c r="C72" s="126" t="s">
        <v>197</v>
      </c>
      <c r="D72" s="126"/>
      <c r="E72" s="126"/>
      <c r="F72" s="126"/>
      <c r="G72" s="127"/>
    </row>
    <row r="73" spans="2:7" x14ac:dyDescent="0.15">
      <c r="B73" s="138"/>
      <c r="C73" s="126" t="s">
        <v>198</v>
      </c>
      <c r="D73" s="126"/>
      <c r="E73" s="126"/>
      <c r="F73" s="126"/>
      <c r="G73" s="127"/>
    </row>
    <row r="74" spans="2:7" x14ac:dyDescent="0.15">
      <c r="B74" s="138"/>
      <c r="C74" s="126" t="s">
        <v>199</v>
      </c>
      <c r="D74" s="126"/>
      <c r="E74" s="126"/>
      <c r="F74" s="126"/>
      <c r="G74" s="127"/>
    </row>
    <row r="75" spans="2:7" x14ac:dyDescent="0.15">
      <c r="B75" s="138"/>
      <c r="C75" s="126" t="s">
        <v>200</v>
      </c>
      <c r="D75" s="126"/>
      <c r="E75" s="126"/>
      <c r="F75" s="126"/>
      <c r="G75" s="127"/>
    </row>
    <row r="76" spans="2:7" x14ac:dyDescent="0.15">
      <c r="B76" s="138"/>
      <c r="C76" s="126" t="s">
        <v>201</v>
      </c>
      <c r="D76" s="126"/>
      <c r="E76" s="126"/>
      <c r="F76" s="126"/>
      <c r="G76" s="127"/>
    </row>
    <row r="77" spans="2:7" x14ac:dyDescent="0.15">
      <c r="B77" s="138"/>
      <c r="C77" s="126" t="s">
        <v>504</v>
      </c>
      <c r="D77" s="126"/>
      <c r="E77" s="126"/>
      <c r="F77" s="126"/>
      <c r="G77" s="127"/>
    </row>
    <row r="78" spans="2:7" x14ac:dyDescent="0.15">
      <c r="B78" s="138"/>
      <c r="C78" s="126"/>
      <c r="D78" s="126"/>
      <c r="E78" s="126"/>
      <c r="F78" s="126"/>
      <c r="G78" s="127"/>
    </row>
    <row r="79" spans="2:7" x14ac:dyDescent="0.15">
      <c r="B79" s="138"/>
      <c r="C79" s="126" t="s">
        <v>544</v>
      </c>
      <c r="D79" s="126"/>
      <c r="E79" s="126"/>
      <c r="F79" s="126"/>
      <c r="G79" s="127"/>
    </row>
    <row r="80" spans="2:7" x14ac:dyDescent="0.15">
      <c r="B80" s="138"/>
      <c r="C80" s="126" t="s">
        <v>545</v>
      </c>
      <c r="D80" s="126"/>
      <c r="E80" s="126"/>
      <c r="F80" s="126"/>
      <c r="G80" s="127"/>
    </row>
    <row r="81" spans="2:7" x14ac:dyDescent="0.15">
      <c r="B81" s="138"/>
      <c r="C81" s="126" t="s">
        <v>546</v>
      </c>
      <c r="D81" s="126"/>
      <c r="E81" s="126"/>
      <c r="F81" s="126"/>
      <c r="G81" s="127"/>
    </row>
    <row r="82" spans="2:7" x14ac:dyDescent="0.15">
      <c r="B82" s="138"/>
      <c r="C82" s="126" t="s">
        <v>547</v>
      </c>
      <c r="D82" s="126"/>
      <c r="E82" s="126"/>
      <c r="F82" s="126"/>
      <c r="G82" s="127"/>
    </row>
    <row r="83" spans="2:7" ht="14.25" thickBot="1" x14ac:dyDescent="0.2">
      <c r="B83" s="139"/>
      <c r="C83" s="130" t="s">
        <v>504</v>
      </c>
      <c r="D83" s="130"/>
      <c r="E83" s="130"/>
      <c r="F83" s="130"/>
      <c r="G83" s="131"/>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98</vt:i4>
      </vt:variant>
    </vt:vector>
  </HeadingPairs>
  <TitlesOfParts>
    <vt:vector size="153" baseType="lpstr">
      <vt:lpstr>点検様式作成フロー</vt:lpstr>
      <vt:lpstr>変状面積算出方法</vt:lpstr>
      <vt:lpstr>記入の留意点</vt:lpstr>
      <vt:lpstr>様式A-1</vt:lpstr>
      <vt:lpstr>様式A-2</vt:lpstr>
      <vt:lpstr>様式A-3</vt:lpstr>
      <vt:lpstr>様式A-3 (2)</vt:lpstr>
      <vt:lpstr>様式A-3 (3)</vt:lpstr>
      <vt:lpstr>様式B (1)</vt:lpstr>
      <vt:lpstr>様式B (2)</vt:lpstr>
      <vt:lpstr>様式C-1-1 (1)</vt:lpstr>
      <vt:lpstr>様式C-1-1 (2)</vt:lpstr>
      <vt:lpstr>様式C-1-1 (3)</vt:lpstr>
      <vt:lpstr>様式C-1-2</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様式D-1-1 P020</vt:lpstr>
      <vt:lpstr>様式D-1-1 P021</vt:lpstr>
      <vt:lpstr>様式D-1-1 P022</vt:lpstr>
      <vt:lpstr>様式D-1-1 P023</vt:lpstr>
      <vt:lpstr>様式D-1-2</vt:lpstr>
      <vt:lpstr>様式D-2-1 (1)</vt:lpstr>
      <vt:lpstr>様式D-2-1 (2)</vt:lpstr>
      <vt:lpstr>様式D-2-1´</vt:lpstr>
      <vt:lpstr>様式D-3_PS</vt:lpstr>
      <vt:lpstr>様式D-3_001</vt:lpstr>
      <vt:lpstr>様式D-3_002</vt:lpstr>
      <vt:lpstr>様式D-3_003</vt:lpstr>
      <vt:lpstr>様式D-3_004</vt:lpstr>
      <vt:lpstr>様式D-3_005</vt:lpstr>
      <vt:lpstr>様式D-3_006</vt:lpstr>
      <vt:lpstr>様式D-3_007</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'様式A-3 (2)'!Print_Area</vt:lpstr>
      <vt:lpstr>'様式A-3 (3)'!Print_Area</vt:lpstr>
      <vt:lpstr>'様式B (1)'!Print_Area</vt:lpstr>
      <vt:lpstr>'様式B (2)'!Print_Area</vt:lpstr>
      <vt:lpstr>'様式C-1-1 (1)'!Print_Area</vt:lpstr>
      <vt:lpstr>'様式C-1-1 (2)'!Print_Area</vt:lpstr>
      <vt:lpstr>'様式C-1-1 (3)'!Print_Area</vt:lpstr>
      <vt:lpstr>'様式C-1-2'!Print_Area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'様式D-1-1 P020'!Print_Area</vt:lpstr>
      <vt:lpstr>'様式D-1-1 P021'!Print_Area</vt:lpstr>
      <vt:lpstr>'様式D-1-1 P022'!Print_Area</vt:lpstr>
      <vt:lpstr>'様式D-1-1 P023'!Print_Area</vt:lpstr>
      <vt:lpstr>'様式D-1-2'!Print_Area</vt:lpstr>
      <vt:lpstr>'様式D-2-1 (1)'!Print_Area</vt:lpstr>
      <vt:lpstr>'様式D-2-1 (2)'!Print_Area</vt:lpstr>
      <vt:lpstr>'様式D-2-1´'!Print_Area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'様式D-3_PE'!Print_Area</vt:lpstr>
      <vt:lpstr>'様式D-3_PS'!Print_Area</vt:lpstr>
      <vt:lpstr>様式E!Print_Area</vt:lpstr>
      <vt:lpstr>様式F!Print_Area</vt:lpstr>
      <vt:lpstr>様式G!Print_Area</vt:lpstr>
      <vt:lpstr>'様式A-2'!Print_Titles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'様式D-1-1 P020'!Print_Titles</vt:lpstr>
      <vt:lpstr>'様式D-1-1 P021'!Print_Titles</vt:lpstr>
      <vt:lpstr>'様式D-1-1 P022'!Print_Titles</vt:lpstr>
      <vt:lpstr>'様式D-1-1 P023'!Print_Titles</vt:lpstr>
      <vt:lpstr>'様式D-1-2'!Print_Titles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'様式D-3_PE'!Print_Titles</vt:lpstr>
      <vt:lpstr>'様式D-3_PS'!Print_Titles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2026-02-21T05:58:42Z</cp:lastPrinted>
  <dcterms:created xsi:type="dcterms:W3CDTF">2012-04-09T00:49:26Z</dcterms:created>
  <dcterms:modified xsi:type="dcterms:W3CDTF">2026-04-21T09:57:07Z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