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071_茶臼山\2021年5月21日\茶臼山トンネル山口県様式点検調書\"/>
    </mc:Choice>
  </mc:AlternateContent>
  <xr:revisionPtr revIDLastSave="0" documentId="13_ncr:1_{3447BFB9-7782-4955-A8B3-0091392D4A27}" xr6:coauthVersionLast="47" xr6:coauthVersionMax="47" xr10:uidLastSave="{00000000-0000-0000-0000-000000000000}"/>
  <bookViews>
    <workbookView xWindow="-30828" yWindow="-60" windowWidth="30936" windowHeight="16776" xr2:uid="{18DE1F23-5126-4A95-921A-F82DB215235E}"/>
  </bookViews>
  <sheets>
    <sheet name="様式A-1" sheetId="1" r:id="rId1"/>
    <sheet name="様式A-2" sheetId="2" r:id="rId2"/>
    <sheet name="様式A-3" sheetId="3" r:id="rId3"/>
    <sheet name="様式B(トンネル様式1P001)" sheetId="5" r:id="rId4"/>
    <sheet name="様式B(トンネル様式1P002)" sheetId="6" r:id="rId5"/>
    <sheet name="様式B(トンネル様式1P003)" sheetId="7" r:id="rId6"/>
    <sheet name="様式B(トンネル様式1P004)" sheetId="8" r:id="rId7"/>
    <sheet name="様式C-1-1" sheetId="9" r:id="rId8"/>
    <sheet name="様式C-1-2" sheetId="10" r:id="rId9"/>
    <sheet name="様式C-2" sheetId="11" r:id="rId10"/>
    <sheet name="様式D-1-1(トンネル様式2P001)" sheetId="12" r:id="rId11"/>
    <sheet name="様式D-1-1(トンネル様式2P002)" sheetId="13" r:id="rId12"/>
    <sheet name="様式D-1-1(トンネル様式2P003)" sheetId="14" r:id="rId13"/>
    <sheet name="様式D-1-1(トンネル様式2P004)" sheetId="15" r:id="rId14"/>
    <sheet name="様式D-1-1(トンネル様式2P005)" sheetId="16" r:id="rId15"/>
    <sheet name="様式D-1-1(トンネル様式2P006)" sheetId="17" r:id="rId16"/>
    <sheet name="様式D-1-1(トンネル様式2P007)" sheetId="18" r:id="rId17"/>
    <sheet name="様式D-1-1(トンネル様式2P008)" sheetId="19" r:id="rId18"/>
    <sheet name="様式D-1-1(トンネル様式2P009)" sheetId="20" r:id="rId19"/>
    <sheet name="様式D-1-1(トンネル様式2P010)" sheetId="21" r:id="rId20"/>
    <sheet name="様式D-1-1(トンネル様式2P011)" sheetId="22" r:id="rId21"/>
    <sheet name="様式D-1-1(トンネル様式2P012)" sheetId="23" r:id="rId22"/>
    <sheet name="様式D-1-1(トンネル様式2P013)" sheetId="24" r:id="rId23"/>
    <sheet name="様式D-1-1(トンネル様式2P014)" sheetId="25" r:id="rId24"/>
    <sheet name="様式D-1-1(トンネル様式2P015)" sheetId="26" r:id="rId25"/>
    <sheet name="様式D-1-1(トンネル様式2P016)" sheetId="27" r:id="rId26"/>
    <sheet name="様式D-1-1(トンネル様式2P017)" sheetId="28" r:id="rId27"/>
    <sheet name="様式D-1-1(トンネル様式2P018)" sheetId="29" r:id="rId28"/>
    <sheet name="様式D-1-1(トンネル様式2P019)" sheetId="30" r:id="rId29"/>
    <sheet name="様式D-1-1(トンネル様式2P020)" sheetId="31" r:id="rId30"/>
    <sheet name="様式D-1-1(トンネル様式2P021)" sheetId="32" r:id="rId31"/>
    <sheet name="様式D-1-1(トンネル様式2P022)" sheetId="33" r:id="rId32"/>
    <sheet name="様式D-1-1(トンネル様式2P023)" sheetId="34" r:id="rId33"/>
    <sheet name="様式D-1-1(トンネル様式2P024)" sheetId="35" r:id="rId34"/>
    <sheet name="様式D-1-1(トンネル様式2P025)" sheetId="36" r:id="rId35"/>
    <sheet name="様式D-1-1(トンネル様式2P026)" sheetId="37" r:id="rId36"/>
    <sheet name="様式D-1-1(トンネル様式2P027)" sheetId="38" r:id="rId37"/>
    <sheet name="様式D-1-1(トンネル様式2P028)" sheetId="39" r:id="rId38"/>
    <sheet name="様式D-1-1(トンネル様式2P029)" sheetId="40" r:id="rId39"/>
    <sheet name="様式D-1-1(トンネル様式2P030)" sheetId="41" r:id="rId40"/>
    <sheet name="様式D-1-1(トンネル様式2P031)" sheetId="42" r:id="rId41"/>
    <sheet name="様式D-1-1(トンネル様式2P032)" sheetId="43" r:id="rId42"/>
    <sheet name="様式D-1-1(トンネル様式2P033)" sheetId="44" r:id="rId43"/>
    <sheet name="様式D-1-1(トンネル様式2P034)" sheetId="45" r:id="rId44"/>
    <sheet name="様式D-1-1(トンネル様式2P035)" sheetId="46" r:id="rId45"/>
    <sheet name="様式D-1-2(P001)" sheetId="47" r:id="rId46"/>
    <sheet name="様式D-1-2(P002)" sheetId="48" r:id="rId47"/>
    <sheet name="様式D-2-1" sheetId="49" r:id="rId48"/>
    <sheet name="様式D-2-1′" sheetId="50" r:id="rId49"/>
    <sheet name="様式D-3_PS" sheetId="51" r:id="rId50"/>
    <sheet name="様式D-3_S001" sheetId="52" r:id="rId51"/>
    <sheet name="様式D-3_S002" sheetId="53" r:id="rId52"/>
    <sheet name="様式D-3_S003" sheetId="54" r:id="rId53"/>
    <sheet name="様式D-3_S004" sheetId="55" r:id="rId54"/>
    <sheet name="様式D-3_S005" sheetId="56" r:id="rId55"/>
    <sheet name="様式D-3_S006" sheetId="57" r:id="rId56"/>
    <sheet name="様式D-3_S007" sheetId="58" r:id="rId57"/>
    <sheet name="様式D-3_S008" sheetId="59" r:id="rId58"/>
    <sheet name="様式D-3_S009" sheetId="60" r:id="rId59"/>
    <sheet name="様式D-3_S010" sheetId="61" r:id="rId60"/>
    <sheet name="様式D-3_S011" sheetId="62" r:id="rId61"/>
    <sheet name="様式D-3_S012" sheetId="63" r:id="rId62"/>
    <sheet name="様式D-3_S013" sheetId="64" r:id="rId63"/>
    <sheet name="様式D-3_S014" sheetId="65" r:id="rId64"/>
    <sheet name="様式D-3_S015" sheetId="66" r:id="rId65"/>
    <sheet name="様式D-3_S016" sheetId="67" r:id="rId66"/>
    <sheet name="様式D-3_S017" sheetId="68" r:id="rId67"/>
    <sheet name="様式D-3_S018" sheetId="69" r:id="rId68"/>
    <sheet name="様式D-3_S019" sheetId="70" r:id="rId69"/>
    <sheet name="様式D-3_S020" sheetId="71" r:id="rId70"/>
    <sheet name="様式D-3_S021" sheetId="72" r:id="rId71"/>
    <sheet name="様式D-3_S022" sheetId="73" r:id="rId72"/>
    <sheet name="様式D-3_S023" sheetId="74" r:id="rId73"/>
    <sheet name="様式D-3_S024" sheetId="75" r:id="rId74"/>
    <sheet name="様式D-3_S025" sheetId="76" r:id="rId75"/>
    <sheet name="様式D-3_S026" sheetId="77" r:id="rId76"/>
    <sheet name="様式D-3_S027" sheetId="78" r:id="rId77"/>
    <sheet name="様式D-3_S028" sheetId="79" r:id="rId78"/>
    <sheet name="様式D-3_S029" sheetId="80" r:id="rId79"/>
    <sheet name="様式D-3_S030" sheetId="81" r:id="rId80"/>
    <sheet name="様式D-3_S031" sheetId="82" r:id="rId81"/>
    <sheet name="様式D-3_S032" sheetId="83" r:id="rId82"/>
    <sheet name="様式D-3_S033" sheetId="84" r:id="rId83"/>
    <sheet name="様式D-3_S034" sheetId="85" r:id="rId84"/>
    <sheet name="様式D-3_S035" sheetId="86" r:id="rId85"/>
    <sheet name="様式D-3_S036" sheetId="87" r:id="rId86"/>
    <sheet name="様式D-3_S037" sheetId="88" r:id="rId87"/>
    <sheet name="様式D-3_S038" sheetId="89" r:id="rId88"/>
    <sheet name="様式D-3_S039" sheetId="90" r:id="rId89"/>
    <sheet name="様式D-3_S040" sheetId="91" r:id="rId90"/>
    <sheet name="様式D-3_S041" sheetId="92" r:id="rId91"/>
    <sheet name="様式D-3_S042" sheetId="93" r:id="rId92"/>
    <sheet name="様式D-3_S043" sheetId="94" r:id="rId93"/>
    <sheet name="様式D-3_S044" sheetId="95" r:id="rId94"/>
    <sheet name="様式D-3_S045" sheetId="96" r:id="rId95"/>
    <sheet name="様式D-3_S046" sheetId="97" r:id="rId96"/>
    <sheet name="様式D-3_S047" sheetId="98" r:id="rId97"/>
    <sheet name="様式D-3_S048" sheetId="99" r:id="rId98"/>
    <sheet name="様式D-3_S049" sheetId="100" r:id="rId99"/>
    <sheet name="様式D-3_S050" sheetId="101" r:id="rId100"/>
    <sheet name="様式D-3_S051" sheetId="102" r:id="rId101"/>
    <sheet name="様式D-3_S052" sheetId="103" r:id="rId102"/>
    <sheet name="様式D-3_S053" sheetId="104" r:id="rId103"/>
    <sheet name="様式D-3_S054" sheetId="105" r:id="rId104"/>
    <sheet name="様式D-3_S055" sheetId="106" r:id="rId105"/>
    <sheet name="様式D-3_S056" sheetId="107" r:id="rId106"/>
    <sheet name="様式D-3_S057" sheetId="108" r:id="rId107"/>
    <sheet name="様式D-3_S058" sheetId="109" r:id="rId108"/>
    <sheet name="様式D-3_PE" sheetId="110" r:id="rId109"/>
    <sheet name="様式E" sheetId="111" r:id="rId110"/>
    <sheet name="様式F" sheetId="112" r:id="rId111"/>
    <sheet name="(参考)リスト" sheetId="4" r:id="rId112"/>
  </sheets>
  <externalReferences>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s>
  <definedNames>
    <definedName name="_xlnm._FilterDatabase" localSheetId="1" hidden="1">'様式A-2'!$A$9:$AO$69</definedName>
    <definedName name="_xlnm._FilterDatabase" localSheetId="7" hidden="1">'様式C-1-1'!$A$8:$Z$197</definedName>
    <definedName name="Ⅱa">OFFSET(#REF!,,,COUNTA(#REF!)-3,1)</definedName>
    <definedName name="Ⅱb">OFFSET(#REF!,,,COUNTA(#REF!)-3,1)</definedName>
    <definedName name="Ⅲ">OFFSET(#REF!,,,COUNTA(#REF!)-3,1)</definedName>
    <definedName name="Ⅳ">OFFSET(#REF!,,,COUNTA(#REF!)-3,1)</definedName>
    <definedName name="_xlnm.Print_Area" localSheetId="111">'(参考)リスト'!$A$3:$J$80</definedName>
    <definedName name="_xlnm.Print_Area" localSheetId="0">'様式A-1'!$B$2:$AB$29</definedName>
    <definedName name="_xlnm.Print_Area" localSheetId="1">'様式A-2'!$B$3:$AN$93</definedName>
    <definedName name="_xlnm.Print_Area" localSheetId="2">'様式A-3'!$B$3:$AI$19</definedName>
    <definedName name="_xlnm.Print_Area" localSheetId="3">'様式B(トンネル様式1P001)'!$A$2:$Z$32</definedName>
    <definedName name="_xlnm.Print_Area" localSheetId="4">'様式B(トンネル様式1P002)'!$A$2:$Z$32</definedName>
    <definedName name="_xlnm.Print_Area" localSheetId="5">'様式B(トンネル様式1P003)'!$A$2:$Z$32</definedName>
    <definedName name="_xlnm.Print_Area" localSheetId="6">'様式B(トンネル様式1P004)'!$A$2:$Z$32</definedName>
    <definedName name="_xlnm.Print_Area" localSheetId="7">'様式C-1-1'!$B$2:$Z$197</definedName>
    <definedName name="_xlnm.Print_Area" localSheetId="9">'様式C-2'!$B$2:$Z$23</definedName>
    <definedName name="_xlnm.Print_Area" localSheetId="10">'様式D-1-1(トンネル様式2P001)'!$B$2:$W$45</definedName>
    <definedName name="_xlnm.Print_Area" localSheetId="11">'様式D-1-1(トンネル様式2P002)'!$B$2:$W$45</definedName>
    <definedName name="_xlnm.Print_Area" localSheetId="12">'様式D-1-1(トンネル様式2P003)'!$B$2:$W$45</definedName>
    <definedName name="_xlnm.Print_Area" localSheetId="13">'様式D-1-1(トンネル様式2P004)'!$B$2:$W$45</definedName>
    <definedName name="_xlnm.Print_Area" localSheetId="14">'様式D-1-1(トンネル様式2P005)'!$B$2:$W$45</definedName>
    <definedName name="_xlnm.Print_Area" localSheetId="15">'様式D-1-1(トンネル様式2P006)'!$B$2:$W$45</definedName>
    <definedName name="_xlnm.Print_Area" localSheetId="16">'様式D-1-1(トンネル様式2P007)'!$B$2:$W$45</definedName>
    <definedName name="_xlnm.Print_Area" localSheetId="17">'様式D-1-1(トンネル様式2P008)'!$B$2:$W$45</definedName>
    <definedName name="_xlnm.Print_Area" localSheetId="18">'様式D-1-1(トンネル様式2P009)'!$B$2:$W$45</definedName>
    <definedName name="_xlnm.Print_Area" localSheetId="19">'様式D-1-1(トンネル様式2P010)'!$B$2:$W$45</definedName>
    <definedName name="_xlnm.Print_Area" localSheetId="20">'様式D-1-1(トンネル様式2P011)'!$B$2:$W$45</definedName>
    <definedName name="_xlnm.Print_Area" localSheetId="21">'様式D-1-1(トンネル様式2P012)'!$B$2:$W$45</definedName>
    <definedName name="_xlnm.Print_Area" localSheetId="22">'様式D-1-1(トンネル様式2P013)'!$B$2:$W$45</definedName>
    <definedName name="_xlnm.Print_Area" localSheetId="23">'様式D-1-1(トンネル様式2P014)'!$B$2:$W$45</definedName>
    <definedName name="_xlnm.Print_Area" localSheetId="24">'様式D-1-1(トンネル様式2P015)'!$B$2:$W$45</definedName>
    <definedName name="_xlnm.Print_Area" localSheetId="25">'様式D-1-1(トンネル様式2P016)'!$B$2:$W$45</definedName>
    <definedName name="_xlnm.Print_Area" localSheetId="26">'様式D-1-1(トンネル様式2P017)'!$B$2:$W$45</definedName>
    <definedName name="_xlnm.Print_Area" localSheetId="27">'様式D-1-1(トンネル様式2P018)'!$B$2:$W$45</definedName>
    <definedName name="_xlnm.Print_Area" localSheetId="28">'様式D-1-1(トンネル様式2P019)'!$B$2:$W$45</definedName>
    <definedName name="_xlnm.Print_Area" localSheetId="29">'様式D-1-1(トンネル様式2P020)'!$B$2:$W$45</definedName>
    <definedName name="_xlnm.Print_Area" localSheetId="30">'様式D-1-1(トンネル様式2P021)'!$B$2:$W$45</definedName>
    <definedName name="_xlnm.Print_Area" localSheetId="31">'様式D-1-1(トンネル様式2P022)'!$B$2:$W$45</definedName>
    <definedName name="_xlnm.Print_Area" localSheetId="32">'様式D-1-1(トンネル様式2P023)'!$B$2:$W$45</definedName>
    <definedName name="_xlnm.Print_Area" localSheetId="33">'様式D-1-1(トンネル様式2P024)'!$B$2:$W$45</definedName>
    <definedName name="_xlnm.Print_Area" localSheetId="34">'様式D-1-1(トンネル様式2P025)'!$B$2:$W$45</definedName>
    <definedName name="_xlnm.Print_Area" localSheetId="35">'様式D-1-1(トンネル様式2P026)'!$B$2:$W$45</definedName>
    <definedName name="_xlnm.Print_Area" localSheetId="36">'様式D-1-1(トンネル様式2P027)'!$B$2:$W$45</definedName>
    <definedName name="_xlnm.Print_Area" localSheetId="37">'様式D-1-1(トンネル様式2P028)'!$B$2:$W$45</definedName>
    <definedName name="_xlnm.Print_Area" localSheetId="38">'様式D-1-1(トンネル様式2P029)'!$B$2:$W$45</definedName>
    <definedName name="_xlnm.Print_Area" localSheetId="39">'様式D-1-1(トンネル様式2P030)'!$B$2:$W$45</definedName>
    <definedName name="_xlnm.Print_Area" localSheetId="40">'様式D-1-1(トンネル様式2P031)'!$B$2:$W$45</definedName>
    <definedName name="_xlnm.Print_Area" localSheetId="41">'様式D-1-1(トンネル様式2P032)'!$B$2:$W$45</definedName>
    <definedName name="_xlnm.Print_Area" localSheetId="42">'様式D-1-1(トンネル様式2P033)'!$B$2:$W$45</definedName>
    <definedName name="_xlnm.Print_Area" localSheetId="43">'様式D-1-1(トンネル様式2P034)'!$B$2:$W$45</definedName>
    <definedName name="_xlnm.Print_Area" localSheetId="44">'様式D-1-1(トンネル様式2P035)'!$B$2:$W$45</definedName>
    <definedName name="_xlnm.Print_Area" localSheetId="45">'様式D-1-2(P001)'!$B$2:$Y$58</definedName>
    <definedName name="_xlnm.Print_Area" localSheetId="46">'様式D-1-2(P002)'!$B$2:$Y$58</definedName>
    <definedName name="_xlnm.Print_Area" localSheetId="47">'様式D-2-1'!$B$3:$AI$87</definedName>
    <definedName name="_xlnm.Print_Area" localSheetId="48">'様式D-2-1′'!$B$3:$AI$87</definedName>
    <definedName name="_xlnm.Print_Area" localSheetId="108">'様式D-3_PE'!$A$1:$AO$52</definedName>
    <definedName name="_xlnm.Print_Area" localSheetId="49">'様式D-3_PS'!$A$1:$AO$52</definedName>
    <definedName name="_xlnm.Print_Area" localSheetId="50">'様式D-3_S001'!$A$1:$AO$52</definedName>
    <definedName name="_xlnm.Print_Area" localSheetId="51">'様式D-3_S002'!$A$1:$AO$52</definedName>
    <definedName name="_xlnm.Print_Area" localSheetId="52">'様式D-3_S003'!$A$1:$AO$52</definedName>
    <definedName name="_xlnm.Print_Area" localSheetId="53">'様式D-3_S004'!$A$1:$AO$52</definedName>
    <definedName name="_xlnm.Print_Area" localSheetId="54">'様式D-3_S005'!$A$1:$AO$52</definedName>
    <definedName name="_xlnm.Print_Area" localSheetId="55">'様式D-3_S006'!$A$1:$AO$52</definedName>
    <definedName name="_xlnm.Print_Area" localSheetId="56">'様式D-3_S007'!$A$1:$AO$52</definedName>
    <definedName name="_xlnm.Print_Area" localSheetId="57">'様式D-3_S008'!$A$1:$AO$52</definedName>
    <definedName name="_xlnm.Print_Area" localSheetId="58">'様式D-3_S009'!$A$1:$AO$52</definedName>
    <definedName name="_xlnm.Print_Area" localSheetId="59">'様式D-3_S010'!$A$1:$AO$52</definedName>
    <definedName name="_xlnm.Print_Area" localSheetId="60">'様式D-3_S011'!$A$1:$AO$52</definedName>
    <definedName name="_xlnm.Print_Area" localSheetId="61">'様式D-3_S012'!$A$1:$AO$52</definedName>
    <definedName name="_xlnm.Print_Area" localSheetId="62">'様式D-3_S013'!$A$1:$AO$52</definedName>
    <definedName name="_xlnm.Print_Area" localSheetId="63">'様式D-3_S014'!$A$1:$AO$52</definedName>
    <definedName name="_xlnm.Print_Area" localSheetId="64">'様式D-3_S015'!$A$1:$AO$52</definedName>
    <definedName name="_xlnm.Print_Area" localSheetId="65">'様式D-3_S016'!$A$1:$AO$52</definedName>
    <definedName name="_xlnm.Print_Area" localSheetId="66">'様式D-3_S017'!$A$1:$AO$52</definedName>
    <definedName name="_xlnm.Print_Area" localSheetId="67">'様式D-3_S018'!$A$1:$AO$52</definedName>
    <definedName name="_xlnm.Print_Area" localSheetId="68">'様式D-3_S019'!$A$1:$AO$52</definedName>
    <definedName name="_xlnm.Print_Area" localSheetId="69">'様式D-3_S020'!$A$1:$AO$52</definedName>
    <definedName name="_xlnm.Print_Area" localSheetId="70">'様式D-3_S021'!$A$1:$AO$52</definedName>
    <definedName name="_xlnm.Print_Area" localSheetId="71">'様式D-3_S022'!$A$1:$AO$52</definedName>
    <definedName name="_xlnm.Print_Area" localSheetId="72">'様式D-3_S023'!$A$1:$AO$52</definedName>
    <definedName name="_xlnm.Print_Area" localSheetId="73">'様式D-3_S024'!$A$1:$AO$52</definedName>
    <definedName name="_xlnm.Print_Area" localSheetId="74">'様式D-3_S025'!$A$1:$AO$52</definedName>
    <definedName name="_xlnm.Print_Area" localSheetId="75">'様式D-3_S026'!$A$1:$AO$52</definedName>
    <definedName name="_xlnm.Print_Area" localSheetId="76">'様式D-3_S027'!$A$1:$AO$52</definedName>
    <definedName name="_xlnm.Print_Area" localSheetId="77">'様式D-3_S028'!$A$1:$AO$52</definedName>
    <definedName name="_xlnm.Print_Area" localSheetId="78">'様式D-3_S029'!$A$1:$AO$52</definedName>
    <definedName name="_xlnm.Print_Area" localSheetId="79">'様式D-3_S030'!$A$1:$AO$52</definedName>
    <definedName name="_xlnm.Print_Area" localSheetId="80">'様式D-3_S031'!$A$1:$AO$52</definedName>
    <definedName name="_xlnm.Print_Area" localSheetId="81">'様式D-3_S032'!$A$1:$AO$52</definedName>
    <definedName name="_xlnm.Print_Area" localSheetId="82">'様式D-3_S033'!$A$1:$AO$52</definedName>
    <definedName name="_xlnm.Print_Area" localSheetId="83">'様式D-3_S034'!$A$1:$AO$52</definedName>
    <definedName name="_xlnm.Print_Area" localSheetId="84">'様式D-3_S035'!$A$1:$AO$52</definedName>
    <definedName name="_xlnm.Print_Area" localSheetId="85">'様式D-3_S036'!$A$1:$AO$52</definedName>
    <definedName name="_xlnm.Print_Area" localSheetId="86">'様式D-3_S037'!$A$1:$AO$52</definedName>
    <definedName name="_xlnm.Print_Area" localSheetId="87">'様式D-3_S038'!$A$1:$AO$52</definedName>
    <definedName name="_xlnm.Print_Area" localSheetId="88">'様式D-3_S039'!$A$1:$AO$52</definedName>
    <definedName name="_xlnm.Print_Area" localSheetId="89">'様式D-3_S040'!$A$1:$AO$52</definedName>
    <definedName name="_xlnm.Print_Area" localSheetId="90">'様式D-3_S041'!$A$1:$AO$52</definedName>
    <definedName name="_xlnm.Print_Area" localSheetId="91">'様式D-3_S042'!$A$1:$AO$52</definedName>
    <definedName name="_xlnm.Print_Area" localSheetId="92">'様式D-3_S043'!$A$1:$AO$52</definedName>
    <definedName name="_xlnm.Print_Area" localSheetId="93">'様式D-3_S044'!$A$1:$AO$52</definedName>
    <definedName name="_xlnm.Print_Area" localSheetId="94">'様式D-3_S045'!$A$1:$AO$52</definedName>
    <definedName name="_xlnm.Print_Area" localSheetId="95">'様式D-3_S046'!$A$1:$AO$52</definedName>
    <definedName name="_xlnm.Print_Area" localSheetId="96">'様式D-3_S047'!$A$1:$AO$52</definedName>
    <definedName name="_xlnm.Print_Area" localSheetId="97">'様式D-3_S048'!$A$1:$AO$52</definedName>
    <definedName name="_xlnm.Print_Area" localSheetId="98">'様式D-3_S049'!$A$1:$AO$52</definedName>
    <definedName name="_xlnm.Print_Area" localSheetId="99">'様式D-3_S050'!$A$1:$AO$52</definedName>
    <definedName name="_xlnm.Print_Area" localSheetId="100">'様式D-3_S051'!$A$1:$AO$52</definedName>
    <definedName name="_xlnm.Print_Area" localSheetId="101">'様式D-3_S052'!$A$1:$AO$52</definedName>
    <definedName name="_xlnm.Print_Area" localSheetId="102">'様式D-3_S053'!$A$1:$AO$52</definedName>
    <definedName name="_xlnm.Print_Area" localSheetId="103">'様式D-3_S054'!$A$1:$AO$52</definedName>
    <definedName name="_xlnm.Print_Area" localSheetId="104">'様式D-3_S055'!$A$1:$AO$52</definedName>
    <definedName name="_xlnm.Print_Area" localSheetId="105">'様式D-3_S056'!$A$1:$AO$52</definedName>
    <definedName name="_xlnm.Print_Area" localSheetId="106">'様式D-3_S057'!$A$1:$AO$52</definedName>
    <definedName name="_xlnm.Print_Area" localSheetId="107">'様式D-3_S058'!$A$1:$AO$52</definedName>
    <definedName name="_xlnm.Print_Area" localSheetId="110">様式F!$B$1:$AN$93</definedName>
    <definedName name="_xlnm.Print_Titles" localSheetId="1">'様式A-2'!$3:$9</definedName>
    <definedName name="_xlnm.Print_Titles" localSheetId="45">'様式D-1-2(P001)'!$B:$Y,'様式D-1-2(P001)'!$2:$4</definedName>
    <definedName name="_xlnm.Print_Titles" localSheetId="46">'様式D-1-2(P002)'!$B:$Y,'様式D-1-2(P002)'!$2:$4</definedName>
    <definedName name="_xlnm.Print_Titles" localSheetId="108">'様式D-3_PE'!$B:$AO,'様式D-3_PE'!$3:$5</definedName>
    <definedName name="_xlnm.Print_Titles" localSheetId="49">'様式D-3_PS'!$B:$AO,'様式D-3_PS'!$3:$5</definedName>
    <definedName name="_xlnm.Print_Titles" localSheetId="50">'様式D-3_S001'!$B:$AO,'様式D-3_S001'!$3:$5</definedName>
    <definedName name="_xlnm.Print_Titles" localSheetId="51">'様式D-3_S002'!$B:$AO,'様式D-3_S002'!$3:$5</definedName>
    <definedName name="_xlnm.Print_Titles" localSheetId="52">'様式D-3_S003'!$B:$AO,'様式D-3_S003'!$3:$5</definedName>
    <definedName name="_xlnm.Print_Titles" localSheetId="53">'様式D-3_S004'!$B:$AO,'様式D-3_S004'!$3:$5</definedName>
    <definedName name="_xlnm.Print_Titles" localSheetId="54">'様式D-3_S005'!$B:$AO,'様式D-3_S005'!$3:$5</definedName>
    <definedName name="_xlnm.Print_Titles" localSheetId="55">'様式D-3_S006'!$B:$AO,'様式D-3_S006'!$3:$5</definedName>
    <definedName name="_xlnm.Print_Titles" localSheetId="56">'様式D-3_S007'!$B:$AO,'様式D-3_S007'!$3:$5</definedName>
    <definedName name="_xlnm.Print_Titles" localSheetId="57">'様式D-3_S008'!$B:$AO,'様式D-3_S008'!$3:$5</definedName>
    <definedName name="_xlnm.Print_Titles" localSheetId="58">'様式D-3_S009'!$B:$AO,'様式D-3_S009'!$3:$5</definedName>
    <definedName name="_xlnm.Print_Titles" localSheetId="59">'様式D-3_S010'!$B:$AO,'様式D-3_S010'!$3:$5</definedName>
    <definedName name="_xlnm.Print_Titles" localSheetId="60">'様式D-3_S011'!$B:$AO,'様式D-3_S011'!$3:$5</definedName>
    <definedName name="_xlnm.Print_Titles" localSheetId="61">'様式D-3_S012'!$B:$AO,'様式D-3_S012'!$3:$5</definedName>
    <definedName name="_xlnm.Print_Titles" localSheetId="62">'様式D-3_S013'!$B:$AO,'様式D-3_S013'!$3:$5</definedName>
    <definedName name="_xlnm.Print_Titles" localSheetId="63">'様式D-3_S014'!$B:$AO,'様式D-3_S014'!$3:$5</definedName>
    <definedName name="_xlnm.Print_Titles" localSheetId="64">'様式D-3_S015'!$B:$AO,'様式D-3_S015'!$3:$5</definedName>
    <definedName name="_xlnm.Print_Titles" localSheetId="65">'様式D-3_S016'!$B:$AO,'様式D-3_S016'!$3:$5</definedName>
    <definedName name="_xlnm.Print_Titles" localSheetId="66">'様式D-3_S017'!$B:$AO,'様式D-3_S017'!$3:$5</definedName>
    <definedName name="_xlnm.Print_Titles" localSheetId="67">'様式D-3_S018'!$B:$AO,'様式D-3_S018'!$3:$5</definedName>
    <definedName name="_xlnm.Print_Titles" localSheetId="68">'様式D-3_S019'!$B:$AO,'様式D-3_S019'!$3:$5</definedName>
    <definedName name="_xlnm.Print_Titles" localSheetId="69">'様式D-3_S020'!$B:$AO,'様式D-3_S020'!$3:$5</definedName>
    <definedName name="_xlnm.Print_Titles" localSheetId="70">'様式D-3_S021'!$B:$AO,'様式D-3_S021'!$3:$5</definedName>
    <definedName name="_xlnm.Print_Titles" localSheetId="71">'様式D-3_S022'!$B:$AO,'様式D-3_S022'!$3:$5</definedName>
    <definedName name="_xlnm.Print_Titles" localSheetId="72">'様式D-3_S023'!$B:$AO,'様式D-3_S023'!$3:$5</definedName>
    <definedName name="_xlnm.Print_Titles" localSheetId="73">'様式D-3_S024'!$B:$AO,'様式D-3_S024'!$3:$5</definedName>
    <definedName name="_xlnm.Print_Titles" localSheetId="74">'様式D-3_S025'!$B:$AO,'様式D-3_S025'!$3:$5</definedName>
    <definedName name="_xlnm.Print_Titles" localSheetId="75">'様式D-3_S026'!$B:$AO,'様式D-3_S026'!$3:$5</definedName>
    <definedName name="_xlnm.Print_Titles" localSheetId="76">'様式D-3_S027'!$B:$AO,'様式D-3_S027'!$3:$5</definedName>
    <definedName name="_xlnm.Print_Titles" localSheetId="77">'様式D-3_S028'!$B:$AO,'様式D-3_S028'!$3:$5</definedName>
    <definedName name="_xlnm.Print_Titles" localSheetId="78">'様式D-3_S029'!$B:$AO,'様式D-3_S029'!$3:$5</definedName>
    <definedName name="_xlnm.Print_Titles" localSheetId="79">'様式D-3_S030'!$B:$AO,'様式D-3_S030'!$3:$5</definedName>
    <definedName name="_xlnm.Print_Titles" localSheetId="80">'様式D-3_S031'!$B:$AO,'様式D-3_S031'!$3:$5</definedName>
    <definedName name="_xlnm.Print_Titles" localSheetId="81">'様式D-3_S032'!$B:$AO,'様式D-3_S032'!$3:$5</definedName>
    <definedName name="_xlnm.Print_Titles" localSheetId="82">'様式D-3_S033'!$B:$AO,'様式D-3_S033'!$3:$5</definedName>
    <definedName name="_xlnm.Print_Titles" localSheetId="83">'様式D-3_S034'!$B:$AO,'様式D-3_S034'!$3:$5</definedName>
    <definedName name="_xlnm.Print_Titles" localSheetId="84">'様式D-3_S035'!$B:$AO,'様式D-3_S035'!$3:$5</definedName>
    <definedName name="_xlnm.Print_Titles" localSheetId="85">'様式D-3_S036'!$B:$AO,'様式D-3_S036'!$3:$5</definedName>
    <definedName name="_xlnm.Print_Titles" localSheetId="86">'様式D-3_S037'!$B:$AO,'様式D-3_S037'!$3:$5</definedName>
    <definedName name="_xlnm.Print_Titles" localSheetId="87">'様式D-3_S038'!$B:$AO,'様式D-3_S038'!$3:$5</definedName>
    <definedName name="_xlnm.Print_Titles" localSheetId="88">'様式D-3_S039'!$B:$AO,'様式D-3_S039'!$3:$5</definedName>
    <definedName name="_xlnm.Print_Titles" localSheetId="89">'様式D-3_S040'!$B:$AO,'様式D-3_S040'!$3:$5</definedName>
    <definedName name="_xlnm.Print_Titles" localSheetId="90">'様式D-3_S041'!$B:$AO,'様式D-3_S041'!$3:$5</definedName>
    <definedName name="_xlnm.Print_Titles" localSheetId="91">'様式D-3_S042'!$B:$AO,'様式D-3_S042'!$3:$5</definedName>
    <definedName name="_xlnm.Print_Titles" localSheetId="92">'様式D-3_S043'!$B:$AO,'様式D-3_S043'!$3:$5</definedName>
    <definedName name="_xlnm.Print_Titles" localSheetId="93">'様式D-3_S044'!$B:$AO,'様式D-3_S044'!$3:$5</definedName>
    <definedName name="_xlnm.Print_Titles" localSheetId="94">'様式D-3_S045'!$B:$AO,'様式D-3_S045'!$3:$5</definedName>
    <definedName name="_xlnm.Print_Titles" localSheetId="95">'様式D-3_S046'!$B:$AO,'様式D-3_S046'!$3:$5</definedName>
    <definedName name="_xlnm.Print_Titles" localSheetId="96">'様式D-3_S047'!$B:$AO,'様式D-3_S047'!$3:$5</definedName>
    <definedName name="_xlnm.Print_Titles" localSheetId="97">'様式D-3_S048'!$B:$AO,'様式D-3_S048'!$3:$5</definedName>
    <definedName name="_xlnm.Print_Titles" localSheetId="98">'様式D-3_S049'!$B:$AO,'様式D-3_S049'!$3:$5</definedName>
    <definedName name="_xlnm.Print_Titles" localSheetId="99">'様式D-3_S050'!$B:$AO,'様式D-3_S050'!$3:$5</definedName>
    <definedName name="_xlnm.Print_Titles" localSheetId="100">'様式D-3_S051'!$B:$AO,'様式D-3_S051'!$3:$5</definedName>
    <definedName name="_xlnm.Print_Titles" localSheetId="101">'様式D-3_S052'!$B:$AO,'様式D-3_S052'!$3:$5</definedName>
    <definedName name="_xlnm.Print_Titles" localSheetId="102">'様式D-3_S053'!$B:$AO,'様式D-3_S053'!$3:$5</definedName>
    <definedName name="_xlnm.Print_Titles" localSheetId="103">'様式D-3_S054'!$B:$AO,'様式D-3_S054'!$3:$5</definedName>
    <definedName name="_xlnm.Print_Titles" localSheetId="104">'様式D-3_S055'!$B:$AO,'様式D-3_S055'!$3:$5</definedName>
    <definedName name="_xlnm.Print_Titles" localSheetId="105">'様式D-3_S056'!$B:$AO,'様式D-3_S056'!$3:$5</definedName>
    <definedName name="_xlnm.Print_Titles" localSheetId="106">'様式D-3_S057'!$B:$AO,'様式D-3_S057'!$3:$5</definedName>
    <definedName name="_xlnm.Print_Titles" localSheetId="107">'様式D-3_S058'!$B:$AO,'様式D-3_S058'!$3:$5</definedName>
    <definedName name="_xlnm.Print_Titles" localSheetId="110">様式F!$1:$9</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'様式B(トンネル様式1P001)'!$B$2:$Y$27</definedName>
    <definedName name="Z_D77EBD73_782E_4A63_AC37_29D349B4D009_.wvu.PrintArea" localSheetId="4" hidden="1">'様式B(トンネル様式1P002)'!$B$2:$Y$27</definedName>
    <definedName name="Z_D77EBD73_782E_4A63_AC37_29D349B4D009_.wvu.PrintArea" localSheetId="5" hidden="1">'様式B(トンネル様式1P003)'!$B$2:$Y$27</definedName>
    <definedName name="Z_D77EBD73_782E_4A63_AC37_29D349B4D009_.wvu.PrintArea" localSheetId="6" hidden="1">'様式B(トンネル様式1P004)'!$B$2:$Y$27</definedName>
    <definedName name="Z_D77EBD73_782E_4A63_AC37_29D349B4D009_.wvu.PrintArea" localSheetId="7" hidden="1">'様式C-1-1'!$B$2:$Y$195</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10" hidden="1">'様式D-1-1(トンネル様式2P001)'!$B$2:$W$40</definedName>
    <definedName name="Z_D77EBD73_782E_4A63_AC37_29D349B4D009_.wvu.PrintArea" localSheetId="11" hidden="1">'様式D-1-1(トンネル様式2P002)'!$B$2:$W$40</definedName>
    <definedName name="Z_D77EBD73_782E_4A63_AC37_29D349B4D009_.wvu.PrintArea" localSheetId="12" hidden="1">'様式D-1-1(トンネル様式2P003)'!$B$2:$W$40</definedName>
    <definedName name="Z_D77EBD73_782E_4A63_AC37_29D349B4D009_.wvu.PrintArea" localSheetId="13" hidden="1">'様式D-1-1(トンネル様式2P004)'!$B$2:$W$40</definedName>
    <definedName name="Z_D77EBD73_782E_4A63_AC37_29D349B4D009_.wvu.PrintArea" localSheetId="14" hidden="1">'様式D-1-1(トンネル様式2P005)'!$B$2:$W$40</definedName>
    <definedName name="Z_D77EBD73_782E_4A63_AC37_29D349B4D009_.wvu.PrintArea" localSheetId="15" hidden="1">'様式D-1-1(トンネル様式2P006)'!$B$2:$W$40</definedName>
    <definedName name="Z_D77EBD73_782E_4A63_AC37_29D349B4D009_.wvu.PrintArea" localSheetId="16" hidden="1">'様式D-1-1(トンネル様式2P007)'!$B$2:$W$40</definedName>
    <definedName name="Z_D77EBD73_782E_4A63_AC37_29D349B4D009_.wvu.PrintArea" localSheetId="17" hidden="1">'様式D-1-1(トンネル様式2P008)'!$B$2:$W$40</definedName>
    <definedName name="Z_D77EBD73_782E_4A63_AC37_29D349B4D009_.wvu.PrintArea" localSheetId="18" hidden="1">'様式D-1-1(トンネル様式2P009)'!$B$2:$W$40</definedName>
    <definedName name="Z_D77EBD73_782E_4A63_AC37_29D349B4D009_.wvu.PrintArea" localSheetId="19" hidden="1">'様式D-1-1(トンネル様式2P010)'!$B$2:$W$40</definedName>
    <definedName name="Z_D77EBD73_782E_4A63_AC37_29D349B4D009_.wvu.PrintArea" localSheetId="20" hidden="1">'様式D-1-1(トンネル様式2P011)'!$B$2:$W$40</definedName>
    <definedName name="Z_D77EBD73_782E_4A63_AC37_29D349B4D009_.wvu.PrintArea" localSheetId="21" hidden="1">'様式D-1-1(トンネル様式2P012)'!$B$2:$W$40</definedName>
    <definedName name="Z_D77EBD73_782E_4A63_AC37_29D349B4D009_.wvu.PrintArea" localSheetId="22" hidden="1">'様式D-1-1(トンネル様式2P013)'!$B$2:$W$40</definedName>
    <definedName name="Z_D77EBD73_782E_4A63_AC37_29D349B4D009_.wvu.PrintArea" localSheetId="23" hidden="1">'様式D-1-1(トンネル様式2P014)'!$B$2:$W$40</definedName>
    <definedName name="Z_D77EBD73_782E_4A63_AC37_29D349B4D009_.wvu.PrintArea" localSheetId="24" hidden="1">'様式D-1-1(トンネル様式2P015)'!$B$2:$W$40</definedName>
    <definedName name="Z_D77EBD73_782E_4A63_AC37_29D349B4D009_.wvu.PrintArea" localSheetId="25" hidden="1">'様式D-1-1(トンネル様式2P016)'!$B$2:$W$40</definedName>
    <definedName name="Z_D77EBD73_782E_4A63_AC37_29D349B4D009_.wvu.PrintArea" localSheetId="26" hidden="1">'様式D-1-1(トンネル様式2P017)'!$B$2:$W$40</definedName>
    <definedName name="Z_D77EBD73_782E_4A63_AC37_29D349B4D009_.wvu.PrintArea" localSheetId="27" hidden="1">'様式D-1-1(トンネル様式2P018)'!$B$2:$W$40</definedName>
    <definedName name="Z_D77EBD73_782E_4A63_AC37_29D349B4D009_.wvu.PrintArea" localSheetId="28" hidden="1">'様式D-1-1(トンネル様式2P019)'!$B$2:$W$40</definedName>
    <definedName name="Z_D77EBD73_782E_4A63_AC37_29D349B4D009_.wvu.PrintArea" localSheetId="29" hidden="1">'様式D-1-1(トンネル様式2P020)'!$B$2:$W$40</definedName>
    <definedName name="Z_D77EBD73_782E_4A63_AC37_29D349B4D009_.wvu.PrintArea" localSheetId="30" hidden="1">'様式D-1-1(トンネル様式2P021)'!$B$2:$W$40</definedName>
    <definedName name="Z_D77EBD73_782E_4A63_AC37_29D349B4D009_.wvu.PrintArea" localSheetId="31" hidden="1">'様式D-1-1(トンネル様式2P022)'!$B$2:$W$40</definedName>
    <definedName name="Z_D77EBD73_782E_4A63_AC37_29D349B4D009_.wvu.PrintArea" localSheetId="32" hidden="1">'様式D-1-1(トンネル様式2P023)'!$B$2:$W$40</definedName>
    <definedName name="Z_D77EBD73_782E_4A63_AC37_29D349B4D009_.wvu.PrintArea" localSheetId="33" hidden="1">'様式D-1-1(トンネル様式2P024)'!$B$2:$W$40</definedName>
    <definedName name="Z_D77EBD73_782E_4A63_AC37_29D349B4D009_.wvu.PrintArea" localSheetId="34" hidden="1">'様式D-1-1(トンネル様式2P025)'!$B$2:$W$40</definedName>
    <definedName name="Z_D77EBD73_782E_4A63_AC37_29D349B4D009_.wvu.PrintArea" localSheetId="35" hidden="1">'様式D-1-1(トンネル様式2P026)'!$B$2:$W$40</definedName>
    <definedName name="Z_D77EBD73_782E_4A63_AC37_29D349B4D009_.wvu.PrintArea" localSheetId="36" hidden="1">'様式D-1-1(トンネル様式2P027)'!$B$2:$W$40</definedName>
    <definedName name="Z_D77EBD73_782E_4A63_AC37_29D349B4D009_.wvu.PrintArea" localSheetId="37" hidden="1">'様式D-1-1(トンネル様式2P028)'!$B$2:$W$40</definedName>
    <definedName name="Z_D77EBD73_782E_4A63_AC37_29D349B4D009_.wvu.PrintArea" localSheetId="38" hidden="1">'様式D-1-1(トンネル様式2P029)'!$B$2:$W$40</definedName>
    <definedName name="Z_D77EBD73_782E_4A63_AC37_29D349B4D009_.wvu.PrintArea" localSheetId="39" hidden="1">'様式D-1-1(トンネル様式2P030)'!$B$2:$W$40</definedName>
    <definedName name="Z_D77EBD73_782E_4A63_AC37_29D349B4D009_.wvu.PrintArea" localSheetId="40" hidden="1">'様式D-1-1(トンネル様式2P031)'!$B$2:$W$40</definedName>
    <definedName name="Z_D77EBD73_782E_4A63_AC37_29D349B4D009_.wvu.PrintArea" localSheetId="41" hidden="1">'様式D-1-1(トンネル様式2P032)'!$B$2:$W$40</definedName>
    <definedName name="Z_D77EBD73_782E_4A63_AC37_29D349B4D009_.wvu.PrintArea" localSheetId="42" hidden="1">'様式D-1-1(トンネル様式2P033)'!$B$2:$W$40</definedName>
    <definedName name="Z_D77EBD73_782E_4A63_AC37_29D349B4D009_.wvu.PrintArea" localSheetId="43" hidden="1">'様式D-1-1(トンネル様式2P034)'!$B$2:$W$40</definedName>
    <definedName name="Z_D77EBD73_782E_4A63_AC37_29D349B4D009_.wvu.PrintArea" localSheetId="44" hidden="1">'様式D-1-1(トンネル様式2P035)'!$B$2:$W$40</definedName>
    <definedName name="Z_D77EBD73_782E_4A63_AC37_29D349B4D009_.wvu.PrintArea" localSheetId="47" hidden="1">'様式D-2-1'!$B$3:$AI$18</definedName>
    <definedName name="Z_D77EBD73_782E_4A63_AC37_29D349B4D009_.wvu.PrintArea" localSheetId="48" hidden="1">'様式D-2-1′'!$B$3:$AI$18</definedName>
    <definedName name="Z_D77EBD73_782E_4A63_AC37_29D349B4D009_.wvu.PrintArea" localSheetId="108" hidden="1">'様式D-3_PE'!$B$3:$AO$46</definedName>
    <definedName name="Z_D77EBD73_782E_4A63_AC37_29D349B4D009_.wvu.PrintArea" localSheetId="49" hidden="1">'様式D-3_PS'!$B$3:$AO$46</definedName>
    <definedName name="Z_D77EBD73_782E_4A63_AC37_29D349B4D009_.wvu.PrintArea" localSheetId="50" hidden="1">'様式D-3_S001'!$B$3:$AO$46</definedName>
    <definedName name="Z_D77EBD73_782E_4A63_AC37_29D349B4D009_.wvu.PrintArea" localSheetId="51" hidden="1">'様式D-3_S002'!$B$3:$AO$46</definedName>
    <definedName name="Z_D77EBD73_782E_4A63_AC37_29D349B4D009_.wvu.PrintArea" localSheetId="52" hidden="1">'様式D-3_S003'!$B$3:$AO$46</definedName>
    <definedName name="Z_D77EBD73_782E_4A63_AC37_29D349B4D009_.wvu.PrintArea" localSheetId="53" hidden="1">'様式D-3_S004'!$B$3:$AO$46</definedName>
    <definedName name="Z_D77EBD73_782E_4A63_AC37_29D349B4D009_.wvu.PrintArea" localSheetId="54" hidden="1">'様式D-3_S005'!$B$3:$AO$46</definedName>
    <definedName name="Z_D77EBD73_782E_4A63_AC37_29D349B4D009_.wvu.PrintArea" localSheetId="55" hidden="1">'様式D-3_S006'!$B$3:$AO$46</definedName>
    <definedName name="Z_D77EBD73_782E_4A63_AC37_29D349B4D009_.wvu.PrintArea" localSheetId="56" hidden="1">'様式D-3_S007'!$B$3:$AO$46</definedName>
    <definedName name="Z_D77EBD73_782E_4A63_AC37_29D349B4D009_.wvu.PrintArea" localSheetId="57" hidden="1">'様式D-3_S008'!$B$3:$AO$46</definedName>
    <definedName name="Z_D77EBD73_782E_4A63_AC37_29D349B4D009_.wvu.PrintArea" localSheetId="58" hidden="1">'様式D-3_S009'!$B$3:$AO$46</definedName>
    <definedName name="Z_D77EBD73_782E_4A63_AC37_29D349B4D009_.wvu.PrintArea" localSheetId="59" hidden="1">'様式D-3_S010'!$B$3:$AO$46</definedName>
    <definedName name="Z_D77EBD73_782E_4A63_AC37_29D349B4D009_.wvu.PrintArea" localSheetId="60" hidden="1">'様式D-3_S011'!$B$3:$AO$46</definedName>
    <definedName name="Z_D77EBD73_782E_4A63_AC37_29D349B4D009_.wvu.PrintArea" localSheetId="61" hidden="1">'様式D-3_S012'!$B$3:$AO$46</definedName>
    <definedName name="Z_D77EBD73_782E_4A63_AC37_29D349B4D009_.wvu.PrintArea" localSheetId="62" hidden="1">'様式D-3_S013'!$B$3:$AO$46</definedName>
    <definedName name="Z_D77EBD73_782E_4A63_AC37_29D349B4D009_.wvu.PrintArea" localSheetId="63" hidden="1">'様式D-3_S014'!$B$3:$AO$46</definedName>
    <definedName name="Z_D77EBD73_782E_4A63_AC37_29D349B4D009_.wvu.PrintArea" localSheetId="64" hidden="1">'様式D-3_S015'!$B$3:$AO$46</definedName>
    <definedName name="Z_D77EBD73_782E_4A63_AC37_29D349B4D009_.wvu.PrintArea" localSheetId="65" hidden="1">'様式D-3_S016'!$B$3:$AO$46</definedName>
    <definedName name="Z_D77EBD73_782E_4A63_AC37_29D349B4D009_.wvu.PrintArea" localSheetId="66" hidden="1">'様式D-3_S017'!$B$3:$AO$46</definedName>
    <definedName name="Z_D77EBD73_782E_4A63_AC37_29D349B4D009_.wvu.PrintArea" localSheetId="67" hidden="1">'様式D-3_S018'!$B$3:$AO$46</definedName>
    <definedName name="Z_D77EBD73_782E_4A63_AC37_29D349B4D009_.wvu.PrintArea" localSheetId="68" hidden="1">'様式D-3_S019'!$B$3:$AO$46</definedName>
    <definedName name="Z_D77EBD73_782E_4A63_AC37_29D349B4D009_.wvu.PrintArea" localSheetId="69" hidden="1">'様式D-3_S020'!$B$3:$AO$46</definedName>
    <definedName name="Z_D77EBD73_782E_4A63_AC37_29D349B4D009_.wvu.PrintArea" localSheetId="70" hidden="1">'様式D-3_S021'!$B$3:$AO$46</definedName>
    <definedName name="Z_D77EBD73_782E_4A63_AC37_29D349B4D009_.wvu.PrintArea" localSheetId="71" hidden="1">'様式D-3_S022'!$B$3:$AO$46</definedName>
    <definedName name="Z_D77EBD73_782E_4A63_AC37_29D349B4D009_.wvu.PrintArea" localSheetId="72" hidden="1">'様式D-3_S023'!$B$3:$AO$46</definedName>
    <definedName name="Z_D77EBD73_782E_4A63_AC37_29D349B4D009_.wvu.PrintArea" localSheetId="73" hidden="1">'様式D-3_S024'!$B$3:$AO$46</definedName>
    <definedName name="Z_D77EBD73_782E_4A63_AC37_29D349B4D009_.wvu.PrintArea" localSheetId="74" hidden="1">'様式D-3_S025'!$B$3:$AO$46</definedName>
    <definedName name="Z_D77EBD73_782E_4A63_AC37_29D349B4D009_.wvu.PrintArea" localSheetId="75" hidden="1">'様式D-3_S026'!$B$3:$AO$46</definedName>
    <definedName name="Z_D77EBD73_782E_4A63_AC37_29D349B4D009_.wvu.PrintArea" localSheetId="76" hidden="1">'様式D-3_S027'!$B$3:$AO$46</definedName>
    <definedName name="Z_D77EBD73_782E_4A63_AC37_29D349B4D009_.wvu.PrintArea" localSheetId="77" hidden="1">'様式D-3_S028'!$B$3:$AO$46</definedName>
    <definedName name="Z_D77EBD73_782E_4A63_AC37_29D349B4D009_.wvu.PrintArea" localSheetId="78" hidden="1">'様式D-3_S029'!$B$3:$AO$46</definedName>
    <definedName name="Z_D77EBD73_782E_4A63_AC37_29D349B4D009_.wvu.PrintArea" localSheetId="79" hidden="1">'様式D-3_S030'!$B$3:$AO$46</definedName>
    <definedName name="Z_D77EBD73_782E_4A63_AC37_29D349B4D009_.wvu.PrintArea" localSheetId="80" hidden="1">'様式D-3_S031'!$B$3:$AO$46</definedName>
    <definedName name="Z_D77EBD73_782E_4A63_AC37_29D349B4D009_.wvu.PrintArea" localSheetId="81" hidden="1">'様式D-3_S032'!$B$3:$AO$46</definedName>
    <definedName name="Z_D77EBD73_782E_4A63_AC37_29D349B4D009_.wvu.PrintArea" localSheetId="82" hidden="1">'様式D-3_S033'!$B$3:$AO$46</definedName>
    <definedName name="Z_D77EBD73_782E_4A63_AC37_29D349B4D009_.wvu.PrintArea" localSheetId="83" hidden="1">'様式D-3_S034'!$B$3:$AO$46</definedName>
    <definedName name="Z_D77EBD73_782E_4A63_AC37_29D349B4D009_.wvu.PrintArea" localSheetId="84" hidden="1">'様式D-3_S035'!$B$3:$AO$46</definedName>
    <definedName name="Z_D77EBD73_782E_4A63_AC37_29D349B4D009_.wvu.PrintArea" localSheetId="85" hidden="1">'様式D-3_S036'!$B$3:$AO$46</definedName>
    <definedName name="Z_D77EBD73_782E_4A63_AC37_29D349B4D009_.wvu.PrintArea" localSheetId="86" hidden="1">'様式D-3_S037'!$B$3:$AO$46</definedName>
    <definedName name="Z_D77EBD73_782E_4A63_AC37_29D349B4D009_.wvu.PrintArea" localSheetId="87" hidden="1">'様式D-3_S038'!$B$3:$AO$46</definedName>
    <definedName name="Z_D77EBD73_782E_4A63_AC37_29D349B4D009_.wvu.PrintArea" localSheetId="88" hidden="1">'様式D-3_S039'!$B$3:$AO$46</definedName>
    <definedName name="Z_D77EBD73_782E_4A63_AC37_29D349B4D009_.wvu.PrintArea" localSheetId="89" hidden="1">'様式D-3_S040'!$B$3:$AO$46</definedName>
    <definedName name="Z_D77EBD73_782E_4A63_AC37_29D349B4D009_.wvu.PrintArea" localSheetId="90" hidden="1">'様式D-3_S041'!$B$3:$AO$46</definedName>
    <definedName name="Z_D77EBD73_782E_4A63_AC37_29D349B4D009_.wvu.PrintArea" localSheetId="91" hidden="1">'様式D-3_S042'!$B$3:$AO$46</definedName>
    <definedName name="Z_D77EBD73_782E_4A63_AC37_29D349B4D009_.wvu.PrintArea" localSheetId="92" hidden="1">'様式D-3_S043'!$B$3:$AO$46</definedName>
    <definedName name="Z_D77EBD73_782E_4A63_AC37_29D349B4D009_.wvu.PrintArea" localSheetId="93" hidden="1">'様式D-3_S044'!$B$3:$AO$46</definedName>
    <definedName name="Z_D77EBD73_782E_4A63_AC37_29D349B4D009_.wvu.PrintArea" localSheetId="94" hidden="1">'様式D-3_S045'!$B$3:$AO$46</definedName>
    <definedName name="Z_D77EBD73_782E_4A63_AC37_29D349B4D009_.wvu.PrintArea" localSheetId="95" hidden="1">'様式D-3_S046'!$B$3:$AO$46</definedName>
    <definedName name="Z_D77EBD73_782E_4A63_AC37_29D349B4D009_.wvu.PrintArea" localSheetId="96" hidden="1">'様式D-3_S047'!$B$3:$AO$46</definedName>
    <definedName name="Z_D77EBD73_782E_4A63_AC37_29D349B4D009_.wvu.PrintArea" localSheetId="97" hidden="1">'様式D-3_S048'!$B$3:$AO$46</definedName>
    <definedName name="Z_D77EBD73_782E_4A63_AC37_29D349B4D009_.wvu.PrintArea" localSheetId="98" hidden="1">'様式D-3_S049'!$B$3:$AO$46</definedName>
    <definedName name="Z_D77EBD73_782E_4A63_AC37_29D349B4D009_.wvu.PrintArea" localSheetId="99" hidden="1">'様式D-3_S050'!$B$3:$AO$46</definedName>
    <definedName name="Z_D77EBD73_782E_4A63_AC37_29D349B4D009_.wvu.PrintArea" localSheetId="100" hidden="1">'様式D-3_S051'!$B$3:$AO$46</definedName>
    <definedName name="Z_D77EBD73_782E_4A63_AC37_29D349B4D009_.wvu.PrintArea" localSheetId="101" hidden="1">'様式D-3_S052'!$B$3:$AO$46</definedName>
    <definedName name="Z_D77EBD73_782E_4A63_AC37_29D349B4D009_.wvu.PrintArea" localSheetId="102" hidden="1">'様式D-3_S053'!$B$3:$AO$46</definedName>
    <definedName name="Z_D77EBD73_782E_4A63_AC37_29D349B4D009_.wvu.PrintArea" localSheetId="103" hidden="1">'様式D-3_S054'!$B$3:$AO$46</definedName>
    <definedName name="Z_D77EBD73_782E_4A63_AC37_29D349B4D009_.wvu.PrintArea" localSheetId="104" hidden="1">'様式D-3_S055'!$B$3:$AO$46</definedName>
    <definedName name="Z_D77EBD73_782E_4A63_AC37_29D349B4D009_.wvu.PrintArea" localSheetId="105" hidden="1">'様式D-3_S056'!$B$3:$AO$46</definedName>
    <definedName name="Z_D77EBD73_782E_4A63_AC37_29D349B4D009_.wvu.PrintArea" localSheetId="106" hidden="1">'様式D-3_S057'!$B$3:$AO$46</definedName>
    <definedName name="Z_D77EBD73_782E_4A63_AC37_29D349B4D009_.wvu.PrintArea" localSheetId="107" hidden="1">'様式D-3_S058'!$B$3:$AO$46</definedName>
    <definedName name="コード">#REF!</definedName>
    <definedName name="ジェットファン種別">#REF!</definedName>
    <definedName name="その他" localSheetId="47">#REF!</definedName>
    <definedName name="その他" localSheetId="48">#REF!</definedName>
    <definedName name="その他">'(参考)リスト'!$C$45</definedName>
    <definedName name="その他施設" localSheetId="47">#REF!</definedName>
    <definedName name="その他施設" localSheetId="48">#REF!</definedName>
    <definedName name="その他施設">'(参考)リスト'!$C$76:$C$80</definedName>
    <definedName name="トンネル工法">#REF!</definedName>
    <definedName name="トンネル等級">#REF!</definedName>
    <definedName name="トンネル分類">#REF!</definedName>
    <definedName name="一般有料区分">#REF!</definedName>
    <definedName name="外力" localSheetId="47">#REF!</definedName>
    <definedName name="外力" localSheetId="48">#REF!</definedName>
    <definedName name="外力">'(参考)リスト'!$E$16:$E$23</definedName>
    <definedName name="完成年次">#REF!</definedName>
    <definedName name="換気">#REF!</definedName>
    <definedName name="換気施設" localSheetId="47">#REF!</definedName>
    <definedName name="換気施設" localSheetId="48">#REF!</definedName>
    <definedName name="換気施設">'(参考)リスト'!$C$55:$C$59</definedName>
    <definedName name="吸音板">#REF!</definedName>
    <definedName name="区分">#REF!</definedName>
    <definedName name="形式">#REF!</definedName>
    <definedName name="警報表示板">#REF!</definedName>
    <definedName name="健全度">#REF!</definedName>
    <definedName name="個数">#REF!</definedName>
    <definedName name="交通量">#REF!</definedName>
    <definedName name="坑門" localSheetId="47">#REF!</definedName>
    <definedName name="坑門" localSheetId="48">#REF!</definedName>
    <definedName name="坑門">'(参考)リスト'!$C$16:$C$29</definedName>
    <definedName name="更新年次">#REF!</definedName>
    <definedName name="最大土被り">#REF!</definedName>
    <definedName name="材質劣化" localSheetId="47">#REF!</definedName>
    <definedName name="材質劣化" localSheetId="48">#REF!</definedName>
    <definedName name="材質劣化">'(参考)リスト'!$E$25:$E$30</definedName>
    <definedName name="写真番号">#REF!</definedName>
    <definedName name="車道幅">#REF!</definedName>
    <definedName name="縦断勾配">#REF!</definedName>
    <definedName name="照明個数">#REF!</definedName>
    <definedName name="照明施設" localSheetId="47">#REF!</definedName>
    <definedName name="照明施設" localSheetId="48">#REF!</definedName>
    <definedName name="照明施設">'(参考)リスト'!$C$51:$C$53</definedName>
    <definedName name="照明種別">#REF!</definedName>
    <definedName name="占用物件">#REF!</definedName>
    <definedName name="措置後判定">'[2](参考)ﾘｽﾄ'!$AL$3:$AL$8</definedName>
    <definedName name="措置履歴実施">'[2](参考)ﾘｽﾄ'!$AU$3:$AU$5</definedName>
    <definedName name="対応方針">#REF!</definedName>
    <definedName name="対象箇所" localSheetId="3">[1]!テーブル1[対象箇所]</definedName>
    <definedName name="対象箇所" localSheetId="4">[1]!テーブル1[対象箇所]</definedName>
    <definedName name="対象箇所" localSheetId="5">[1]!テーブル1[対象箇所]</definedName>
    <definedName name="対象箇所" localSheetId="6">[1]!テーブル1[対象箇所]</definedName>
    <definedName name="対象箇所" localSheetId="7">[3]!テーブル1[対象箇所]</definedName>
    <definedName name="対象箇所" localSheetId="8">[4]!テーブル1[対象箇所]</definedName>
    <definedName name="対象箇所" localSheetId="9">[5]!テーブル1[対象箇所]</definedName>
    <definedName name="対象箇所" localSheetId="10">[6]!テーブル1[対象箇所]</definedName>
    <definedName name="対象箇所" localSheetId="11">[6]!テーブル1[対象箇所]</definedName>
    <definedName name="対象箇所" localSheetId="12">[6]!テーブル1[対象箇所]</definedName>
    <definedName name="対象箇所" localSheetId="13">[6]!テーブル1[対象箇所]</definedName>
    <definedName name="対象箇所" localSheetId="14">[6]!テーブル1[対象箇所]</definedName>
    <definedName name="対象箇所" localSheetId="15">[6]!テーブル1[対象箇所]</definedName>
    <definedName name="対象箇所" localSheetId="16">[6]!テーブル1[対象箇所]</definedName>
    <definedName name="対象箇所" localSheetId="17">[6]!テーブル1[対象箇所]</definedName>
    <definedName name="対象箇所" localSheetId="18">[6]!テーブル1[対象箇所]</definedName>
    <definedName name="対象箇所" localSheetId="19">[6]!テーブル1[対象箇所]</definedName>
    <definedName name="対象箇所" localSheetId="20">[6]!テーブル1[対象箇所]</definedName>
    <definedName name="対象箇所" localSheetId="21">[6]!テーブル1[対象箇所]</definedName>
    <definedName name="対象箇所" localSheetId="22">[6]!テーブル1[対象箇所]</definedName>
    <definedName name="対象箇所" localSheetId="23">[6]!テーブル1[対象箇所]</definedName>
    <definedName name="対象箇所" localSheetId="24">[6]!テーブル1[対象箇所]</definedName>
    <definedName name="対象箇所" localSheetId="25">[6]!テーブル1[対象箇所]</definedName>
    <definedName name="対象箇所" localSheetId="26">[6]!テーブル1[対象箇所]</definedName>
    <definedName name="対象箇所" localSheetId="27">[6]!テーブル1[対象箇所]</definedName>
    <definedName name="対象箇所" localSheetId="28">[6]!テーブル1[対象箇所]</definedName>
    <definedName name="対象箇所" localSheetId="29">[6]!テーブル1[対象箇所]</definedName>
    <definedName name="対象箇所" localSheetId="30">[6]!テーブル1[対象箇所]</definedName>
    <definedName name="対象箇所" localSheetId="31">[6]!テーブル1[対象箇所]</definedName>
    <definedName name="対象箇所" localSheetId="32">[6]!テーブル1[対象箇所]</definedName>
    <definedName name="対象箇所" localSheetId="33">[6]!テーブル1[対象箇所]</definedName>
    <definedName name="対象箇所" localSheetId="34">[6]!テーブル1[対象箇所]</definedName>
    <definedName name="対象箇所" localSheetId="35">[6]!テーブル1[対象箇所]</definedName>
    <definedName name="対象箇所" localSheetId="36">[6]!テーブル1[対象箇所]</definedName>
    <definedName name="対象箇所" localSheetId="37">[6]!テーブル1[対象箇所]</definedName>
    <definedName name="対象箇所" localSheetId="38">[6]!テーブル1[対象箇所]</definedName>
    <definedName name="対象箇所" localSheetId="39">[6]!テーブル1[対象箇所]</definedName>
    <definedName name="対象箇所" localSheetId="40">[6]!テーブル1[対象箇所]</definedName>
    <definedName name="対象箇所" localSheetId="41">[6]!テーブル1[対象箇所]</definedName>
    <definedName name="対象箇所" localSheetId="42">[6]!テーブル1[対象箇所]</definedName>
    <definedName name="対象箇所" localSheetId="43">[6]!テーブル1[対象箇所]</definedName>
    <definedName name="対象箇所" localSheetId="44">[6]!テーブル1[対象箇所]</definedName>
    <definedName name="対象箇所" localSheetId="45">[7]!テーブル1[対象箇所]</definedName>
    <definedName name="対象箇所" localSheetId="46">[7]!テーブル1[対象箇所]</definedName>
    <definedName name="対象箇所" localSheetId="47">#REF!</definedName>
    <definedName name="対象箇所" localSheetId="48">#REF!</definedName>
    <definedName name="対象箇所" localSheetId="110">[10]!テーブル1[対象箇所]</definedName>
    <definedName name="対象箇所">テーブル1[対象箇所]</definedName>
    <definedName name="調査判定">#REF!</definedName>
    <definedName name="追加距離">#REF!</definedName>
    <definedName name="天井板" localSheetId="47">#REF!</definedName>
    <definedName name="天井板" localSheetId="48">#REF!</definedName>
    <definedName name="天井板">'(参考)リスト'!$C$34:$C$36</definedName>
    <definedName name="天井板種類">#REF!</definedName>
    <definedName name="点検種別">#REF!</definedName>
    <definedName name="都道府県">#REF!</definedName>
    <definedName name="道路幅">#REF!</definedName>
    <definedName name="内装">#REF!</definedName>
    <definedName name="内装板" localSheetId="47">#REF!</definedName>
    <definedName name="内装板" localSheetId="48">#REF!</definedName>
    <definedName name="内装板">'(参考)リスト'!$C$31:$C$32</definedName>
    <definedName name="排水種別">#REF!</definedName>
    <definedName name="判定">#REF!</definedName>
    <definedName name="非常用施設" localSheetId="47">#REF!</definedName>
    <definedName name="非常用施設" localSheetId="48">#REF!</definedName>
    <definedName name="非常用施設">'(参考)リスト'!$C$61:$C$74</definedName>
    <definedName name="標識">#REF!</definedName>
    <definedName name="附属物部位区分">'[2](参考)ﾘｽﾄ'!$AX$3:$AX$6</definedName>
    <definedName name="部位区分">'[2](参考)ﾘｽﾄ'!$AF$3:$AF$7</definedName>
    <definedName name="部位附属">#REF!</definedName>
    <definedName name="部位本体">#REF!</definedName>
    <definedName name="幅員">#REF!</definedName>
    <definedName name="幅員１">#REF!</definedName>
    <definedName name="幅員２">#REF!</definedName>
    <definedName name="覆工" localSheetId="47">#REF!</definedName>
    <definedName name="覆工" localSheetId="48">#REF!</definedName>
    <definedName name="覆工">'(参考)リスト'!$C$16:$C$29</definedName>
    <definedName name="覆工・坑門" localSheetId="47">#REF!</definedName>
    <definedName name="覆工・坑門" localSheetId="48">#REF!</definedName>
    <definedName name="覆工・坑門">'(参考)リスト'!$C$16:$C$29</definedName>
    <definedName name="覆工番号">#REF!</definedName>
    <definedName name="変状区分">'[2](参考)ﾘｽﾄ'!$AT$3:$AT$5</definedName>
    <definedName name="変状本体">#REF!</definedName>
    <definedName name="舗装種別">#REF!</definedName>
    <definedName name="歩道等幅">#REF!</definedName>
    <definedName name="本体工対象箇所">" "</definedName>
    <definedName name="本体対象箇所">" "</definedName>
    <definedName name="有無">#REF!</definedName>
    <definedName name="有料">#REF!</definedName>
    <definedName name="要非">'[2](参考)ﾘｽﾄ'!$AW$3:$AW$4</definedName>
    <definedName name="路面" localSheetId="47">#REF!</definedName>
    <definedName name="路面" localSheetId="48">#REF!</definedName>
    <definedName name="路面">'(参考)リスト'!$C$38:$C$43</definedName>
    <definedName name="漏水" localSheetId="47">#REF!</definedName>
    <definedName name="漏水" localSheetId="48">#REF!</definedName>
    <definedName name="漏水">'(参考)リスト'!$E$32:$E$38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87" i="112" l="1"/>
  <c r="AM87" i="112"/>
  <c r="AL87" i="112"/>
  <c r="AK87" i="112"/>
  <c r="AJ87" i="112"/>
  <c r="AI87" i="112"/>
  <c r="AH87" i="112"/>
  <c r="AG87" i="112"/>
  <c r="AF87" i="112"/>
  <c r="AE87" i="112"/>
  <c r="AD87" i="112"/>
  <c r="AC87" i="112"/>
  <c r="X87" i="112"/>
  <c r="W87" i="112"/>
  <c r="V87" i="112"/>
  <c r="U87" i="112"/>
  <c r="T87" i="112"/>
  <c r="S87" i="112"/>
  <c r="R87" i="112"/>
  <c r="Q87" i="112"/>
  <c r="P87" i="112"/>
  <c r="O87" i="112"/>
  <c r="N87" i="112"/>
  <c r="M87" i="112"/>
  <c r="L87" i="112"/>
  <c r="K87" i="112"/>
  <c r="J87" i="112"/>
  <c r="I87" i="112"/>
  <c r="H87" i="112"/>
  <c r="G87" i="112"/>
  <c r="F87" i="112"/>
  <c r="E87" i="112"/>
  <c r="D87" i="112"/>
  <c r="AT86" i="112"/>
  <c r="AT85" i="112"/>
  <c r="AT84" i="112"/>
  <c r="AT83" i="112"/>
  <c r="AT82" i="112"/>
  <c r="AT81" i="112"/>
  <c r="AT80" i="112"/>
  <c r="AT79" i="112"/>
  <c r="AT78" i="112"/>
  <c r="AT77" i="112"/>
  <c r="AT76" i="112"/>
  <c r="AT75" i="112"/>
  <c r="AT74" i="112"/>
  <c r="AT73" i="112"/>
  <c r="AT72" i="112"/>
  <c r="AT71" i="112"/>
  <c r="AT70" i="112"/>
  <c r="AT69" i="112"/>
  <c r="AT68" i="112"/>
  <c r="AT67" i="112"/>
  <c r="AT66" i="112"/>
  <c r="AT65" i="112"/>
  <c r="AT64" i="112"/>
  <c r="AT63" i="112"/>
  <c r="AT62" i="112"/>
  <c r="AT61" i="112"/>
  <c r="AT60" i="112"/>
  <c r="AT59" i="112"/>
  <c r="AT58" i="112"/>
  <c r="AT57" i="112"/>
  <c r="AT56" i="112"/>
  <c r="AT55" i="112"/>
  <c r="AT54" i="112"/>
  <c r="AT53" i="112"/>
  <c r="AT52" i="112"/>
  <c r="AT51" i="112"/>
  <c r="AT50" i="112"/>
  <c r="AT49" i="112"/>
  <c r="AT48" i="112"/>
  <c r="AT47" i="112"/>
  <c r="AT46" i="112"/>
  <c r="AT45" i="112"/>
  <c r="AT44" i="112"/>
  <c r="AT43" i="112"/>
  <c r="AT42" i="112"/>
  <c r="AT41" i="112"/>
  <c r="AT40" i="112"/>
  <c r="AT39" i="112"/>
  <c r="AT38" i="112"/>
  <c r="AT37" i="112"/>
  <c r="AT36" i="112"/>
  <c r="AT35" i="112"/>
  <c r="AT34" i="112"/>
  <c r="AT33" i="112"/>
  <c r="AT32" i="112"/>
  <c r="AT31" i="112"/>
  <c r="AT30" i="112"/>
  <c r="AT29" i="112"/>
  <c r="AT28" i="112"/>
  <c r="AT27" i="112"/>
  <c r="AT26" i="112"/>
  <c r="AT25" i="112"/>
  <c r="AT24" i="112"/>
  <c r="AT23" i="112"/>
  <c r="AT22" i="112"/>
  <c r="AT21" i="112"/>
  <c r="AT20" i="112"/>
  <c r="AT19" i="112"/>
  <c r="AT18" i="112"/>
  <c r="AT17" i="112"/>
  <c r="AT16" i="112"/>
  <c r="AT15" i="112"/>
  <c r="AT14" i="112"/>
  <c r="AT13" i="112"/>
  <c r="AT12" i="112"/>
  <c r="AT11" i="112"/>
  <c r="AT10" i="112"/>
  <c r="AI35" i="110"/>
  <c r="BR5" i="110" s="1"/>
  <c r="AH35" i="110"/>
  <c r="BQ5" i="110" s="1"/>
  <c r="AS34" i="110"/>
  <c r="AJ32" i="110"/>
  <c r="AI32" i="110"/>
  <c r="AH32" i="110"/>
  <c r="AG32" i="110"/>
  <c r="AF32" i="110"/>
  <c r="AE32" i="110"/>
  <c r="AE35" i="110" s="1"/>
  <c r="AD32" i="110"/>
  <c r="AD35" i="110" s="1"/>
  <c r="BN5" i="110" s="1"/>
  <c r="AC32" i="110"/>
  <c r="AC33" i="110" s="1"/>
  <c r="AB32" i="110"/>
  <c r="BA5" i="110" s="1"/>
  <c r="AA32" i="110"/>
  <c r="Z32" i="110"/>
  <c r="Y32" i="110"/>
  <c r="AJ31" i="110"/>
  <c r="AI31" i="110"/>
  <c r="AH31" i="110"/>
  <c r="AG31" i="110"/>
  <c r="AF31" i="110"/>
  <c r="CD5" i="110" s="1"/>
  <c r="AE31" i="110"/>
  <c r="CC5" i="110" s="1"/>
  <c r="AD31" i="110"/>
  <c r="CB5" i="110" s="1"/>
  <c r="AC31" i="110"/>
  <c r="CA5" i="110" s="1"/>
  <c r="AQ30" i="110"/>
  <c r="AQ29" i="110"/>
  <c r="AQ28" i="110"/>
  <c r="AQ27" i="110"/>
  <c r="AQ26" i="110"/>
  <c r="AQ25" i="110"/>
  <c r="AQ24" i="110"/>
  <c r="AQ23" i="110"/>
  <c r="AQ22" i="110"/>
  <c r="AQ21" i="110"/>
  <c r="AQ20" i="110"/>
  <c r="AQ19" i="110"/>
  <c r="AQ18" i="110"/>
  <c r="AQ17" i="110"/>
  <c r="AQ16" i="110"/>
  <c r="AQ15" i="110"/>
  <c r="AQ14" i="110"/>
  <c r="AQ13" i="110"/>
  <c r="AQ12" i="110"/>
  <c r="AQ11" i="110"/>
  <c r="CH5" i="110"/>
  <c r="CG5" i="110"/>
  <c r="CF5" i="110"/>
  <c r="CE5" i="110"/>
  <c r="BX5" i="110"/>
  <c r="BW5" i="110"/>
  <c r="BO5" i="110"/>
  <c r="BI5" i="110"/>
  <c r="BH5" i="110"/>
  <c r="BG5" i="110"/>
  <c r="BE5" i="110"/>
  <c r="BC5" i="110"/>
  <c r="BB5" i="110"/>
  <c r="AZ5" i="110"/>
  <c r="AY5" i="110"/>
  <c r="AW5" i="110"/>
  <c r="AV5" i="110"/>
  <c r="AH35" i="109"/>
  <c r="BQ5" i="109" s="1"/>
  <c r="AS34" i="109"/>
  <c r="AG33" i="109"/>
  <c r="AJ32" i="109"/>
  <c r="AI32" i="109"/>
  <c r="AI35" i="109" s="1"/>
  <c r="BR5" i="109" s="1"/>
  <c r="AH32" i="109"/>
  <c r="AG32" i="109"/>
  <c r="AG35" i="109" s="1"/>
  <c r="AF32" i="109"/>
  <c r="AE32" i="109"/>
  <c r="AE35" i="109" s="1"/>
  <c r="BO5" i="109" s="1"/>
  <c r="AD32" i="109"/>
  <c r="AC33" i="109" s="1"/>
  <c r="AC32" i="109"/>
  <c r="AC35" i="109" s="1"/>
  <c r="AB32" i="109"/>
  <c r="BA5" i="109" s="1"/>
  <c r="AA32" i="109"/>
  <c r="Z32" i="109"/>
  <c r="Y32" i="109"/>
  <c r="Y33" i="109" s="1"/>
  <c r="AJ31" i="109"/>
  <c r="AI31" i="109"/>
  <c r="CG5" i="109" s="1"/>
  <c r="AH31" i="109"/>
  <c r="CF5" i="109" s="1"/>
  <c r="AG31" i="109"/>
  <c r="AF31" i="109"/>
  <c r="CD5" i="109" s="1"/>
  <c r="AE31" i="109"/>
  <c r="AD31" i="109"/>
  <c r="AC31" i="109"/>
  <c r="CA5" i="109" s="1"/>
  <c r="AQ30" i="109"/>
  <c r="AQ29" i="109"/>
  <c r="AQ28" i="109"/>
  <c r="AQ27" i="109"/>
  <c r="AQ26" i="109"/>
  <c r="AQ25" i="109"/>
  <c r="AQ24" i="109"/>
  <c r="AQ23" i="109"/>
  <c r="AQ22" i="109"/>
  <c r="AQ21" i="109"/>
  <c r="AQ20" i="109"/>
  <c r="AQ19" i="109"/>
  <c r="AQ18" i="109"/>
  <c r="AQ17" i="109"/>
  <c r="AQ16" i="109"/>
  <c r="AQ15" i="109"/>
  <c r="AQ14" i="109"/>
  <c r="AQ13" i="109"/>
  <c r="AQ12" i="109"/>
  <c r="AQ11" i="109"/>
  <c r="CH5" i="109"/>
  <c r="CE5" i="109"/>
  <c r="CC5" i="109"/>
  <c r="CB5" i="109"/>
  <c r="BX5" i="109"/>
  <c r="BW5" i="109"/>
  <c r="BI5" i="109"/>
  <c r="BH5" i="109"/>
  <c r="BG5" i="109"/>
  <c r="BE5" i="109"/>
  <c r="BD5" i="109"/>
  <c r="BB5" i="109"/>
  <c r="AZ5" i="109"/>
  <c r="AY5" i="109"/>
  <c r="AW5" i="109"/>
  <c r="AV5" i="109"/>
  <c r="AH35" i="108"/>
  <c r="Z35" i="108"/>
  <c r="BK5" i="108" s="1"/>
  <c r="AJ32" i="108"/>
  <c r="AI32" i="108"/>
  <c r="AH32" i="108"/>
  <c r="AG32" i="108"/>
  <c r="AG35" i="108" s="1"/>
  <c r="AF32" i="108"/>
  <c r="AE32" i="108"/>
  <c r="AE35" i="108" s="1"/>
  <c r="BO5" i="108" s="1"/>
  <c r="AD32" i="108"/>
  <c r="AD35" i="108" s="1"/>
  <c r="AC32" i="108"/>
  <c r="AC35" i="108" s="1"/>
  <c r="AB32" i="108"/>
  <c r="AA32" i="108"/>
  <c r="Z32" i="108"/>
  <c r="Y32" i="108"/>
  <c r="Y35" i="108" s="1"/>
  <c r="AJ31" i="108"/>
  <c r="AI31" i="108"/>
  <c r="AH31" i="108"/>
  <c r="CF5" i="108" s="1"/>
  <c r="AG31" i="108"/>
  <c r="AF31" i="108"/>
  <c r="CD5" i="108" s="1"/>
  <c r="AE31" i="108"/>
  <c r="CC5" i="108" s="1"/>
  <c r="AD31" i="108"/>
  <c r="AC31" i="108"/>
  <c r="CA5" i="108" s="1"/>
  <c r="AQ30" i="108"/>
  <c r="AQ29" i="108"/>
  <c r="AQ28" i="108"/>
  <c r="AQ27" i="108"/>
  <c r="AQ26" i="108"/>
  <c r="AQ25" i="108"/>
  <c r="AQ24" i="108"/>
  <c r="AQ23" i="108"/>
  <c r="AQ22" i="108"/>
  <c r="AQ21" i="108"/>
  <c r="AQ20" i="108"/>
  <c r="AQ19" i="108"/>
  <c r="AQ18" i="108"/>
  <c r="AQ17" i="108"/>
  <c r="AQ16" i="108"/>
  <c r="AQ15" i="108"/>
  <c r="AQ14" i="108"/>
  <c r="AQ13" i="108"/>
  <c r="AQ12" i="108"/>
  <c r="AQ11" i="108"/>
  <c r="CH5" i="108"/>
  <c r="CG5" i="108"/>
  <c r="CE5" i="108"/>
  <c r="CB5" i="108"/>
  <c r="BW5" i="108"/>
  <c r="BQ5" i="108"/>
  <c r="BJ5" i="108"/>
  <c r="BI5" i="108"/>
  <c r="BG5" i="108"/>
  <c r="BE5" i="108"/>
  <c r="BD5" i="108"/>
  <c r="BB5" i="108"/>
  <c r="BA5" i="108"/>
  <c r="AY5" i="108"/>
  <c r="AW5" i="108"/>
  <c r="AV5" i="108"/>
  <c r="AH35" i="107"/>
  <c r="BQ5" i="107" s="1"/>
  <c r="Z35" i="107"/>
  <c r="BK5" i="107" s="1"/>
  <c r="AS34" i="107"/>
  <c r="AJ32" i="107"/>
  <c r="AI32" i="107"/>
  <c r="AI35" i="107" s="1"/>
  <c r="BR5" i="107" s="1"/>
  <c r="AH32" i="107"/>
  <c r="AG32" i="107"/>
  <c r="AG33" i="107" s="1"/>
  <c r="AF32" i="107"/>
  <c r="BE5" i="107" s="1"/>
  <c r="AE32" i="107"/>
  <c r="AD32" i="107"/>
  <c r="AD35" i="107" s="1"/>
  <c r="BN5" i="107" s="1"/>
  <c r="AC32" i="107"/>
  <c r="AC35" i="107" s="1"/>
  <c r="AB32" i="107"/>
  <c r="AA32" i="107"/>
  <c r="BX5" i="107" s="1"/>
  <c r="Z32" i="107"/>
  <c r="Y32" i="107"/>
  <c r="BW5" i="107" s="1"/>
  <c r="AJ31" i="107"/>
  <c r="CH5" i="107" s="1"/>
  <c r="AI31" i="107"/>
  <c r="AH31" i="107"/>
  <c r="CF5" i="107" s="1"/>
  <c r="AG31" i="107"/>
  <c r="AF31" i="107"/>
  <c r="AE31" i="107"/>
  <c r="CC5" i="107" s="1"/>
  <c r="AD31" i="107"/>
  <c r="AC31" i="107"/>
  <c r="CA5" i="107" s="1"/>
  <c r="AQ30" i="107"/>
  <c r="AQ29" i="107"/>
  <c r="AQ28" i="107"/>
  <c r="AQ27" i="107"/>
  <c r="AQ26" i="107"/>
  <c r="AQ25" i="107"/>
  <c r="AQ24" i="107"/>
  <c r="AQ23" i="107"/>
  <c r="AQ22" i="107"/>
  <c r="AQ21" i="107"/>
  <c r="AQ20" i="107"/>
  <c r="AQ19" i="107"/>
  <c r="AQ18" i="107"/>
  <c r="AQ17" i="107"/>
  <c r="AQ16" i="107"/>
  <c r="AQ15" i="107"/>
  <c r="AQ14" i="107"/>
  <c r="AQ13" i="107"/>
  <c r="AQ12" i="107"/>
  <c r="AQ11" i="107"/>
  <c r="CG5" i="107"/>
  <c r="CE5" i="107"/>
  <c r="CD5" i="107"/>
  <c r="CB5" i="107"/>
  <c r="BI5" i="107"/>
  <c r="BG5" i="107"/>
  <c r="BF5" i="107"/>
  <c r="BD5" i="107"/>
  <c r="BB5" i="107"/>
  <c r="BA5" i="107"/>
  <c r="AY5" i="107"/>
  <c r="AW5" i="107"/>
  <c r="AV5" i="107"/>
  <c r="AH35" i="106"/>
  <c r="AG35" i="106"/>
  <c r="BP5" i="106" s="1"/>
  <c r="AD35" i="106"/>
  <c r="BN5" i="106" s="1"/>
  <c r="Z35" i="106"/>
  <c r="AQ34" i="106"/>
  <c r="Y33" i="106"/>
  <c r="AJ32" i="106"/>
  <c r="AI32" i="106"/>
  <c r="AI35" i="106" s="1"/>
  <c r="BR5" i="106" s="1"/>
  <c r="AH32" i="106"/>
  <c r="AG32" i="106"/>
  <c r="AG33" i="106" s="1"/>
  <c r="AF32" i="106"/>
  <c r="BE5" i="106" s="1"/>
  <c r="AE32" i="106"/>
  <c r="AE35" i="106" s="1"/>
  <c r="BO5" i="106" s="1"/>
  <c r="AD32" i="106"/>
  <c r="BC5" i="106" s="1"/>
  <c r="AC32" i="106"/>
  <c r="BB5" i="106" s="1"/>
  <c r="AB32" i="106"/>
  <c r="AA32" i="106"/>
  <c r="BX5" i="106" s="1"/>
  <c r="Z32" i="106"/>
  <c r="AR35" i="106" s="1"/>
  <c r="Y32" i="106"/>
  <c r="BZ5" i="106" s="1"/>
  <c r="AJ31" i="106"/>
  <c r="CH5" i="106" s="1"/>
  <c r="AI31" i="106"/>
  <c r="AH31" i="106"/>
  <c r="CF5" i="106" s="1"/>
  <c r="AG31" i="106"/>
  <c r="CE5" i="106" s="1"/>
  <c r="AF31" i="106"/>
  <c r="AE31" i="106"/>
  <c r="CC5" i="106" s="1"/>
  <c r="AD31" i="106"/>
  <c r="AC31" i="106"/>
  <c r="AQ30" i="106"/>
  <c r="AQ29" i="106"/>
  <c r="AQ28" i="106"/>
  <c r="AQ27" i="106"/>
  <c r="AQ26" i="106"/>
  <c r="AQ25" i="106"/>
  <c r="AQ24" i="106"/>
  <c r="AQ23" i="106"/>
  <c r="AQ22" i="106"/>
  <c r="AQ21" i="106"/>
  <c r="AQ20" i="106"/>
  <c r="AQ19" i="106"/>
  <c r="AQ18" i="106"/>
  <c r="AQ17" i="106"/>
  <c r="AQ16" i="106"/>
  <c r="AQ15" i="106"/>
  <c r="AQ14" i="106"/>
  <c r="AQ13" i="106"/>
  <c r="AQ12" i="106"/>
  <c r="AQ11" i="106"/>
  <c r="CG5" i="106"/>
  <c r="CD5" i="106"/>
  <c r="CB5" i="106"/>
  <c r="CA5" i="106"/>
  <c r="BY5" i="106"/>
  <c r="BW5" i="106"/>
  <c r="BQ5" i="106"/>
  <c r="BK5" i="106"/>
  <c r="BI5" i="106"/>
  <c r="BH5" i="106"/>
  <c r="BG5" i="106"/>
  <c r="BF5" i="106"/>
  <c r="BD5" i="106"/>
  <c r="BA5" i="106"/>
  <c r="AY5" i="106"/>
  <c r="AX5" i="106"/>
  <c r="AW5" i="106"/>
  <c r="AV5" i="106"/>
  <c r="AG35" i="105"/>
  <c r="Z35" i="105"/>
  <c r="BK5" i="105" s="1"/>
  <c r="Y35" i="105"/>
  <c r="AJ32" i="105"/>
  <c r="AI32" i="105"/>
  <c r="AH32" i="105"/>
  <c r="AG32" i="105"/>
  <c r="AF32" i="105"/>
  <c r="BE5" i="105" s="1"/>
  <c r="AE32" i="105"/>
  <c r="AE35" i="105" s="1"/>
  <c r="BO5" i="105" s="1"/>
  <c r="AD32" i="105"/>
  <c r="AD35" i="105" s="1"/>
  <c r="BN5" i="105" s="1"/>
  <c r="AC32" i="105"/>
  <c r="AC33" i="105" s="1"/>
  <c r="AB32" i="105"/>
  <c r="AA32" i="105"/>
  <c r="Z32" i="105"/>
  <c r="Y32" i="105"/>
  <c r="AJ31" i="105"/>
  <c r="CH5" i="105" s="1"/>
  <c r="AI31" i="105"/>
  <c r="AH31" i="105"/>
  <c r="AG31" i="105"/>
  <c r="CE5" i="105" s="1"/>
  <c r="AF31" i="105"/>
  <c r="AE31" i="105"/>
  <c r="CC5" i="105" s="1"/>
  <c r="AD31" i="105"/>
  <c r="CB5" i="105" s="1"/>
  <c r="AC31" i="105"/>
  <c r="AQ30" i="105"/>
  <c r="AQ29" i="105"/>
  <c r="AQ28" i="105"/>
  <c r="AQ27" i="105"/>
  <c r="AQ26" i="105"/>
  <c r="AQ25" i="105"/>
  <c r="AQ24" i="105"/>
  <c r="AQ23" i="105"/>
  <c r="AQ22" i="105"/>
  <c r="AQ21" i="105"/>
  <c r="AQ20" i="105"/>
  <c r="AQ19" i="105"/>
  <c r="AQ18" i="105"/>
  <c r="AQ17" i="105"/>
  <c r="AQ16" i="105"/>
  <c r="AQ15" i="105"/>
  <c r="AQ14" i="105"/>
  <c r="AQ13" i="105"/>
  <c r="AQ12" i="105"/>
  <c r="AQ11" i="105"/>
  <c r="CG5" i="105"/>
  <c r="CF5" i="105"/>
  <c r="CD5" i="105"/>
  <c r="CA5" i="105"/>
  <c r="BW5" i="105"/>
  <c r="BP5" i="105"/>
  <c r="BI5" i="105"/>
  <c r="BF5" i="105"/>
  <c r="BD5" i="105"/>
  <c r="BC5" i="105"/>
  <c r="BA5" i="105"/>
  <c r="AX5" i="105"/>
  <c r="AW5" i="105"/>
  <c r="AV5" i="105"/>
  <c r="AI35" i="104"/>
  <c r="AG35" i="104"/>
  <c r="BP5" i="104" s="1"/>
  <c r="Y35" i="104"/>
  <c r="AQ34" i="104"/>
  <c r="AA35" i="104" s="1"/>
  <c r="BL5" i="104" s="1"/>
  <c r="AG33" i="104"/>
  <c r="AJ32" i="104"/>
  <c r="AI32" i="104"/>
  <c r="AH32" i="104"/>
  <c r="AH35" i="104" s="1"/>
  <c r="BQ5" i="104" s="1"/>
  <c r="AG32" i="104"/>
  <c r="AF32" i="104"/>
  <c r="AE32" i="104"/>
  <c r="AD32" i="104"/>
  <c r="AD35" i="104" s="1"/>
  <c r="BN5" i="104" s="1"/>
  <c r="AC32" i="104"/>
  <c r="AB32" i="104"/>
  <c r="AA32" i="104"/>
  <c r="AS34" i="104" s="1"/>
  <c r="Z32" i="104"/>
  <c r="Y33" i="104" s="1"/>
  <c r="Y32" i="104"/>
  <c r="AJ31" i="104"/>
  <c r="CH5" i="104" s="1"/>
  <c r="AI31" i="104"/>
  <c r="CG5" i="104" s="1"/>
  <c r="AH31" i="104"/>
  <c r="AG31" i="104"/>
  <c r="AF31" i="104"/>
  <c r="AE31" i="104"/>
  <c r="AD31" i="104"/>
  <c r="CB5" i="104" s="1"/>
  <c r="AC31" i="104"/>
  <c r="AQ30" i="104"/>
  <c r="AQ29" i="104"/>
  <c r="AQ28" i="104"/>
  <c r="AQ27" i="104"/>
  <c r="AQ26" i="104"/>
  <c r="AQ25" i="104"/>
  <c r="AQ24" i="104"/>
  <c r="AQ23" i="104"/>
  <c r="AQ22" i="104"/>
  <c r="AQ21" i="104"/>
  <c r="AQ20" i="104"/>
  <c r="AQ19" i="104"/>
  <c r="AQ18" i="104"/>
  <c r="AQ17" i="104"/>
  <c r="AQ16" i="104"/>
  <c r="AQ15" i="104"/>
  <c r="AQ14" i="104"/>
  <c r="AQ13" i="104"/>
  <c r="AQ12" i="104"/>
  <c r="AQ11" i="104"/>
  <c r="CF5" i="104"/>
  <c r="CE5" i="104"/>
  <c r="CD5" i="104"/>
  <c r="CC5" i="104"/>
  <c r="CA5" i="104"/>
  <c r="BX5" i="104"/>
  <c r="BW5" i="104"/>
  <c r="BR5" i="104"/>
  <c r="BI5" i="104"/>
  <c r="BH5" i="104"/>
  <c r="BF5" i="104"/>
  <c r="BE5" i="104"/>
  <c r="BC5" i="104"/>
  <c r="BB5" i="104"/>
  <c r="BA5" i="104"/>
  <c r="AZ5" i="104"/>
  <c r="AX5" i="104"/>
  <c r="AW5" i="104"/>
  <c r="AV5" i="104"/>
  <c r="AH35" i="103"/>
  <c r="AJ32" i="103"/>
  <c r="AI32" i="103"/>
  <c r="AH32" i="103"/>
  <c r="AG32" i="103"/>
  <c r="AG35" i="103" s="1"/>
  <c r="AF32" i="103"/>
  <c r="AE32" i="103"/>
  <c r="AE35" i="103" s="1"/>
  <c r="BO5" i="103" s="1"/>
  <c r="AD32" i="103"/>
  <c r="AD35" i="103" s="1"/>
  <c r="BN5" i="103" s="1"/>
  <c r="AC32" i="103"/>
  <c r="AC33" i="103" s="1"/>
  <c r="AB32" i="103"/>
  <c r="AA32" i="103"/>
  <c r="AS34" i="103" s="1"/>
  <c r="Z32" i="103"/>
  <c r="Z35" i="103" s="1"/>
  <c r="Y32" i="103"/>
  <c r="AJ31" i="103"/>
  <c r="AI31" i="103"/>
  <c r="CG5" i="103" s="1"/>
  <c r="AH31" i="103"/>
  <c r="AG31" i="103"/>
  <c r="CE5" i="103" s="1"/>
  <c r="AF31" i="103"/>
  <c r="CD5" i="103" s="1"/>
  <c r="AE31" i="103"/>
  <c r="AD31" i="103"/>
  <c r="CB5" i="103" s="1"/>
  <c r="AC31" i="103"/>
  <c r="AQ30" i="103"/>
  <c r="AQ29" i="103"/>
  <c r="AQ28" i="103"/>
  <c r="AQ27" i="103"/>
  <c r="AQ26" i="103"/>
  <c r="AQ25" i="103"/>
  <c r="AQ24" i="103"/>
  <c r="AQ23" i="103"/>
  <c r="AQ22" i="103"/>
  <c r="AQ21" i="103"/>
  <c r="AQ20" i="103"/>
  <c r="AQ19" i="103"/>
  <c r="AQ18" i="103"/>
  <c r="AQ17" i="103"/>
  <c r="AQ16" i="103"/>
  <c r="AQ15" i="103"/>
  <c r="AQ14" i="103"/>
  <c r="AQ13" i="103"/>
  <c r="AQ12" i="103"/>
  <c r="AQ11" i="103"/>
  <c r="CH5" i="103"/>
  <c r="CF5" i="103"/>
  <c r="CC5" i="103"/>
  <c r="CA5" i="103"/>
  <c r="BX5" i="103"/>
  <c r="BW5" i="103"/>
  <c r="BQ5" i="103"/>
  <c r="BK5" i="103"/>
  <c r="BH5" i="103"/>
  <c r="BG5" i="103"/>
  <c r="BF5" i="103"/>
  <c r="BE5" i="103"/>
  <c r="BC5" i="103"/>
  <c r="BB5" i="103"/>
  <c r="AZ5" i="103"/>
  <c r="AY5" i="103"/>
  <c r="AW5" i="103"/>
  <c r="AV5" i="103"/>
  <c r="AI35" i="102"/>
  <c r="BR5" i="102" s="1"/>
  <c r="AH35" i="102"/>
  <c r="BQ5" i="102" s="1"/>
  <c r="AS34" i="102"/>
  <c r="AJ32" i="102"/>
  <c r="BI5" i="102" s="1"/>
  <c r="AI32" i="102"/>
  <c r="AH32" i="102"/>
  <c r="AG32" i="102"/>
  <c r="AF32" i="102"/>
  <c r="AE32" i="102"/>
  <c r="AE35" i="102" s="1"/>
  <c r="BO5" i="102" s="1"/>
  <c r="AD32" i="102"/>
  <c r="AD35" i="102" s="1"/>
  <c r="BN5" i="102" s="1"/>
  <c r="AC32" i="102"/>
  <c r="AC35" i="102" s="1"/>
  <c r="AB32" i="102"/>
  <c r="BA5" i="102" s="1"/>
  <c r="AA32" i="102"/>
  <c r="Z32" i="102"/>
  <c r="Y32" i="102"/>
  <c r="AJ31" i="102"/>
  <c r="AI31" i="102"/>
  <c r="AH31" i="102"/>
  <c r="AG31" i="102"/>
  <c r="AF31" i="102"/>
  <c r="CD5" i="102" s="1"/>
  <c r="AE31" i="102"/>
  <c r="AD31" i="102"/>
  <c r="CB5" i="102" s="1"/>
  <c r="AC31" i="102"/>
  <c r="CA5" i="102" s="1"/>
  <c r="AQ30" i="102"/>
  <c r="AQ29" i="102"/>
  <c r="AQ28" i="102"/>
  <c r="AQ27" i="102"/>
  <c r="AQ26" i="102"/>
  <c r="AQ25" i="102"/>
  <c r="AQ24" i="102"/>
  <c r="AQ23" i="102"/>
  <c r="AQ22" i="102"/>
  <c r="AQ21" i="102"/>
  <c r="AQ20" i="102"/>
  <c r="AQ19" i="102"/>
  <c r="AQ18" i="102"/>
  <c r="AQ17" i="102"/>
  <c r="AQ16" i="102"/>
  <c r="AQ15" i="102"/>
  <c r="AQ14" i="102"/>
  <c r="AQ13" i="102"/>
  <c r="AQ12" i="102"/>
  <c r="AQ11" i="102"/>
  <c r="CH5" i="102"/>
  <c r="CG5" i="102"/>
  <c r="CF5" i="102"/>
  <c r="CE5" i="102"/>
  <c r="CC5" i="102"/>
  <c r="BX5" i="102"/>
  <c r="BH5" i="102"/>
  <c r="BG5" i="102"/>
  <c r="BE5" i="102"/>
  <c r="BD5" i="102"/>
  <c r="BC5" i="102"/>
  <c r="BB5" i="102"/>
  <c r="AZ5" i="102"/>
  <c r="AW5" i="102"/>
  <c r="AV5" i="102"/>
  <c r="AH35" i="101"/>
  <c r="AD35" i="101"/>
  <c r="BN5" i="101" s="1"/>
  <c r="AG33" i="101"/>
  <c r="AJ32" i="101"/>
  <c r="AI32" i="101"/>
  <c r="AI35" i="101" s="1"/>
  <c r="BR5" i="101" s="1"/>
  <c r="AH32" i="101"/>
  <c r="AG32" i="101"/>
  <c r="AG35" i="101" s="1"/>
  <c r="AF32" i="101"/>
  <c r="AE32" i="101"/>
  <c r="AE35" i="101" s="1"/>
  <c r="AD32" i="101"/>
  <c r="BC5" i="101" s="1"/>
  <c r="AC32" i="101"/>
  <c r="AC35" i="101" s="1"/>
  <c r="AB32" i="101"/>
  <c r="AA32" i="101"/>
  <c r="AS34" i="101" s="1"/>
  <c r="Z32" i="101"/>
  <c r="AR35" i="101" s="1"/>
  <c r="Y32" i="101"/>
  <c r="Y33" i="101" s="1"/>
  <c r="AJ31" i="101"/>
  <c r="AI31" i="101"/>
  <c r="CG5" i="101" s="1"/>
  <c r="AH31" i="101"/>
  <c r="CF5" i="101" s="1"/>
  <c r="AG31" i="101"/>
  <c r="AF31" i="101"/>
  <c r="CD5" i="101" s="1"/>
  <c r="AE31" i="101"/>
  <c r="AD31" i="101"/>
  <c r="AC31" i="101"/>
  <c r="CA5" i="101" s="1"/>
  <c r="AQ30" i="101"/>
  <c r="AQ29" i="101"/>
  <c r="AQ28" i="101"/>
  <c r="AQ27" i="101"/>
  <c r="AQ26" i="101"/>
  <c r="AQ25" i="101"/>
  <c r="AQ24" i="101"/>
  <c r="AQ23" i="101"/>
  <c r="AQ22" i="101"/>
  <c r="AQ21" i="101"/>
  <c r="AQ20" i="101"/>
  <c r="AQ19" i="101"/>
  <c r="AQ18" i="101"/>
  <c r="AQ17" i="101"/>
  <c r="AQ16" i="101"/>
  <c r="AQ15" i="101"/>
  <c r="AQ14" i="101"/>
  <c r="AQ13" i="101"/>
  <c r="AQ12" i="101"/>
  <c r="AQ11" i="101"/>
  <c r="CH5" i="101"/>
  <c r="CE5" i="101"/>
  <c r="CC5" i="101"/>
  <c r="CB5" i="101"/>
  <c r="BX5" i="101"/>
  <c r="BW5" i="101"/>
  <c r="BQ5" i="101"/>
  <c r="BM5" i="101"/>
  <c r="BI5" i="101"/>
  <c r="BH5" i="101"/>
  <c r="BG5" i="101"/>
  <c r="BE5" i="101"/>
  <c r="BB5" i="101"/>
  <c r="BA5" i="101"/>
  <c r="AZ5" i="101"/>
  <c r="AY5" i="101"/>
  <c r="AW5" i="101"/>
  <c r="AV5" i="101"/>
  <c r="AH35" i="100"/>
  <c r="AG35" i="100"/>
  <c r="Z35" i="100"/>
  <c r="BK5" i="100" s="1"/>
  <c r="AJ32" i="100"/>
  <c r="BI5" i="100" s="1"/>
  <c r="AI32" i="100"/>
  <c r="AH32" i="100"/>
  <c r="AG32" i="100"/>
  <c r="AF32" i="100"/>
  <c r="AE32" i="100"/>
  <c r="AE35" i="100" s="1"/>
  <c r="BO5" i="100" s="1"/>
  <c r="AD32" i="100"/>
  <c r="AD35" i="100" s="1"/>
  <c r="AC32" i="100"/>
  <c r="AC35" i="100" s="1"/>
  <c r="AB32" i="100"/>
  <c r="AA32" i="100"/>
  <c r="Z32" i="100"/>
  <c r="Y32" i="100"/>
  <c r="Y35" i="100" s="1"/>
  <c r="AJ31" i="100"/>
  <c r="AI31" i="100"/>
  <c r="AH31" i="100"/>
  <c r="CF5" i="100" s="1"/>
  <c r="AG31" i="100"/>
  <c r="AF31" i="100"/>
  <c r="CD5" i="100" s="1"/>
  <c r="AE31" i="100"/>
  <c r="CC5" i="100" s="1"/>
  <c r="AD31" i="100"/>
  <c r="AC31" i="100"/>
  <c r="CA5" i="100" s="1"/>
  <c r="AQ30" i="100"/>
  <c r="AQ29" i="100"/>
  <c r="AQ28" i="100"/>
  <c r="AQ27" i="100"/>
  <c r="AQ26" i="100"/>
  <c r="AQ25" i="100"/>
  <c r="AQ24" i="100"/>
  <c r="AQ23" i="100"/>
  <c r="AQ22" i="100"/>
  <c r="AQ21" i="100"/>
  <c r="AQ20" i="100"/>
  <c r="AQ19" i="100"/>
  <c r="AQ18" i="100"/>
  <c r="AQ17" i="100"/>
  <c r="AQ16" i="100"/>
  <c r="AQ15" i="100"/>
  <c r="AQ14" i="100"/>
  <c r="AQ13" i="100"/>
  <c r="AQ12" i="100"/>
  <c r="AQ11" i="100"/>
  <c r="CH5" i="100"/>
  <c r="CG5" i="100"/>
  <c r="CE5" i="100"/>
  <c r="CB5" i="100"/>
  <c r="BZ5" i="100"/>
  <c r="BY5" i="100"/>
  <c r="BW5" i="100"/>
  <c r="BQ5" i="100"/>
  <c r="BP5" i="100"/>
  <c r="BJ5" i="100"/>
  <c r="BG5" i="100"/>
  <c r="BF5" i="100"/>
  <c r="BE5" i="100"/>
  <c r="BD5" i="100"/>
  <c r="BB5" i="100"/>
  <c r="BA5" i="100"/>
  <c r="AY5" i="100"/>
  <c r="AX5" i="100"/>
  <c r="AW5" i="100"/>
  <c r="AV5" i="100"/>
  <c r="AG36" i="99"/>
  <c r="BU5" i="99" s="1"/>
  <c r="AH35" i="99"/>
  <c r="AG35" i="99"/>
  <c r="Z35" i="99"/>
  <c r="AQ34" i="99"/>
  <c r="AC33" i="99"/>
  <c r="AJ32" i="99"/>
  <c r="AI32" i="99"/>
  <c r="AI35" i="99" s="1"/>
  <c r="AH32" i="99"/>
  <c r="AG32" i="99"/>
  <c r="AF32" i="99"/>
  <c r="AE32" i="99"/>
  <c r="AE35" i="99" s="1"/>
  <c r="BO5" i="99" s="1"/>
  <c r="AD32" i="99"/>
  <c r="AD35" i="99" s="1"/>
  <c r="BN5" i="99" s="1"/>
  <c r="AC32" i="99"/>
  <c r="AC35" i="99" s="1"/>
  <c r="AB32" i="99"/>
  <c r="AA32" i="99"/>
  <c r="Z32" i="99"/>
  <c r="Y32" i="99"/>
  <c r="AJ31" i="99"/>
  <c r="AI31" i="99"/>
  <c r="AH31" i="99"/>
  <c r="CF5" i="99" s="1"/>
  <c r="AG31" i="99"/>
  <c r="CE5" i="99" s="1"/>
  <c r="AF31" i="99"/>
  <c r="CD5" i="99" s="1"/>
  <c r="AE31" i="99"/>
  <c r="CC5" i="99" s="1"/>
  <c r="AD31" i="99"/>
  <c r="AC31" i="99"/>
  <c r="AQ30" i="99"/>
  <c r="AQ29" i="99"/>
  <c r="AQ28" i="99"/>
  <c r="AQ27" i="99"/>
  <c r="AQ26" i="99"/>
  <c r="AQ25" i="99"/>
  <c r="AQ24" i="99"/>
  <c r="AQ23" i="99"/>
  <c r="AQ22" i="99"/>
  <c r="AQ21" i="99"/>
  <c r="AQ20" i="99"/>
  <c r="AQ19" i="99"/>
  <c r="AQ18" i="99"/>
  <c r="AQ17" i="99"/>
  <c r="AQ16" i="99"/>
  <c r="AQ15" i="99"/>
  <c r="AQ14" i="99"/>
  <c r="AQ13" i="99"/>
  <c r="AQ12" i="99"/>
  <c r="AQ11" i="99"/>
  <c r="CH5" i="99"/>
  <c r="CG5" i="99"/>
  <c r="CB5" i="99"/>
  <c r="CA5" i="99"/>
  <c r="BZ5" i="99"/>
  <c r="BY5" i="99"/>
  <c r="BX5" i="99"/>
  <c r="BW5" i="99"/>
  <c r="BR5" i="99"/>
  <c r="BQ5" i="99"/>
  <c r="BP5" i="99"/>
  <c r="BK5" i="99"/>
  <c r="BI5" i="99"/>
  <c r="BH5" i="99"/>
  <c r="BG5" i="99"/>
  <c r="BF5" i="99"/>
  <c r="BE5" i="99"/>
  <c r="BD5" i="99"/>
  <c r="BB5" i="99"/>
  <c r="AZ5" i="99"/>
  <c r="AY5" i="99"/>
  <c r="AX5" i="99"/>
  <c r="AW5" i="99"/>
  <c r="AV5" i="99"/>
  <c r="AH35" i="98"/>
  <c r="BQ5" i="98" s="1"/>
  <c r="Z35" i="98"/>
  <c r="AG33" i="98"/>
  <c r="AC33" i="98"/>
  <c r="AJ32" i="98"/>
  <c r="BI5" i="98" s="1"/>
  <c r="AI32" i="98"/>
  <c r="AI35" i="98" s="1"/>
  <c r="BR5" i="98" s="1"/>
  <c r="AH32" i="98"/>
  <c r="AG32" i="98"/>
  <c r="AG35" i="98" s="1"/>
  <c r="AF32" i="98"/>
  <c r="AE32" i="98"/>
  <c r="AE35" i="98" s="1"/>
  <c r="BO5" i="98" s="1"/>
  <c r="AD32" i="98"/>
  <c r="AC32" i="98"/>
  <c r="AC35" i="98" s="1"/>
  <c r="AB32" i="98"/>
  <c r="BA5" i="98" s="1"/>
  <c r="AA32" i="98"/>
  <c r="BX5" i="98" s="1"/>
  <c r="Z32" i="98"/>
  <c r="Y32" i="98"/>
  <c r="Y33" i="98" s="1"/>
  <c r="AJ31" i="98"/>
  <c r="AI31" i="98"/>
  <c r="CG5" i="98" s="1"/>
  <c r="AH31" i="98"/>
  <c r="CF5" i="98" s="1"/>
  <c r="AG31" i="98"/>
  <c r="AF31" i="98"/>
  <c r="CD5" i="98" s="1"/>
  <c r="AE31" i="98"/>
  <c r="AD31" i="98"/>
  <c r="AC31" i="98"/>
  <c r="CA5" i="98" s="1"/>
  <c r="AQ30" i="98"/>
  <c r="AQ29" i="98"/>
  <c r="AQ28" i="98"/>
  <c r="AQ27" i="98"/>
  <c r="AQ26" i="98"/>
  <c r="AQ25" i="98"/>
  <c r="AQ24" i="98"/>
  <c r="AQ23" i="98"/>
  <c r="AQ22" i="98"/>
  <c r="AQ21" i="98"/>
  <c r="AQ20" i="98"/>
  <c r="AQ19" i="98"/>
  <c r="AQ18" i="98"/>
  <c r="AQ17" i="98"/>
  <c r="AQ16" i="98"/>
  <c r="AQ15" i="98"/>
  <c r="AQ14" i="98"/>
  <c r="AQ13" i="98"/>
  <c r="AQ12" i="98"/>
  <c r="AQ11" i="98"/>
  <c r="CH5" i="98"/>
  <c r="CE5" i="98"/>
  <c r="CC5" i="98"/>
  <c r="CB5" i="98"/>
  <c r="BW5" i="98"/>
  <c r="BM5" i="98"/>
  <c r="BK5" i="98"/>
  <c r="BH5" i="98"/>
  <c r="BG5" i="98"/>
  <c r="BF5" i="98"/>
  <c r="BE5" i="98"/>
  <c r="BD5" i="98"/>
  <c r="BB5" i="98"/>
  <c r="AY5" i="98"/>
  <c r="AW5" i="98"/>
  <c r="AV5" i="98"/>
  <c r="AH35" i="97"/>
  <c r="Z35" i="97"/>
  <c r="BK5" i="97" s="1"/>
  <c r="AJ32" i="97"/>
  <c r="AI32" i="97"/>
  <c r="AH32" i="97"/>
  <c r="AG32" i="97"/>
  <c r="AG35" i="97" s="1"/>
  <c r="AF32" i="97"/>
  <c r="AE32" i="97"/>
  <c r="AE35" i="97" s="1"/>
  <c r="BO5" i="97" s="1"/>
  <c r="AD32" i="97"/>
  <c r="AD35" i="97" s="1"/>
  <c r="AC32" i="97"/>
  <c r="AC35" i="97" s="1"/>
  <c r="AB32" i="97"/>
  <c r="AA32" i="97"/>
  <c r="BZ5" i="97" s="1"/>
  <c r="Z32" i="97"/>
  <c r="Y32" i="97"/>
  <c r="Y35" i="97" s="1"/>
  <c r="AJ31" i="97"/>
  <c r="AI31" i="97"/>
  <c r="AH31" i="97"/>
  <c r="CF5" i="97" s="1"/>
  <c r="AG31" i="97"/>
  <c r="AF31" i="97"/>
  <c r="CD5" i="97" s="1"/>
  <c r="AE31" i="97"/>
  <c r="CC5" i="97" s="1"/>
  <c r="AD31" i="97"/>
  <c r="AC31" i="97"/>
  <c r="CA5" i="97" s="1"/>
  <c r="AQ30" i="97"/>
  <c r="AQ29" i="97"/>
  <c r="AQ28" i="97"/>
  <c r="AQ27" i="97"/>
  <c r="AQ26" i="97"/>
  <c r="AQ25" i="97"/>
  <c r="AQ24" i="97"/>
  <c r="AQ23" i="97"/>
  <c r="AQ22" i="97"/>
  <c r="AQ21" i="97"/>
  <c r="AQ20" i="97"/>
  <c r="AQ19" i="97"/>
  <c r="AQ18" i="97"/>
  <c r="AQ17" i="97"/>
  <c r="AQ16" i="97"/>
  <c r="AQ15" i="97"/>
  <c r="AQ14" i="97"/>
  <c r="AQ13" i="97"/>
  <c r="AQ12" i="97"/>
  <c r="AQ11" i="97"/>
  <c r="CH5" i="97"/>
  <c r="CG5" i="97"/>
  <c r="CE5" i="97"/>
  <c r="CB5" i="97"/>
  <c r="BY5" i="97"/>
  <c r="BW5" i="97"/>
  <c r="BQ5" i="97"/>
  <c r="BJ5" i="97"/>
  <c r="BI5" i="97"/>
  <c r="BG5" i="97"/>
  <c r="BE5" i="97"/>
  <c r="BD5" i="97"/>
  <c r="BB5" i="97"/>
  <c r="BA5" i="97"/>
  <c r="AY5" i="97"/>
  <c r="AW5" i="97"/>
  <c r="AV5" i="97"/>
  <c r="AH35" i="96"/>
  <c r="BQ5" i="96" s="1"/>
  <c r="AG35" i="96"/>
  <c r="AS34" i="96"/>
  <c r="AS35" i="96" s="1"/>
  <c r="AJ32" i="96"/>
  <c r="AI32" i="96"/>
  <c r="AI35" i="96" s="1"/>
  <c r="BR5" i="96" s="1"/>
  <c r="AH32" i="96"/>
  <c r="AG32" i="96"/>
  <c r="AG33" i="96" s="1"/>
  <c r="AF32" i="96"/>
  <c r="BE5" i="96" s="1"/>
  <c r="AE32" i="96"/>
  <c r="AE35" i="96" s="1"/>
  <c r="BO5" i="96" s="1"/>
  <c r="AD32" i="96"/>
  <c r="AD35" i="96" s="1"/>
  <c r="BN5" i="96" s="1"/>
  <c r="AC32" i="96"/>
  <c r="AC35" i="96" s="1"/>
  <c r="AB32" i="96"/>
  <c r="AA32" i="96"/>
  <c r="Z32" i="96"/>
  <c r="Y32" i="96"/>
  <c r="AJ31" i="96"/>
  <c r="CH5" i="96" s="1"/>
  <c r="AI31" i="96"/>
  <c r="AH31" i="96"/>
  <c r="AG31" i="96"/>
  <c r="AF31" i="96"/>
  <c r="AE31" i="96"/>
  <c r="CC5" i="96" s="1"/>
  <c r="AD31" i="96"/>
  <c r="AC31" i="96"/>
  <c r="CA5" i="96" s="1"/>
  <c r="AQ30" i="96"/>
  <c r="AQ29" i="96"/>
  <c r="AQ28" i="96"/>
  <c r="AQ27" i="96"/>
  <c r="AQ26" i="96"/>
  <c r="AQ25" i="96"/>
  <c r="AQ24" i="96"/>
  <c r="AQ23" i="96"/>
  <c r="AQ22" i="96"/>
  <c r="AQ21" i="96"/>
  <c r="AQ20" i="96"/>
  <c r="AQ19" i="96"/>
  <c r="AQ18" i="96"/>
  <c r="AQ17" i="96"/>
  <c r="AQ16" i="96"/>
  <c r="AQ15" i="96"/>
  <c r="AQ14" i="96"/>
  <c r="AQ13" i="96"/>
  <c r="AQ12" i="96"/>
  <c r="AQ11" i="96"/>
  <c r="CG5" i="96"/>
  <c r="CF5" i="96"/>
  <c r="CE5" i="96"/>
  <c r="CD5" i="96"/>
  <c r="CB5" i="96"/>
  <c r="BX5" i="96"/>
  <c r="BW5" i="96"/>
  <c r="BI5" i="96"/>
  <c r="BH5" i="96"/>
  <c r="BG5" i="96"/>
  <c r="BF5" i="96"/>
  <c r="BD5" i="96"/>
  <c r="BB5" i="96"/>
  <c r="BA5" i="96"/>
  <c r="AZ5" i="96"/>
  <c r="AY5" i="96"/>
  <c r="AX5" i="96"/>
  <c r="AW5" i="96"/>
  <c r="AV5" i="96"/>
  <c r="AH35" i="95"/>
  <c r="AG35" i="95"/>
  <c r="AG33" i="95"/>
  <c r="Y33" i="95"/>
  <c r="AJ32" i="95"/>
  <c r="AI32" i="95"/>
  <c r="AI35" i="95" s="1"/>
  <c r="BR5" i="95" s="1"/>
  <c r="AH32" i="95"/>
  <c r="AG32" i="95"/>
  <c r="AF32" i="95"/>
  <c r="AE32" i="95"/>
  <c r="AE35" i="95" s="1"/>
  <c r="BO5" i="95" s="1"/>
  <c r="AD32" i="95"/>
  <c r="AC32" i="95"/>
  <c r="AB32" i="95"/>
  <c r="AA32" i="95"/>
  <c r="BZ5" i="95" s="1"/>
  <c r="Z32" i="95"/>
  <c r="Y32" i="95"/>
  <c r="AJ31" i="95"/>
  <c r="AI31" i="95"/>
  <c r="AH31" i="95"/>
  <c r="CF5" i="95" s="1"/>
  <c r="AG31" i="95"/>
  <c r="CE5" i="95" s="1"/>
  <c r="AF31" i="95"/>
  <c r="AE31" i="95"/>
  <c r="AD31" i="95"/>
  <c r="AC31" i="95"/>
  <c r="AQ30" i="95"/>
  <c r="AQ29" i="95"/>
  <c r="AQ28" i="95"/>
  <c r="AQ27" i="95"/>
  <c r="AQ26" i="95"/>
  <c r="AQ25" i="95"/>
  <c r="AQ24" i="95"/>
  <c r="AQ23" i="95"/>
  <c r="AQ22" i="95"/>
  <c r="AQ21" i="95"/>
  <c r="AQ20" i="95"/>
  <c r="AQ19" i="95"/>
  <c r="AQ18" i="95"/>
  <c r="AQ17" i="95"/>
  <c r="AQ16" i="95"/>
  <c r="AQ15" i="95"/>
  <c r="AQ14" i="95"/>
  <c r="AQ13" i="95"/>
  <c r="AQ12" i="95"/>
  <c r="AQ11" i="95"/>
  <c r="CH5" i="95"/>
  <c r="CG5" i="95"/>
  <c r="CD5" i="95"/>
  <c r="CC5" i="95"/>
  <c r="CB5" i="95"/>
  <c r="CA5" i="95"/>
  <c r="BY5" i="95"/>
  <c r="BW5" i="95"/>
  <c r="BQ5" i="95"/>
  <c r="BP5" i="95"/>
  <c r="BI5" i="95"/>
  <c r="BH5" i="95"/>
  <c r="BG5" i="95"/>
  <c r="BF5" i="95"/>
  <c r="BE5" i="95"/>
  <c r="BD5" i="95"/>
  <c r="BA5" i="95"/>
  <c r="AZ5" i="95"/>
  <c r="AY5" i="95"/>
  <c r="AX5" i="95"/>
  <c r="AW5" i="95"/>
  <c r="AV5" i="95"/>
  <c r="AI35" i="94"/>
  <c r="BR5" i="94" s="1"/>
  <c r="AG35" i="94"/>
  <c r="Z35" i="94"/>
  <c r="BK5" i="94" s="1"/>
  <c r="Y35" i="94"/>
  <c r="AJ32" i="94"/>
  <c r="AI32" i="94"/>
  <c r="AH32" i="94"/>
  <c r="AG32" i="94"/>
  <c r="AG33" i="94" s="1"/>
  <c r="AF32" i="94"/>
  <c r="AE32" i="94"/>
  <c r="AE35" i="94" s="1"/>
  <c r="BO5" i="94" s="1"/>
  <c r="AD32" i="94"/>
  <c r="AD35" i="94" s="1"/>
  <c r="BN5" i="94" s="1"/>
  <c r="AC32" i="94"/>
  <c r="AC33" i="94" s="1"/>
  <c r="AB32" i="94"/>
  <c r="AA32" i="94"/>
  <c r="AS34" i="94" s="1"/>
  <c r="Z32" i="94"/>
  <c r="Y32" i="94"/>
  <c r="AJ31" i="94"/>
  <c r="AI31" i="94"/>
  <c r="AH31" i="94"/>
  <c r="AG31" i="94"/>
  <c r="AF31" i="94"/>
  <c r="CD5" i="94" s="1"/>
  <c r="AE31" i="94"/>
  <c r="CC5" i="94" s="1"/>
  <c r="AD31" i="94"/>
  <c r="CB5" i="94" s="1"/>
  <c r="AC31" i="94"/>
  <c r="CA5" i="94" s="1"/>
  <c r="AQ30" i="94"/>
  <c r="AQ29" i="94"/>
  <c r="AQ28" i="94"/>
  <c r="AQ27" i="94"/>
  <c r="AQ26" i="94"/>
  <c r="AQ25" i="94"/>
  <c r="AQ24" i="94"/>
  <c r="AQ23" i="94"/>
  <c r="AQ22" i="94"/>
  <c r="AQ21" i="94"/>
  <c r="AQ20" i="94"/>
  <c r="AQ19" i="94"/>
  <c r="AQ18" i="94"/>
  <c r="AQ17" i="94"/>
  <c r="AQ16" i="94"/>
  <c r="AQ15" i="94"/>
  <c r="AQ14" i="94"/>
  <c r="AQ13" i="94"/>
  <c r="AQ12" i="94"/>
  <c r="AQ11" i="94"/>
  <c r="CH5" i="94"/>
  <c r="CG5" i="94"/>
  <c r="CF5" i="94"/>
  <c r="CE5" i="94"/>
  <c r="BY5" i="94"/>
  <c r="BX5" i="94"/>
  <c r="BW5" i="94"/>
  <c r="BP5" i="94"/>
  <c r="BI5" i="94"/>
  <c r="BH5" i="94"/>
  <c r="BF5" i="94"/>
  <c r="BE5" i="94"/>
  <c r="BD5" i="94"/>
  <c r="BC5" i="94"/>
  <c r="BB5" i="94"/>
  <c r="BA5" i="94"/>
  <c r="AZ5" i="94"/>
  <c r="AW5" i="94"/>
  <c r="AV5" i="94"/>
  <c r="AC36" i="93"/>
  <c r="BT5" i="93" s="1"/>
  <c r="AH35" i="93"/>
  <c r="AG35" i="93"/>
  <c r="BP5" i="93" s="1"/>
  <c r="AQ34" i="93"/>
  <c r="AG33" i="93"/>
  <c r="AJ32" i="93"/>
  <c r="AI32" i="93"/>
  <c r="AI35" i="93" s="1"/>
  <c r="BR5" i="93" s="1"/>
  <c r="AH32" i="93"/>
  <c r="AG32" i="93"/>
  <c r="AF32" i="93"/>
  <c r="AE32" i="93"/>
  <c r="BD5" i="93" s="1"/>
  <c r="AD32" i="93"/>
  <c r="AD35" i="93" s="1"/>
  <c r="AC32" i="93"/>
  <c r="AC35" i="93" s="1"/>
  <c r="AB32" i="93"/>
  <c r="AA32" i="93"/>
  <c r="AS34" i="93" s="1"/>
  <c r="Z32" i="93"/>
  <c r="AR35" i="93" s="1"/>
  <c r="Y32" i="93"/>
  <c r="Y33" i="93" s="1"/>
  <c r="AJ31" i="93"/>
  <c r="CH5" i="93" s="1"/>
  <c r="AI31" i="93"/>
  <c r="CG5" i="93" s="1"/>
  <c r="AH31" i="93"/>
  <c r="AG31" i="93"/>
  <c r="AF31" i="93"/>
  <c r="AE31" i="93"/>
  <c r="AD31" i="93"/>
  <c r="CB5" i="93" s="1"/>
  <c r="AC31" i="93"/>
  <c r="CA5" i="93" s="1"/>
  <c r="AQ30" i="93"/>
  <c r="AQ29" i="93"/>
  <c r="AQ28" i="93"/>
  <c r="AQ27" i="93"/>
  <c r="AQ26" i="93"/>
  <c r="AQ25" i="93"/>
  <c r="AQ24" i="93"/>
  <c r="AQ23" i="93"/>
  <c r="AQ22" i="93"/>
  <c r="AQ21" i="93"/>
  <c r="AQ20" i="93"/>
  <c r="AQ19" i="93"/>
  <c r="AQ18" i="93"/>
  <c r="AQ17" i="93"/>
  <c r="AQ16" i="93"/>
  <c r="AQ15" i="93"/>
  <c r="AQ14" i="93"/>
  <c r="AQ13" i="93"/>
  <c r="AQ12" i="93"/>
  <c r="AQ11" i="93"/>
  <c r="CF5" i="93"/>
  <c r="CE5" i="93"/>
  <c r="CD5" i="93"/>
  <c r="CC5" i="93"/>
  <c r="BX5" i="93"/>
  <c r="BW5" i="93"/>
  <c r="BQ5" i="93"/>
  <c r="BN5" i="93"/>
  <c r="BM5" i="93"/>
  <c r="BI5" i="93"/>
  <c r="BH5" i="93"/>
  <c r="BG5" i="93"/>
  <c r="BF5" i="93"/>
  <c r="BE5" i="93"/>
  <c r="BC5" i="93"/>
  <c r="BB5" i="93"/>
  <c r="BA5" i="93"/>
  <c r="AZ5" i="93"/>
  <c r="AY5" i="93"/>
  <c r="AX5" i="93"/>
  <c r="AW5" i="93"/>
  <c r="AV5" i="93"/>
  <c r="AR35" i="92"/>
  <c r="AH35" i="92"/>
  <c r="AC35" i="92"/>
  <c r="AJ32" i="92"/>
  <c r="BI5" i="92" s="1"/>
  <c r="AI32" i="92"/>
  <c r="AH32" i="92"/>
  <c r="AG32" i="92"/>
  <c r="AG35" i="92" s="1"/>
  <c r="AF32" i="92"/>
  <c r="AE32" i="92"/>
  <c r="AE35" i="92" s="1"/>
  <c r="BO5" i="92" s="1"/>
  <c r="AD32" i="92"/>
  <c r="AD35" i="92" s="1"/>
  <c r="BN5" i="92" s="1"/>
  <c r="AC32" i="92"/>
  <c r="AC33" i="92" s="1"/>
  <c r="AB32" i="92"/>
  <c r="BA5" i="92" s="1"/>
  <c r="AA32" i="92"/>
  <c r="Z32" i="92"/>
  <c r="Z35" i="92" s="1"/>
  <c r="Y32" i="92"/>
  <c r="AJ31" i="92"/>
  <c r="AI31" i="92"/>
  <c r="AH31" i="92"/>
  <c r="AG31" i="92"/>
  <c r="CE5" i="92" s="1"/>
  <c r="AF31" i="92"/>
  <c r="CD5" i="92" s="1"/>
  <c r="AE31" i="92"/>
  <c r="AD31" i="92"/>
  <c r="AC31" i="92"/>
  <c r="AQ30" i="92"/>
  <c r="AQ29" i="92"/>
  <c r="AQ28" i="92"/>
  <c r="AQ27" i="92"/>
  <c r="AQ26" i="92"/>
  <c r="AQ25" i="92"/>
  <c r="AQ24" i="92"/>
  <c r="AQ23" i="92"/>
  <c r="AQ22" i="92"/>
  <c r="AQ21" i="92"/>
  <c r="AQ20" i="92"/>
  <c r="AQ19" i="92"/>
  <c r="AQ18" i="92"/>
  <c r="AQ17" i="92"/>
  <c r="AQ16" i="92"/>
  <c r="AQ15" i="92"/>
  <c r="AQ14" i="92"/>
  <c r="AQ13" i="92"/>
  <c r="AQ12" i="92"/>
  <c r="AQ11" i="92"/>
  <c r="CH5" i="92"/>
  <c r="CG5" i="92"/>
  <c r="CF5" i="92"/>
  <c r="CC5" i="92"/>
  <c r="CB5" i="92"/>
  <c r="CA5" i="92"/>
  <c r="BY5" i="92"/>
  <c r="BX5" i="92"/>
  <c r="BW5" i="92"/>
  <c r="BQ5" i="92"/>
  <c r="BK5" i="92"/>
  <c r="BH5" i="92"/>
  <c r="BG5" i="92"/>
  <c r="BF5" i="92"/>
  <c r="BE5" i="92"/>
  <c r="BD5" i="92"/>
  <c r="BC5" i="92"/>
  <c r="BB5" i="92"/>
  <c r="AZ5" i="92"/>
  <c r="AY5" i="92"/>
  <c r="AX5" i="92"/>
  <c r="AW5" i="92"/>
  <c r="AV5" i="92"/>
  <c r="AI35" i="91"/>
  <c r="BR5" i="91" s="1"/>
  <c r="AS34" i="91"/>
  <c r="AJ32" i="91"/>
  <c r="AI32" i="91"/>
  <c r="AH32" i="91"/>
  <c r="AH35" i="91" s="1"/>
  <c r="BQ5" i="91" s="1"/>
  <c r="AG32" i="91"/>
  <c r="AF32" i="91"/>
  <c r="AE32" i="91"/>
  <c r="AE35" i="91" s="1"/>
  <c r="AD32" i="91"/>
  <c r="AD35" i="91" s="1"/>
  <c r="BN5" i="91" s="1"/>
  <c r="AC32" i="91"/>
  <c r="AC35" i="91" s="1"/>
  <c r="AB32" i="91"/>
  <c r="AA32" i="91"/>
  <c r="Z32" i="91"/>
  <c r="Y32" i="91"/>
  <c r="AJ31" i="91"/>
  <c r="AI31" i="91"/>
  <c r="AH31" i="91"/>
  <c r="AG31" i="91"/>
  <c r="AF31" i="91"/>
  <c r="CD5" i="91" s="1"/>
  <c r="AE31" i="91"/>
  <c r="CC5" i="91" s="1"/>
  <c r="AD31" i="91"/>
  <c r="CB5" i="91" s="1"/>
  <c r="AC31" i="91"/>
  <c r="CA5" i="91" s="1"/>
  <c r="AQ30" i="91"/>
  <c r="AQ29" i="91"/>
  <c r="AQ28" i="91"/>
  <c r="AQ27" i="91"/>
  <c r="AQ26" i="91"/>
  <c r="AQ25" i="91"/>
  <c r="AQ24" i="91"/>
  <c r="AQ23" i="91"/>
  <c r="AQ22" i="91"/>
  <c r="AQ21" i="91"/>
  <c r="AQ20" i="91"/>
  <c r="AQ19" i="91"/>
  <c r="AQ18" i="91"/>
  <c r="AQ17" i="91"/>
  <c r="AQ16" i="91"/>
  <c r="AQ15" i="91"/>
  <c r="AQ14" i="91"/>
  <c r="AQ13" i="91"/>
  <c r="AQ12" i="91"/>
  <c r="AQ11" i="91"/>
  <c r="CH5" i="91"/>
  <c r="CG5" i="91"/>
  <c r="CF5" i="91"/>
  <c r="CE5" i="91"/>
  <c r="BX5" i="91"/>
  <c r="BO5" i="91"/>
  <c r="BI5" i="91"/>
  <c r="BH5" i="91"/>
  <c r="BG5" i="91"/>
  <c r="BE5" i="91"/>
  <c r="BD5" i="91"/>
  <c r="BC5" i="91"/>
  <c r="BB5" i="91"/>
  <c r="BA5" i="91"/>
  <c r="AZ5" i="91"/>
  <c r="AW5" i="91"/>
  <c r="AV5" i="91"/>
  <c r="AC36" i="90"/>
  <c r="BT5" i="90" s="1"/>
  <c r="AG35" i="90"/>
  <c r="AE35" i="90"/>
  <c r="BO5" i="90" s="1"/>
  <c r="AD35" i="90"/>
  <c r="BN5" i="90" s="1"/>
  <c r="AG33" i="90"/>
  <c r="AC33" i="90"/>
  <c r="AJ32" i="90"/>
  <c r="AI32" i="90"/>
  <c r="AI35" i="90" s="1"/>
  <c r="BR5" i="90" s="1"/>
  <c r="AH32" i="90"/>
  <c r="AH35" i="90" s="1"/>
  <c r="BQ5" i="90" s="1"/>
  <c r="AG32" i="90"/>
  <c r="AF32" i="90"/>
  <c r="AE32" i="90"/>
  <c r="BD5" i="90" s="1"/>
  <c r="AD32" i="90"/>
  <c r="BC5" i="90" s="1"/>
  <c r="AC32" i="90"/>
  <c r="AC35" i="90" s="1"/>
  <c r="BM5" i="90" s="1"/>
  <c r="AB32" i="90"/>
  <c r="AA32" i="90"/>
  <c r="AS34" i="90" s="1"/>
  <c r="AS35" i="90" s="1"/>
  <c r="Z32" i="90"/>
  <c r="Y32" i="90"/>
  <c r="Y33" i="90" s="1"/>
  <c r="AJ31" i="90"/>
  <c r="AI31" i="90"/>
  <c r="CG5" i="90" s="1"/>
  <c r="AH31" i="90"/>
  <c r="CF5" i="90" s="1"/>
  <c r="AG31" i="90"/>
  <c r="AF31" i="90"/>
  <c r="CD5" i="90" s="1"/>
  <c r="AE31" i="90"/>
  <c r="AD31" i="90"/>
  <c r="AC31" i="90"/>
  <c r="CA5" i="90" s="1"/>
  <c r="AQ30" i="90"/>
  <c r="AQ29" i="90"/>
  <c r="AQ28" i="90"/>
  <c r="AQ27" i="90"/>
  <c r="AQ26" i="90"/>
  <c r="AQ25" i="90"/>
  <c r="AQ24" i="90"/>
  <c r="AQ23" i="90"/>
  <c r="AQ22" i="90"/>
  <c r="AQ21" i="90"/>
  <c r="AQ20" i="90"/>
  <c r="AQ19" i="90"/>
  <c r="AQ18" i="90"/>
  <c r="AQ17" i="90"/>
  <c r="AQ16" i="90"/>
  <c r="AQ15" i="90"/>
  <c r="AQ14" i="90"/>
  <c r="AQ13" i="90"/>
  <c r="AQ12" i="90"/>
  <c r="AQ11" i="90"/>
  <c r="CH5" i="90"/>
  <c r="CE5" i="90"/>
  <c r="CC5" i="90"/>
  <c r="CB5" i="90"/>
  <c r="BZ5" i="90"/>
  <c r="BY5" i="90"/>
  <c r="BX5" i="90"/>
  <c r="BW5" i="90"/>
  <c r="BP5" i="90"/>
  <c r="BI5" i="90"/>
  <c r="BH5" i="90"/>
  <c r="BG5" i="90"/>
  <c r="BF5" i="90"/>
  <c r="BE5" i="90"/>
  <c r="BB5" i="90"/>
  <c r="BA5" i="90"/>
  <c r="AZ5" i="90"/>
  <c r="AY5" i="90"/>
  <c r="AX5" i="90"/>
  <c r="AW5" i="90"/>
  <c r="AV5" i="90"/>
  <c r="AQ35" i="89"/>
  <c r="AH35" i="89"/>
  <c r="Z35" i="89"/>
  <c r="BK5" i="89" s="1"/>
  <c r="AJ32" i="89"/>
  <c r="BI5" i="89" s="1"/>
  <c r="AI32" i="89"/>
  <c r="AH32" i="89"/>
  <c r="AG32" i="89"/>
  <c r="AG35" i="89" s="1"/>
  <c r="AF32" i="89"/>
  <c r="AE32" i="89"/>
  <c r="AE35" i="89" s="1"/>
  <c r="BO5" i="89" s="1"/>
  <c r="AD32" i="89"/>
  <c r="AD35" i="89" s="1"/>
  <c r="BN5" i="89" s="1"/>
  <c r="AC32" i="89"/>
  <c r="AC35" i="89" s="1"/>
  <c r="AB32" i="89"/>
  <c r="AA32" i="89"/>
  <c r="Z32" i="89"/>
  <c r="Y32" i="89"/>
  <c r="Y35" i="89" s="1"/>
  <c r="AJ31" i="89"/>
  <c r="AI31" i="89"/>
  <c r="AH31" i="89"/>
  <c r="AG31" i="89"/>
  <c r="AF31" i="89"/>
  <c r="CD5" i="89" s="1"/>
  <c r="AE31" i="89"/>
  <c r="CC5" i="89" s="1"/>
  <c r="AD31" i="89"/>
  <c r="AC31" i="89"/>
  <c r="CA5" i="89" s="1"/>
  <c r="AQ30" i="89"/>
  <c r="AQ29" i="89"/>
  <c r="AQ28" i="89"/>
  <c r="AQ27" i="89"/>
  <c r="AQ26" i="89"/>
  <c r="AQ25" i="89"/>
  <c r="AQ24" i="89"/>
  <c r="AQ23" i="89"/>
  <c r="AQ22" i="89"/>
  <c r="AQ21" i="89"/>
  <c r="AQ20" i="89"/>
  <c r="AQ19" i="89"/>
  <c r="AQ18" i="89"/>
  <c r="AQ17" i="89"/>
  <c r="AQ16" i="89"/>
  <c r="AQ15" i="89"/>
  <c r="AQ14" i="89"/>
  <c r="AQ13" i="89"/>
  <c r="AQ12" i="89"/>
  <c r="AQ11" i="89"/>
  <c r="CH5" i="89"/>
  <c r="CG5" i="89"/>
  <c r="CF5" i="89"/>
  <c r="CE5" i="89"/>
  <c r="CB5" i="89"/>
  <c r="BW5" i="89"/>
  <c r="BQ5" i="89"/>
  <c r="BJ5" i="89"/>
  <c r="BG5" i="89"/>
  <c r="BF5" i="89"/>
  <c r="BE5" i="89"/>
  <c r="BD5" i="89"/>
  <c r="BC5" i="89"/>
  <c r="BB5" i="89"/>
  <c r="BA5" i="89"/>
  <c r="AY5" i="89"/>
  <c r="AW5" i="89"/>
  <c r="AV5" i="89"/>
  <c r="AH35" i="88"/>
  <c r="AG35" i="88"/>
  <c r="AQ34" i="88"/>
  <c r="AJ32" i="88"/>
  <c r="AI32" i="88"/>
  <c r="AH32" i="88"/>
  <c r="AG32" i="88"/>
  <c r="AF32" i="88"/>
  <c r="AE32" i="88"/>
  <c r="AE35" i="88" s="1"/>
  <c r="AD32" i="88"/>
  <c r="AD35" i="88" s="1"/>
  <c r="BN5" i="88" s="1"/>
  <c r="AC32" i="88"/>
  <c r="AC35" i="88" s="1"/>
  <c r="AB32" i="88"/>
  <c r="AA32" i="88"/>
  <c r="BY5" i="88" s="1"/>
  <c r="Z32" i="88"/>
  <c r="AR35" i="88" s="1"/>
  <c r="Y32" i="88"/>
  <c r="AJ31" i="88"/>
  <c r="AI31" i="88"/>
  <c r="AH31" i="88"/>
  <c r="AG31" i="88"/>
  <c r="AF31" i="88"/>
  <c r="CD5" i="88" s="1"/>
  <c r="AE31" i="88"/>
  <c r="CC5" i="88" s="1"/>
  <c r="AD31" i="88"/>
  <c r="CB5" i="88" s="1"/>
  <c r="AC31" i="88"/>
  <c r="AQ30" i="88"/>
  <c r="AQ29" i="88"/>
  <c r="AQ28" i="88"/>
  <c r="AQ27" i="88"/>
  <c r="AQ26" i="88"/>
  <c r="AQ25" i="88"/>
  <c r="AQ24" i="88"/>
  <c r="AQ23" i="88"/>
  <c r="AQ22" i="88"/>
  <c r="AQ21" i="88"/>
  <c r="AQ20" i="88"/>
  <c r="AQ19" i="88"/>
  <c r="AQ18" i="88"/>
  <c r="AQ17" i="88"/>
  <c r="AQ16" i="88"/>
  <c r="AQ15" i="88"/>
  <c r="AQ14" i="88"/>
  <c r="AQ13" i="88"/>
  <c r="AQ12" i="88"/>
  <c r="AQ11" i="88"/>
  <c r="CH5" i="88"/>
  <c r="CG5" i="88"/>
  <c r="CF5" i="88"/>
  <c r="CE5" i="88"/>
  <c r="CA5" i="88"/>
  <c r="BW5" i="88"/>
  <c r="BQ5" i="88"/>
  <c r="BP5" i="88"/>
  <c r="BO5" i="88"/>
  <c r="BM5" i="88"/>
  <c r="BI5" i="88"/>
  <c r="BH5" i="88"/>
  <c r="BG5" i="88"/>
  <c r="BF5" i="88"/>
  <c r="BE5" i="88"/>
  <c r="BD5" i="88"/>
  <c r="BC5" i="88"/>
  <c r="BB5" i="88"/>
  <c r="BA5" i="88"/>
  <c r="AY5" i="88"/>
  <c r="AX5" i="88"/>
  <c r="AW5" i="88"/>
  <c r="AV5" i="88"/>
  <c r="AH35" i="87"/>
  <c r="BQ5" i="87" s="1"/>
  <c r="AG35" i="87"/>
  <c r="BP5" i="87" s="1"/>
  <c r="AS34" i="87"/>
  <c r="AQ34" i="87"/>
  <c r="AA35" i="87" s="1"/>
  <c r="BL5" i="87" s="1"/>
  <c r="AG33" i="87"/>
  <c r="AJ32" i="87"/>
  <c r="AI32" i="87"/>
  <c r="AI35" i="87" s="1"/>
  <c r="BR5" i="87" s="1"/>
  <c r="AH32" i="87"/>
  <c r="AG32" i="87"/>
  <c r="AF32" i="87"/>
  <c r="AE32" i="87"/>
  <c r="AD32" i="87"/>
  <c r="AD35" i="87" s="1"/>
  <c r="BN5" i="87" s="1"/>
  <c r="AC32" i="87"/>
  <c r="AB32" i="87"/>
  <c r="AA32" i="87"/>
  <c r="Z32" i="87"/>
  <c r="Y32" i="87"/>
  <c r="Y33" i="87" s="1"/>
  <c r="AJ31" i="87"/>
  <c r="CH5" i="87" s="1"/>
  <c r="AI31" i="87"/>
  <c r="CG5" i="87" s="1"/>
  <c r="AH31" i="87"/>
  <c r="AG31" i="87"/>
  <c r="AF31" i="87"/>
  <c r="AE31" i="87"/>
  <c r="AD31" i="87"/>
  <c r="CB5" i="87" s="1"/>
  <c r="AC31" i="87"/>
  <c r="CA5" i="87" s="1"/>
  <c r="AQ30" i="87"/>
  <c r="AQ29" i="87"/>
  <c r="AQ28" i="87"/>
  <c r="AQ27" i="87"/>
  <c r="AQ26" i="87"/>
  <c r="AQ25" i="87"/>
  <c r="AQ24" i="87"/>
  <c r="AQ23" i="87"/>
  <c r="AQ22" i="87"/>
  <c r="AQ21" i="87"/>
  <c r="AQ20" i="87"/>
  <c r="AQ19" i="87"/>
  <c r="AQ18" i="87"/>
  <c r="AQ17" i="87"/>
  <c r="AQ16" i="87"/>
  <c r="AQ15" i="87"/>
  <c r="AQ14" i="87"/>
  <c r="AQ13" i="87"/>
  <c r="AQ12" i="87"/>
  <c r="AQ11" i="87"/>
  <c r="CF5" i="87"/>
  <c r="CE5" i="87"/>
  <c r="CD5" i="87"/>
  <c r="CC5" i="87"/>
  <c r="BX5" i="87"/>
  <c r="BW5" i="87"/>
  <c r="BI5" i="87"/>
  <c r="BH5" i="87"/>
  <c r="BG5" i="87"/>
  <c r="BF5" i="87"/>
  <c r="BE5" i="87"/>
  <c r="BC5" i="87"/>
  <c r="BB5" i="87"/>
  <c r="BA5" i="87"/>
  <c r="AZ5" i="87"/>
  <c r="AY5" i="87"/>
  <c r="AX5" i="87"/>
  <c r="AW5" i="87"/>
  <c r="AV5" i="87"/>
  <c r="AR35" i="86"/>
  <c r="AH35" i="86"/>
  <c r="AG35" i="86"/>
  <c r="AJ32" i="86"/>
  <c r="AI32" i="86"/>
  <c r="AH32" i="86"/>
  <c r="AG32" i="86"/>
  <c r="AF32" i="86"/>
  <c r="AE32" i="86"/>
  <c r="AE35" i="86" s="1"/>
  <c r="BO5" i="86" s="1"/>
  <c r="AD32" i="86"/>
  <c r="AD35" i="86" s="1"/>
  <c r="BN5" i="86" s="1"/>
  <c r="AC32" i="86"/>
  <c r="AB32" i="86"/>
  <c r="AA32" i="86"/>
  <c r="Z32" i="86"/>
  <c r="Z35" i="86" s="1"/>
  <c r="BK5" i="86" s="1"/>
  <c r="Y32" i="86"/>
  <c r="AJ31" i="86"/>
  <c r="AI31" i="86"/>
  <c r="AH31" i="86"/>
  <c r="CF5" i="86" s="1"/>
  <c r="AG31" i="86"/>
  <c r="CE5" i="86" s="1"/>
  <c r="AF31" i="86"/>
  <c r="CD5" i="86" s="1"/>
  <c r="AE31" i="86"/>
  <c r="AD31" i="86"/>
  <c r="AC31" i="86"/>
  <c r="AQ30" i="86"/>
  <c r="AQ29" i="86"/>
  <c r="AQ28" i="86"/>
  <c r="AQ27" i="86"/>
  <c r="AQ26" i="86"/>
  <c r="AQ25" i="86"/>
  <c r="AQ24" i="86"/>
  <c r="AQ23" i="86"/>
  <c r="AQ22" i="86"/>
  <c r="AQ21" i="86"/>
  <c r="AQ20" i="86"/>
  <c r="AQ19" i="86"/>
  <c r="AQ18" i="86"/>
  <c r="AQ17" i="86"/>
  <c r="AQ16" i="86"/>
  <c r="AQ15" i="86"/>
  <c r="AQ14" i="86"/>
  <c r="AQ13" i="86"/>
  <c r="AQ12" i="86"/>
  <c r="AQ11" i="86"/>
  <c r="CH5" i="86"/>
  <c r="CG5" i="86"/>
  <c r="CC5" i="86"/>
  <c r="CB5" i="86"/>
  <c r="CA5" i="86"/>
  <c r="BY5" i="86"/>
  <c r="BX5" i="86"/>
  <c r="BW5" i="86"/>
  <c r="BQ5" i="86"/>
  <c r="BP5" i="86"/>
  <c r="BH5" i="86"/>
  <c r="BG5" i="86"/>
  <c r="BF5" i="86"/>
  <c r="BE5" i="86"/>
  <c r="BD5" i="86"/>
  <c r="BC5" i="86"/>
  <c r="AZ5" i="86"/>
  <c r="AY5" i="86"/>
  <c r="AX5" i="86"/>
  <c r="AW5" i="86"/>
  <c r="AV5" i="86"/>
  <c r="AI35" i="85"/>
  <c r="BR5" i="85" s="1"/>
  <c r="Y35" i="85"/>
  <c r="AS34" i="85"/>
  <c r="AS35" i="85" s="1"/>
  <c r="AJ32" i="85"/>
  <c r="AI32" i="85"/>
  <c r="AH32" i="85"/>
  <c r="AH35" i="85" s="1"/>
  <c r="BQ5" i="85" s="1"/>
  <c r="AG32" i="85"/>
  <c r="AF32" i="85"/>
  <c r="AE32" i="85"/>
  <c r="AE35" i="85" s="1"/>
  <c r="AD32" i="85"/>
  <c r="AD35" i="85" s="1"/>
  <c r="BN5" i="85" s="1"/>
  <c r="AC32" i="85"/>
  <c r="AC33" i="85" s="1"/>
  <c r="AB32" i="85"/>
  <c r="AA32" i="85"/>
  <c r="Z32" i="85"/>
  <c r="BX5" i="85" s="1"/>
  <c r="Y32" i="85"/>
  <c r="BW5" i="85" s="1"/>
  <c r="AJ31" i="85"/>
  <c r="AI31" i="85"/>
  <c r="AH31" i="85"/>
  <c r="AG31" i="85"/>
  <c r="AF31" i="85"/>
  <c r="CD5" i="85" s="1"/>
  <c r="AE31" i="85"/>
  <c r="CC5" i="85" s="1"/>
  <c r="AD31" i="85"/>
  <c r="CB5" i="85" s="1"/>
  <c r="AC31" i="85"/>
  <c r="CA5" i="85" s="1"/>
  <c r="AQ30" i="85"/>
  <c r="AQ29" i="85"/>
  <c r="AQ28" i="85"/>
  <c r="AQ27" i="85"/>
  <c r="AQ26" i="85"/>
  <c r="AQ25" i="85"/>
  <c r="AQ24" i="85"/>
  <c r="AQ23" i="85"/>
  <c r="AQ22" i="85"/>
  <c r="AQ21" i="85"/>
  <c r="AQ20" i="85"/>
  <c r="AQ19" i="85"/>
  <c r="AQ18" i="85"/>
  <c r="AQ17" i="85"/>
  <c r="AQ16" i="85"/>
  <c r="AQ15" i="85"/>
  <c r="AQ14" i="85"/>
  <c r="AQ13" i="85"/>
  <c r="AQ12" i="85"/>
  <c r="AQ11" i="85"/>
  <c r="CH5" i="85"/>
  <c r="CG5" i="85"/>
  <c r="CF5" i="85"/>
  <c r="CE5" i="85"/>
  <c r="BO5" i="85"/>
  <c r="BI5" i="85"/>
  <c r="BH5" i="85"/>
  <c r="BG5" i="85"/>
  <c r="BE5" i="85"/>
  <c r="BD5" i="85"/>
  <c r="BC5" i="85"/>
  <c r="BB5" i="85"/>
  <c r="BA5" i="85"/>
  <c r="AZ5" i="85"/>
  <c r="AW5" i="85"/>
  <c r="AV5" i="85"/>
  <c r="AG35" i="84"/>
  <c r="BP5" i="84" s="1"/>
  <c r="AE35" i="84"/>
  <c r="BO5" i="84" s="1"/>
  <c r="AQ34" i="84"/>
  <c r="AA35" i="84" s="1"/>
  <c r="AG33" i="84"/>
  <c r="AJ32" i="84"/>
  <c r="AI32" i="84"/>
  <c r="AI35" i="84" s="1"/>
  <c r="BR5" i="84" s="1"/>
  <c r="AH32" i="84"/>
  <c r="AH35" i="84" s="1"/>
  <c r="BQ5" i="84" s="1"/>
  <c r="AG32" i="84"/>
  <c r="AF32" i="84"/>
  <c r="AE32" i="84"/>
  <c r="BD5" i="84" s="1"/>
  <c r="AD32" i="84"/>
  <c r="BC5" i="84" s="1"/>
  <c r="AC32" i="84"/>
  <c r="AC35" i="84" s="1"/>
  <c r="AB32" i="84"/>
  <c r="AA32" i="84"/>
  <c r="AS34" i="84" s="1"/>
  <c r="Z32" i="84"/>
  <c r="Y32" i="84"/>
  <c r="Y33" i="84" s="1"/>
  <c r="AJ31" i="84"/>
  <c r="CH5" i="84" s="1"/>
  <c r="AI31" i="84"/>
  <c r="CG5" i="84" s="1"/>
  <c r="AH31" i="84"/>
  <c r="CF5" i="84" s="1"/>
  <c r="AG31" i="84"/>
  <c r="AF31" i="84"/>
  <c r="AE31" i="84"/>
  <c r="AD31" i="84"/>
  <c r="AC31" i="84"/>
  <c r="CA5" i="84" s="1"/>
  <c r="AQ30" i="84"/>
  <c r="AQ29" i="84"/>
  <c r="AQ28" i="84"/>
  <c r="AQ27" i="84"/>
  <c r="AQ26" i="84"/>
  <c r="AQ25" i="84"/>
  <c r="AQ24" i="84"/>
  <c r="AQ23" i="84"/>
  <c r="AQ22" i="84"/>
  <c r="AQ21" i="84"/>
  <c r="AQ20" i="84"/>
  <c r="AQ19" i="84"/>
  <c r="AQ18" i="84"/>
  <c r="AQ17" i="84"/>
  <c r="AQ16" i="84"/>
  <c r="AQ15" i="84"/>
  <c r="AQ14" i="84"/>
  <c r="AQ13" i="84"/>
  <c r="AQ12" i="84"/>
  <c r="AQ11" i="84"/>
  <c r="CE5" i="84"/>
  <c r="CD5" i="84"/>
  <c r="CC5" i="84"/>
  <c r="CB5" i="84"/>
  <c r="BZ5" i="84"/>
  <c r="BY5" i="84"/>
  <c r="BX5" i="84"/>
  <c r="BW5" i="84"/>
  <c r="BM5" i="84"/>
  <c r="BL5" i="84"/>
  <c r="BI5" i="84"/>
  <c r="BH5" i="84"/>
  <c r="BG5" i="84"/>
  <c r="BF5" i="84"/>
  <c r="BE5" i="84"/>
  <c r="BB5" i="84"/>
  <c r="BA5" i="84"/>
  <c r="AZ5" i="84"/>
  <c r="AY5" i="84"/>
  <c r="AX5" i="84"/>
  <c r="AW5" i="84"/>
  <c r="AV5" i="84"/>
  <c r="AH35" i="83"/>
  <c r="Z35" i="83"/>
  <c r="BK5" i="83" s="1"/>
  <c r="AJ32" i="83"/>
  <c r="BI5" i="83" s="1"/>
  <c r="AI32" i="83"/>
  <c r="AH32" i="83"/>
  <c r="AG32" i="83"/>
  <c r="AG35" i="83" s="1"/>
  <c r="AF32" i="83"/>
  <c r="AE32" i="83"/>
  <c r="AE35" i="83" s="1"/>
  <c r="BO5" i="83" s="1"/>
  <c r="AD32" i="83"/>
  <c r="AD35" i="83" s="1"/>
  <c r="BN5" i="83" s="1"/>
  <c r="AC32" i="83"/>
  <c r="AC33" i="83" s="1"/>
  <c r="AB32" i="83"/>
  <c r="BA5" i="83" s="1"/>
  <c r="AA32" i="83"/>
  <c r="Z32" i="83"/>
  <c r="Y32" i="83"/>
  <c r="Y35" i="83" s="1"/>
  <c r="AJ31" i="83"/>
  <c r="AI31" i="83"/>
  <c r="AH31" i="83"/>
  <c r="AG31" i="83"/>
  <c r="CE5" i="83" s="1"/>
  <c r="AF31" i="83"/>
  <c r="CD5" i="83" s="1"/>
  <c r="AE31" i="83"/>
  <c r="CC5" i="83" s="1"/>
  <c r="AD31" i="83"/>
  <c r="CB5" i="83" s="1"/>
  <c r="AC31" i="83"/>
  <c r="AQ30" i="83"/>
  <c r="AQ29" i="83"/>
  <c r="AQ28" i="83"/>
  <c r="AQ27" i="83"/>
  <c r="AQ26" i="83"/>
  <c r="AQ25" i="83"/>
  <c r="AQ24" i="83"/>
  <c r="AQ23" i="83"/>
  <c r="AQ22" i="83"/>
  <c r="AQ21" i="83"/>
  <c r="AQ20" i="83"/>
  <c r="AQ19" i="83"/>
  <c r="AQ18" i="83"/>
  <c r="AQ17" i="83"/>
  <c r="AQ16" i="83"/>
  <c r="AQ15" i="83"/>
  <c r="AQ14" i="83"/>
  <c r="AQ13" i="83"/>
  <c r="AQ12" i="83"/>
  <c r="AQ11" i="83"/>
  <c r="CH5" i="83"/>
  <c r="CG5" i="83"/>
  <c r="CF5" i="83"/>
  <c r="CA5" i="83"/>
  <c r="BZ5" i="83"/>
  <c r="BY5" i="83"/>
  <c r="BW5" i="83"/>
  <c r="BQ5" i="83"/>
  <c r="BJ5" i="83"/>
  <c r="BG5" i="83"/>
  <c r="BF5" i="83"/>
  <c r="BE5" i="83"/>
  <c r="BD5" i="83"/>
  <c r="BC5" i="83"/>
  <c r="BB5" i="83"/>
  <c r="AY5" i="83"/>
  <c r="AW5" i="83"/>
  <c r="AV5" i="83"/>
  <c r="AI35" i="82"/>
  <c r="AH35" i="82"/>
  <c r="BQ5" i="82" s="1"/>
  <c r="AG35" i="82"/>
  <c r="BP5" i="82" s="1"/>
  <c r="AS34" i="82"/>
  <c r="AJ32" i="82"/>
  <c r="AI32" i="82"/>
  <c r="AH32" i="82"/>
  <c r="AG32" i="82"/>
  <c r="AG33" i="82" s="1"/>
  <c r="AF32" i="82"/>
  <c r="BE5" i="82" s="1"/>
  <c r="AE32" i="82"/>
  <c r="AD32" i="82"/>
  <c r="AD35" i="82" s="1"/>
  <c r="AC32" i="82"/>
  <c r="AC35" i="82" s="1"/>
  <c r="AB32" i="82"/>
  <c r="AA32" i="82"/>
  <c r="Z32" i="82"/>
  <c r="Y32" i="82"/>
  <c r="BW5" i="82" s="1"/>
  <c r="AJ31" i="82"/>
  <c r="CH5" i="82" s="1"/>
  <c r="AI31" i="82"/>
  <c r="AH31" i="82"/>
  <c r="AG31" i="82"/>
  <c r="AF31" i="82"/>
  <c r="AE31" i="82"/>
  <c r="CC5" i="82" s="1"/>
  <c r="AD31" i="82"/>
  <c r="CB5" i="82" s="1"/>
  <c r="AC31" i="82"/>
  <c r="CA5" i="82" s="1"/>
  <c r="AQ30" i="82"/>
  <c r="AQ29" i="82"/>
  <c r="AQ28" i="82"/>
  <c r="AQ27" i="82"/>
  <c r="AQ26" i="82"/>
  <c r="AQ25" i="82"/>
  <c r="AQ24" i="82"/>
  <c r="AQ23" i="82"/>
  <c r="AQ22" i="82"/>
  <c r="AQ21" i="82"/>
  <c r="AQ20" i="82"/>
  <c r="AQ19" i="82"/>
  <c r="AQ18" i="82"/>
  <c r="AQ17" i="82"/>
  <c r="AQ16" i="82"/>
  <c r="AQ15" i="82"/>
  <c r="AQ14" i="82"/>
  <c r="AQ13" i="82"/>
  <c r="AQ12" i="82"/>
  <c r="AQ11" i="82"/>
  <c r="CG5" i="82"/>
  <c r="CF5" i="82"/>
  <c r="CE5" i="82"/>
  <c r="CD5" i="82"/>
  <c r="BX5" i="82"/>
  <c r="BR5" i="82"/>
  <c r="BN5" i="82"/>
  <c r="BI5" i="82"/>
  <c r="BH5" i="82"/>
  <c r="BG5" i="82"/>
  <c r="BF5" i="82"/>
  <c r="BD5" i="82"/>
  <c r="BC5" i="82"/>
  <c r="BB5" i="82"/>
  <c r="BA5" i="82"/>
  <c r="AZ5" i="82"/>
  <c r="AY5" i="82"/>
  <c r="AX5" i="82"/>
  <c r="AW5" i="82"/>
  <c r="AV5" i="82"/>
  <c r="AS35" i="81"/>
  <c r="AD35" i="81"/>
  <c r="BN5" i="81" s="1"/>
  <c r="AG33" i="81"/>
  <c r="Y33" i="81"/>
  <c r="AJ32" i="81"/>
  <c r="AI32" i="81"/>
  <c r="AI35" i="81" s="1"/>
  <c r="BR5" i="81" s="1"/>
  <c r="AH32" i="81"/>
  <c r="AH35" i="81" s="1"/>
  <c r="BQ5" i="81" s="1"/>
  <c r="AG32" i="81"/>
  <c r="AG35" i="81" s="1"/>
  <c r="AF32" i="81"/>
  <c r="AE32" i="81"/>
  <c r="AE35" i="81" s="1"/>
  <c r="BO5" i="81" s="1"/>
  <c r="AD32" i="81"/>
  <c r="AC33" i="81" s="1"/>
  <c r="AC32" i="81"/>
  <c r="BB5" i="81" s="1"/>
  <c r="AB32" i="81"/>
  <c r="AA32" i="81"/>
  <c r="AS34" i="81" s="1"/>
  <c r="Z32" i="81"/>
  <c r="AR35" i="81" s="1"/>
  <c r="Y32" i="81"/>
  <c r="AJ31" i="81"/>
  <c r="AI31" i="81"/>
  <c r="CG5" i="81" s="1"/>
  <c r="AH31" i="81"/>
  <c r="CF5" i="81" s="1"/>
  <c r="AG31" i="81"/>
  <c r="CE5" i="81" s="1"/>
  <c r="AF31" i="81"/>
  <c r="CD5" i="81" s="1"/>
  <c r="AE31" i="81"/>
  <c r="AD31" i="81"/>
  <c r="AC31" i="81"/>
  <c r="AQ30" i="81"/>
  <c r="AQ29" i="81"/>
  <c r="AQ28" i="81"/>
  <c r="AQ27" i="81"/>
  <c r="AQ26" i="81"/>
  <c r="AQ25" i="81"/>
  <c r="AQ24" i="81"/>
  <c r="AQ23" i="81"/>
  <c r="AQ22" i="81"/>
  <c r="AQ21" i="81"/>
  <c r="AQ20" i="81"/>
  <c r="AQ19" i="81"/>
  <c r="AQ18" i="81"/>
  <c r="AQ17" i="81"/>
  <c r="AQ16" i="81"/>
  <c r="AQ15" i="81"/>
  <c r="AQ14" i="81"/>
  <c r="AQ13" i="81"/>
  <c r="AQ12" i="81"/>
  <c r="AQ11" i="81"/>
  <c r="CH5" i="81"/>
  <c r="CC5" i="81"/>
  <c r="CB5" i="81"/>
  <c r="CA5" i="81"/>
  <c r="BZ5" i="81"/>
  <c r="BY5" i="81"/>
  <c r="BX5" i="81"/>
  <c r="BW5" i="81"/>
  <c r="BI5" i="81"/>
  <c r="BH5" i="81"/>
  <c r="BG5" i="81"/>
  <c r="BF5" i="81"/>
  <c r="BE5" i="81"/>
  <c r="BD5" i="81"/>
  <c r="BC5" i="81"/>
  <c r="BA5" i="81"/>
  <c r="AZ5" i="81"/>
  <c r="AY5" i="81"/>
  <c r="AW5" i="81"/>
  <c r="AV5" i="81"/>
  <c r="AI35" i="80"/>
  <c r="BR5" i="80" s="1"/>
  <c r="AG35" i="80"/>
  <c r="Z35" i="80"/>
  <c r="BK5" i="80" s="1"/>
  <c r="Y35" i="80"/>
  <c r="AJ32" i="80"/>
  <c r="AI32" i="80"/>
  <c r="BH5" i="80" s="1"/>
  <c r="AH32" i="80"/>
  <c r="AG32" i="80"/>
  <c r="AF32" i="80"/>
  <c r="AE32" i="80"/>
  <c r="AE35" i="80" s="1"/>
  <c r="BO5" i="80" s="1"/>
  <c r="AD32" i="80"/>
  <c r="AD35" i="80" s="1"/>
  <c r="BN5" i="80" s="1"/>
  <c r="AC32" i="80"/>
  <c r="AC35" i="80" s="1"/>
  <c r="AQ35" i="80" s="1"/>
  <c r="AB32" i="80"/>
  <c r="AA32" i="80"/>
  <c r="AS34" i="80" s="1"/>
  <c r="Z32" i="80"/>
  <c r="Y32" i="80"/>
  <c r="AJ31" i="80"/>
  <c r="AI31" i="80"/>
  <c r="AH31" i="80"/>
  <c r="AG31" i="80"/>
  <c r="AF31" i="80"/>
  <c r="CD5" i="80" s="1"/>
  <c r="AE31" i="80"/>
  <c r="CC5" i="80" s="1"/>
  <c r="AD31" i="80"/>
  <c r="CB5" i="80" s="1"/>
  <c r="AC31" i="80"/>
  <c r="CA5" i="80" s="1"/>
  <c r="AQ30" i="80"/>
  <c r="AQ29" i="80"/>
  <c r="AQ28" i="80"/>
  <c r="AQ27" i="80"/>
  <c r="AQ26" i="80"/>
  <c r="AQ25" i="80"/>
  <c r="AQ24" i="80"/>
  <c r="AQ23" i="80"/>
  <c r="AQ22" i="80"/>
  <c r="AQ21" i="80"/>
  <c r="AQ20" i="80"/>
  <c r="AQ19" i="80"/>
  <c r="AQ18" i="80"/>
  <c r="AQ17" i="80"/>
  <c r="AQ16" i="80"/>
  <c r="AQ15" i="80"/>
  <c r="AQ14" i="80"/>
  <c r="AQ13" i="80"/>
  <c r="AQ12" i="80"/>
  <c r="AQ11" i="80"/>
  <c r="CH5" i="80"/>
  <c r="CG5" i="80"/>
  <c r="CF5" i="80"/>
  <c r="CE5" i="80"/>
  <c r="BY5" i="80"/>
  <c r="BX5" i="80"/>
  <c r="BW5" i="80"/>
  <c r="BP5" i="80"/>
  <c r="BI5" i="80"/>
  <c r="BF5" i="80"/>
  <c r="BE5" i="80"/>
  <c r="BD5" i="80"/>
  <c r="BC5" i="80"/>
  <c r="BB5" i="80"/>
  <c r="BA5" i="80"/>
  <c r="AZ5" i="80"/>
  <c r="AW5" i="80"/>
  <c r="AV5" i="80"/>
  <c r="AH35" i="79"/>
  <c r="AG35" i="79"/>
  <c r="BP5" i="79" s="1"/>
  <c r="AQ34" i="79"/>
  <c r="AG33" i="79"/>
  <c r="AJ32" i="79"/>
  <c r="AI32" i="79"/>
  <c r="AI35" i="79" s="1"/>
  <c r="AH32" i="79"/>
  <c r="AG32" i="79"/>
  <c r="AF32" i="79"/>
  <c r="BE5" i="79" s="1"/>
  <c r="AE32" i="79"/>
  <c r="BD5" i="79" s="1"/>
  <c r="AD32" i="79"/>
  <c r="AD35" i="79" s="1"/>
  <c r="AC32" i="79"/>
  <c r="AC35" i="79" s="1"/>
  <c r="AB32" i="79"/>
  <c r="AA32" i="79"/>
  <c r="BX5" i="79" s="1"/>
  <c r="Z32" i="79"/>
  <c r="AR35" i="79" s="1"/>
  <c r="Y32" i="79"/>
  <c r="Y33" i="79" s="1"/>
  <c r="AJ31" i="79"/>
  <c r="CH5" i="79" s="1"/>
  <c r="AI31" i="79"/>
  <c r="CG5" i="79" s="1"/>
  <c r="AH31" i="79"/>
  <c r="AG31" i="79"/>
  <c r="AF31" i="79"/>
  <c r="AE31" i="79"/>
  <c r="AD31" i="79"/>
  <c r="AC31" i="79"/>
  <c r="CA5" i="79" s="1"/>
  <c r="AQ30" i="79"/>
  <c r="AQ29" i="79"/>
  <c r="AQ28" i="79"/>
  <c r="AQ27" i="79"/>
  <c r="AQ26" i="79"/>
  <c r="AQ25" i="79"/>
  <c r="AQ24" i="79"/>
  <c r="AQ23" i="79"/>
  <c r="AQ22" i="79"/>
  <c r="AQ21" i="79"/>
  <c r="AQ20" i="79"/>
  <c r="AQ19" i="79"/>
  <c r="AQ18" i="79"/>
  <c r="AQ17" i="79"/>
  <c r="AQ16" i="79"/>
  <c r="AQ15" i="79"/>
  <c r="AQ14" i="79"/>
  <c r="AQ13" i="79"/>
  <c r="AQ12" i="79"/>
  <c r="AQ11" i="79"/>
  <c r="CF5" i="79"/>
  <c r="CE5" i="79"/>
  <c r="CD5" i="79"/>
  <c r="CC5" i="79"/>
  <c r="CB5" i="79"/>
  <c r="BW5" i="79"/>
  <c r="BQ5" i="79"/>
  <c r="BN5" i="79"/>
  <c r="BM5" i="79"/>
  <c r="BI5" i="79"/>
  <c r="BH5" i="79"/>
  <c r="BG5" i="79"/>
  <c r="BF5" i="79"/>
  <c r="BC5" i="79"/>
  <c r="BB5" i="79"/>
  <c r="BA5" i="79"/>
  <c r="AY5" i="79"/>
  <c r="AX5" i="79"/>
  <c r="AW5" i="79"/>
  <c r="AV5" i="79"/>
  <c r="AH35" i="78"/>
  <c r="AC35" i="78"/>
  <c r="AJ32" i="78"/>
  <c r="BI5" i="78" s="1"/>
  <c r="AI32" i="78"/>
  <c r="AH32" i="78"/>
  <c r="AG32" i="78"/>
  <c r="AG35" i="78" s="1"/>
  <c r="AF32" i="78"/>
  <c r="AE32" i="78"/>
  <c r="AE35" i="78" s="1"/>
  <c r="BO5" i="78" s="1"/>
  <c r="AD32" i="78"/>
  <c r="AD35" i="78" s="1"/>
  <c r="BN5" i="78" s="1"/>
  <c r="AC32" i="78"/>
  <c r="AC33" i="78" s="1"/>
  <c r="AB32" i="78"/>
  <c r="BA5" i="78" s="1"/>
  <c r="AA32" i="78"/>
  <c r="Z32" i="78"/>
  <c r="Z35" i="78" s="1"/>
  <c r="Y32" i="78"/>
  <c r="AJ31" i="78"/>
  <c r="AI31" i="78"/>
  <c r="AH31" i="78"/>
  <c r="AG31" i="78"/>
  <c r="CE5" i="78" s="1"/>
  <c r="AF31" i="78"/>
  <c r="CD5" i="78" s="1"/>
  <c r="AE31" i="78"/>
  <c r="CC5" i="78" s="1"/>
  <c r="AD31" i="78"/>
  <c r="AC31" i="78"/>
  <c r="AQ30" i="78"/>
  <c r="AQ29" i="78"/>
  <c r="AQ28" i="78"/>
  <c r="AQ27" i="78"/>
  <c r="AQ26" i="78"/>
  <c r="AQ25" i="78"/>
  <c r="AQ24" i="78"/>
  <c r="AQ23" i="78"/>
  <c r="AQ22" i="78"/>
  <c r="AQ21" i="78"/>
  <c r="AQ20" i="78"/>
  <c r="AQ19" i="78"/>
  <c r="AQ18" i="78"/>
  <c r="AQ17" i="78"/>
  <c r="AQ16" i="78"/>
  <c r="AQ15" i="78"/>
  <c r="AQ14" i="78"/>
  <c r="AQ13" i="78"/>
  <c r="AQ12" i="78"/>
  <c r="AQ11" i="78"/>
  <c r="CH5" i="78"/>
  <c r="CG5" i="78"/>
  <c r="CF5" i="78"/>
  <c r="CB5" i="78"/>
  <c r="CA5" i="78"/>
  <c r="BZ5" i="78"/>
  <c r="BY5" i="78"/>
  <c r="BX5" i="78"/>
  <c r="BW5" i="78"/>
  <c r="BQ5" i="78"/>
  <c r="BK5" i="78"/>
  <c r="BH5" i="78"/>
  <c r="BG5" i="78"/>
  <c r="BF5" i="78"/>
  <c r="BE5" i="78"/>
  <c r="BD5" i="78"/>
  <c r="BC5" i="78"/>
  <c r="BB5" i="78"/>
  <c r="AZ5" i="78"/>
  <c r="AY5" i="78"/>
  <c r="AW5" i="78"/>
  <c r="AV5" i="78"/>
  <c r="AI35" i="77"/>
  <c r="BR5" i="77" s="1"/>
  <c r="AH35" i="77"/>
  <c r="BQ5" i="77" s="1"/>
  <c r="Y35" i="77"/>
  <c r="AS34" i="77"/>
  <c r="AJ32" i="77"/>
  <c r="AI32" i="77"/>
  <c r="AH32" i="77"/>
  <c r="BG5" i="77" s="1"/>
  <c r="AG32" i="77"/>
  <c r="AF32" i="77"/>
  <c r="AE32" i="77"/>
  <c r="AE35" i="77" s="1"/>
  <c r="BO5" i="77" s="1"/>
  <c r="AD32" i="77"/>
  <c r="AD35" i="77" s="1"/>
  <c r="BN5" i="77" s="1"/>
  <c r="AC32" i="77"/>
  <c r="AC35" i="77" s="1"/>
  <c r="AB32" i="77"/>
  <c r="AA32" i="77"/>
  <c r="Z32" i="77"/>
  <c r="AY5" i="77" s="1"/>
  <c r="Y32" i="77"/>
  <c r="AJ31" i="77"/>
  <c r="AI31" i="77"/>
  <c r="AH31" i="77"/>
  <c r="AG31" i="77"/>
  <c r="AF31" i="77"/>
  <c r="AE31" i="77"/>
  <c r="CC5" i="77" s="1"/>
  <c r="AD31" i="77"/>
  <c r="CB5" i="77" s="1"/>
  <c r="AC31" i="77"/>
  <c r="CA5" i="77" s="1"/>
  <c r="AQ30" i="77"/>
  <c r="AQ29" i="77"/>
  <c r="AQ28" i="77"/>
  <c r="AQ27" i="77"/>
  <c r="AQ26" i="77"/>
  <c r="AQ25" i="77"/>
  <c r="AQ24" i="77"/>
  <c r="AQ23" i="77"/>
  <c r="AQ22" i="77"/>
  <c r="AQ21" i="77"/>
  <c r="AQ20" i="77"/>
  <c r="AQ19" i="77"/>
  <c r="AQ18" i="77"/>
  <c r="AQ17" i="77"/>
  <c r="AQ16" i="77"/>
  <c r="AQ15" i="77"/>
  <c r="AQ14" i="77"/>
  <c r="AQ13" i="77"/>
  <c r="AQ12" i="77"/>
  <c r="AQ11" i="77"/>
  <c r="CH5" i="77"/>
  <c r="CG5" i="77"/>
  <c r="CF5" i="77"/>
  <c r="CE5" i="77"/>
  <c r="CD5" i="77"/>
  <c r="BX5" i="77"/>
  <c r="BW5" i="77"/>
  <c r="BI5" i="77"/>
  <c r="BH5" i="77"/>
  <c r="BE5" i="77"/>
  <c r="BD5" i="77"/>
  <c r="BC5" i="77"/>
  <c r="BB5" i="77"/>
  <c r="BA5" i="77"/>
  <c r="AZ5" i="77"/>
  <c r="AW5" i="77"/>
  <c r="AV5" i="77"/>
  <c r="AH35" i="76"/>
  <c r="AD35" i="76"/>
  <c r="BN5" i="76" s="1"/>
  <c r="AC35" i="76"/>
  <c r="AQ34" i="76"/>
  <c r="AJ32" i="76"/>
  <c r="AI32" i="76"/>
  <c r="AH32" i="76"/>
  <c r="AG32" i="76"/>
  <c r="AG35" i="76" s="1"/>
  <c r="BP5" i="76" s="1"/>
  <c r="AF32" i="76"/>
  <c r="AE32" i="76"/>
  <c r="BD5" i="76" s="1"/>
  <c r="AD32" i="76"/>
  <c r="AC33" i="76" s="1"/>
  <c r="AC32" i="76"/>
  <c r="AB32" i="76"/>
  <c r="AA32" i="76"/>
  <c r="Z32" i="76"/>
  <c r="Y32" i="76"/>
  <c r="Y35" i="76" s="1"/>
  <c r="AJ31" i="76"/>
  <c r="AI31" i="76"/>
  <c r="AH31" i="76"/>
  <c r="AG31" i="76"/>
  <c r="AF31" i="76"/>
  <c r="CD5" i="76" s="1"/>
  <c r="AE31" i="76"/>
  <c r="CC5" i="76" s="1"/>
  <c r="AD31" i="76"/>
  <c r="CB5" i="76" s="1"/>
  <c r="AC31" i="76"/>
  <c r="CA5" i="76" s="1"/>
  <c r="AQ30" i="76"/>
  <c r="AQ29" i="76"/>
  <c r="AQ28" i="76"/>
  <c r="AQ27" i="76"/>
  <c r="AQ26" i="76"/>
  <c r="AQ25" i="76"/>
  <c r="AQ24" i="76"/>
  <c r="AQ23" i="76"/>
  <c r="AQ22" i="76"/>
  <c r="AQ21" i="76"/>
  <c r="AQ20" i="76"/>
  <c r="AQ19" i="76"/>
  <c r="AQ18" i="76"/>
  <c r="AQ17" i="76"/>
  <c r="AQ16" i="76"/>
  <c r="AQ15" i="76"/>
  <c r="AQ14" i="76"/>
  <c r="AQ13" i="76"/>
  <c r="AQ12" i="76"/>
  <c r="AQ11" i="76"/>
  <c r="CH5" i="76"/>
  <c r="CG5" i="76"/>
  <c r="CF5" i="76"/>
  <c r="CE5" i="76"/>
  <c r="BW5" i="76"/>
  <c r="BQ5" i="76"/>
  <c r="BJ5" i="76"/>
  <c r="BI5" i="76"/>
  <c r="BG5" i="76"/>
  <c r="BF5" i="76"/>
  <c r="BE5" i="76"/>
  <c r="BB5" i="76"/>
  <c r="BA5" i="76"/>
  <c r="AY5" i="76"/>
  <c r="AX5" i="76"/>
  <c r="AW5" i="76"/>
  <c r="AV5" i="76"/>
  <c r="AH35" i="75"/>
  <c r="BQ5" i="75" s="1"/>
  <c r="AG35" i="75"/>
  <c r="BP5" i="75" s="1"/>
  <c r="Z35" i="75"/>
  <c r="AS34" i="75"/>
  <c r="AQ34" i="75"/>
  <c r="AA35" i="75" s="1"/>
  <c r="BL5" i="75" s="1"/>
  <c r="AJ32" i="75"/>
  <c r="BI5" i="75" s="1"/>
  <c r="AI32" i="75"/>
  <c r="AI35" i="75" s="1"/>
  <c r="BR5" i="75" s="1"/>
  <c r="AH32" i="75"/>
  <c r="AG32" i="75"/>
  <c r="AG33" i="75" s="1"/>
  <c r="AF32" i="75"/>
  <c r="BE5" i="75" s="1"/>
  <c r="AE32" i="75"/>
  <c r="AD32" i="75"/>
  <c r="AD35" i="75" s="1"/>
  <c r="AC32" i="75"/>
  <c r="AC33" i="75" s="1"/>
  <c r="AB32" i="75"/>
  <c r="BA5" i="75" s="1"/>
  <c r="AA32" i="75"/>
  <c r="BX5" i="75" s="1"/>
  <c r="Z32" i="75"/>
  <c r="Y32" i="75"/>
  <c r="BW5" i="75" s="1"/>
  <c r="AJ31" i="75"/>
  <c r="CH5" i="75" s="1"/>
  <c r="AI31" i="75"/>
  <c r="AH31" i="75"/>
  <c r="CF5" i="75" s="1"/>
  <c r="AG31" i="75"/>
  <c r="AF31" i="75"/>
  <c r="AE31" i="75"/>
  <c r="AD31" i="75"/>
  <c r="AC31" i="75"/>
  <c r="CA5" i="75" s="1"/>
  <c r="AQ30" i="75"/>
  <c r="AQ29" i="75"/>
  <c r="AQ28" i="75"/>
  <c r="AQ27" i="75"/>
  <c r="AQ26" i="75"/>
  <c r="AQ25" i="75"/>
  <c r="AQ24" i="75"/>
  <c r="AQ23" i="75"/>
  <c r="AQ22" i="75"/>
  <c r="AQ21" i="75"/>
  <c r="AQ20" i="75"/>
  <c r="AQ19" i="75"/>
  <c r="AQ18" i="75"/>
  <c r="AQ17" i="75"/>
  <c r="AQ16" i="75"/>
  <c r="AQ15" i="75"/>
  <c r="AQ14" i="75"/>
  <c r="AQ13" i="75"/>
  <c r="AQ12" i="75"/>
  <c r="AQ11" i="75"/>
  <c r="CG5" i="75"/>
  <c r="CE5" i="75"/>
  <c r="CD5" i="75"/>
  <c r="CC5" i="75"/>
  <c r="CB5" i="75"/>
  <c r="BK5" i="75"/>
  <c r="BG5" i="75"/>
  <c r="BF5" i="75"/>
  <c r="BD5" i="75"/>
  <c r="BC5" i="75"/>
  <c r="BB5" i="75"/>
  <c r="AY5" i="75"/>
  <c r="AW5" i="75"/>
  <c r="AV5" i="75"/>
  <c r="AS35" i="74"/>
  <c r="AI35" i="74"/>
  <c r="BR5" i="74" s="1"/>
  <c r="AH35" i="74"/>
  <c r="AD35" i="74"/>
  <c r="BN5" i="74" s="1"/>
  <c r="AS34" i="74"/>
  <c r="Y33" i="74"/>
  <c r="AJ32" i="74"/>
  <c r="AI32" i="74"/>
  <c r="AH32" i="74"/>
  <c r="AG32" i="74"/>
  <c r="AG35" i="74" s="1"/>
  <c r="AF32" i="74"/>
  <c r="BE5" i="74" s="1"/>
  <c r="AE32" i="74"/>
  <c r="AE35" i="74" s="1"/>
  <c r="BO5" i="74" s="1"/>
  <c r="AD32" i="74"/>
  <c r="AC32" i="74"/>
  <c r="BB5" i="74" s="1"/>
  <c r="AB32" i="74"/>
  <c r="AA32" i="74"/>
  <c r="Z32" i="74"/>
  <c r="AR35" i="74" s="1"/>
  <c r="Y32" i="74"/>
  <c r="BZ5" i="74" s="1"/>
  <c r="AJ31" i="74"/>
  <c r="AI31" i="74"/>
  <c r="AH31" i="74"/>
  <c r="CF5" i="74" s="1"/>
  <c r="AG31" i="74"/>
  <c r="CE5" i="74" s="1"/>
  <c r="AF31" i="74"/>
  <c r="CD5" i="74" s="1"/>
  <c r="AE31" i="74"/>
  <c r="CC5" i="74" s="1"/>
  <c r="AD31" i="74"/>
  <c r="AC31" i="74"/>
  <c r="AQ30" i="74"/>
  <c r="AQ29" i="74"/>
  <c r="AQ28" i="74"/>
  <c r="AQ27" i="74"/>
  <c r="AQ26" i="74"/>
  <c r="AQ25" i="74"/>
  <c r="AQ24" i="74"/>
  <c r="AQ23" i="74"/>
  <c r="AQ22" i="74"/>
  <c r="AQ21" i="74"/>
  <c r="AQ20" i="74"/>
  <c r="AQ19" i="74"/>
  <c r="AQ18" i="74"/>
  <c r="AQ17" i="74"/>
  <c r="AQ16" i="74"/>
  <c r="AQ15" i="74"/>
  <c r="AQ14" i="74"/>
  <c r="AQ13" i="74"/>
  <c r="AQ12" i="74"/>
  <c r="AQ11" i="74"/>
  <c r="CH5" i="74"/>
  <c r="CG5" i="74"/>
  <c r="CB5" i="74"/>
  <c r="CA5" i="74"/>
  <c r="BX5" i="74"/>
  <c r="BW5" i="74"/>
  <c r="BQ5" i="74"/>
  <c r="BI5" i="74"/>
  <c r="BH5" i="74"/>
  <c r="BG5" i="74"/>
  <c r="BD5" i="74"/>
  <c r="BC5" i="74"/>
  <c r="BA5" i="74"/>
  <c r="AZ5" i="74"/>
  <c r="AY5" i="74"/>
  <c r="AW5" i="74"/>
  <c r="AV5" i="74"/>
  <c r="AI35" i="73"/>
  <c r="BR5" i="73" s="1"/>
  <c r="AG35" i="73"/>
  <c r="Y35" i="73"/>
  <c r="AJ32" i="73"/>
  <c r="AI32" i="73"/>
  <c r="AH32" i="73"/>
  <c r="AG32" i="73"/>
  <c r="AF32" i="73"/>
  <c r="AE32" i="73"/>
  <c r="AE35" i="73" s="1"/>
  <c r="BO5" i="73" s="1"/>
  <c r="AD32" i="73"/>
  <c r="AD35" i="73" s="1"/>
  <c r="BN5" i="73" s="1"/>
  <c r="AC32" i="73"/>
  <c r="AC35" i="73" s="1"/>
  <c r="AB32" i="73"/>
  <c r="AA32" i="73"/>
  <c r="AS34" i="73" s="1"/>
  <c r="Z32" i="73"/>
  <c r="BY5" i="73" s="1"/>
  <c r="Y32" i="73"/>
  <c r="AJ31" i="73"/>
  <c r="CH5" i="73" s="1"/>
  <c r="AI31" i="73"/>
  <c r="AH31" i="73"/>
  <c r="AG31" i="73"/>
  <c r="AF31" i="73"/>
  <c r="AE31" i="73"/>
  <c r="CC5" i="73" s="1"/>
  <c r="AD31" i="73"/>
  <c r="CB5" i="73" s="1"/>
  <c r="AC31" i="73"/>
  <c r="CA5" i="73" s="1"/>
  <c r="AQ30" i="73"/>
  <c r="AQ29" i="73"/>
  <c r="AQ28" i="73"/>
  <c r="AQ27" i="73"/>
  <c r="AQ26" i="73"/>
  <c r="AQ25" i="73"/>
  <c r="AQ24" i="73"/>
  <c r="AQ23" i="73"/>
  <c r="AQ22" i="73"/>
  <c r="AQ21" i="73"/>
  <c r="AQ20" i="73"/>
  <c r="AQ19" i="73"/>
  <c r="AQ18" i="73"/>
  <c r="AQ17" i="73"/>
  <c r="AQ16" i="73"/>
  <c r="AQ15" i="73"/>
  <c r="AQ14" i="73"/>
  <c r="AQ13" i="73"/>
  <c r="AQ12" i="73"/>
  <c r="AQ11" i="73"/>
  <c r="CG5" i="73"/>
  <c r="CF5" i="73"/>
  <c r="CE5" i="73"/>
  <c r="CD5" i="73"/>
  <c r="BX5" i="73"/>
  <c r="BW5" i="73"/>
  <c r="BP5" i="73"/>
  <c r="BI5" i="73"/>
  <c r="BH5" i="73"/>
  <c r="BF5" i="73"/>
  <c r="BE5" i="73"/>
  <c r="BD5" i="73"/>
  <c r="BB5" i="73"/>
  <c r="BA5" i="73"/>
  <c r="AZ5" i="73"/>
  <c r="AX5" i="73"/>
  <c r="AW5" i="73"/>
  <c r="AV5" i="73"/>
  <c r="AG35" i="72"/>
  <c r="BP5" i="72" s="1"/>
  <c r="Z35" i="72"/>
  <c r="BK5" i="72" s="1"/>
  <c r="AQ34" i="72"/>
  <c r="AG33" i="72"/>
  <c r="AJ32" i="72"/>
  <c r="AI32" i="72"/>
  <c r="AI35" i="72" s="1"/>
  <c r="BR5" i="72" s="1"/>
  <c r="AH32" i="72"/>
  <c r="AH35" i="72" s="1"/>
  <c r="BQ5" i="72" s="1"/>
  <c r="AG32" i="72"/>
  <c r="AF32" i="72"/>
  <c r="BE5" i="72" s="1"/>
  <c r="AE32" i="72"/>
  <c r="BD5" i="72" s="1"/>
  <c r="AD32" i="72"/>
  <c r="AD35" i="72" s="1"/>
  <c r="BN5" i="72" s="1"/>
  <c r="AC32" i="72"/>
  <c r="AB32" i="72"/>
  <c r="AA32" i="72"/>
  <c r="Y33" i="72" s="1"/>
  <c r="Z32" i="72"/>
  <c r="Y32" i="72"/>
  <c r="Y35" i="72" s="1"/>
  <c r="AJ31" i="72"/>
  <c r="CH5" i="72" s="1"/>
  <c r="AI31" i="72"/>
  <c r="CG5" i="72" s="1"/>
  <c r="AH31" i="72"/>
  <c r="CF5" i="72" s="1"/>
  <c r="AG31" i="72"/>
  <c r="CE5" i="72" s="1"/>
  <c r="AF31" i="72"/>
  <c r="AE31" i="72"/>
  <c r="AD31" i="72"/>
  <c r="AC31" i="72"/>
  <c r="AQ30" i="72"/>
  <c r="AQ29" i="72"/>
  <c r="AQ28" i="72"/>
  <c r="AQ27" i="72"/>
  <c r="AQ26" i="72"/>
  <c r="AQ25" i="72"/>
  <c r="AQ24" i="72"/>
  <c r="AQ23" i="72"/>
  <c r="AQ22" i="72"/>
  <c r="AQ21" i="72"/>
  <c r="AQ20" i="72"/>
  <c r="AQ19" i="72"/>
  <c r="AQ18" i="72"/>
  <c r="AQ17" i="72"/>
  <c r="AQ16" i="72"/>
  <c r="AQ15" i="72"/>
  <c r="AQ14" i="72"/>
  <c r="AQ13" i="72"/>
  <c r="AQ12" i="72"/>
  <c r="AQ11" i="72"/>
  <c r="CD5" i="72"/>
  <c r="CC5" i="72"/>
  <c r="CB5" i="72"/>
  <c r="CA5" i="72"/>
  <c r="BY5" i="72"/>
  <c r="BW5" i="72"/>
  <c r="BI5" i="72"/>
  <c r="BG5" i="72"/>
  <c r="BF5" i="72"/>
  <c r="BC5" i="72"/>
  <c r="BB5" i="72"/>
  <c r="BA5" i="72"/>
  <c r="AY5" i="72"/>
  <c r="AX5" i="72"/>
  <c r="AW5" i="72"/>
  <c r="AV5" i="72"/>
  <c r="AH35" i="71"/>
  <c r="BQ5" i="71" s="1"/>
  <c r="AG35" i="71"/>
  <c r="BP5" i="71" s="1"/>
  <c r="AC35" i="71"/>
  <c r="AJ32" i="71"/>
  <c r="AI32" i="71"/>
  <c r="AH32" i="71"/>
  <c r="AG32" i="71"/>
  <c r="AF32" i="71"/>
  <c r="BE5" i="71" s="1"/>
  <c r="AE32" i="71"/>
  <c r="AE35" i="71" s="1"/>
  <c r="BO5" i="71" s="1"/>
  <c r="AD32" i="71"/>
  <c r="AD35" i="71" s="1"/>
  <c r="BN5" i="71" s="1"/>
  <c r="AC32" i="71"/>
  <c r="AC33" i="71" s="1"/>
  <c r="AB32" i="71"/>
  <c r="AA32" i="71"/>
  <c r="Z32" i="71"/>
  <c r="Z35" i="71" s="1"/>
  <c r="Y32" i="71"/>
  <c r="AQ35" i="71" s="1"/>
  <c r="AJ31" i="71"/>
  <c r="AI31" i="71"/>
  <c r="AH31" i="71"/>
  <c r="AG31" i="71"/>
  <c r="CE5" i="71" s="1"/>
  <c r="AF31" i="71"/>
  <c r="CD5" i="71" s="1"/>
  <c r="AE31" i="71"/>
  <c r="CC5" i="71" s="1"/>
  <c r="AD31" i="71"/>
  <c r="CB5" i="71" s="1"/>
  <c r="AC31" i="71"/>
  <c r="AQ30" i="71"/>
  <c r="AQ29" i="71"/>
  <c r="AQ28" i="71"/>
  <c r="AQ27" i="71"/>
  <c r="AQ26" i="71"/>
  <c r="AQ25" i="71"/>
  <c r="AQ24" i="71"/>
  <c r="AQ23" i="71"/>
  <c r="AQ22" i="71"/>
  <c r="AQ21" i="71"/>
  <c r="AQ20" i="71"/>
  <c r="AQ19" i="71"/>
  <c r="AQ18" i="71"/>
  <c r="AQ17" i="71"/>
  <c r="AQ16" i="71"/>
  <c r="AQ15" i="71"/>
  <c r="AQ14" i="71"/>
  <c r="AQ13" i="71"/>
  <c r="AQ12" i="71"/>
  <c r="AQ11" i="71"/>
  <c r="CH5" i="71"/>
  <c r="CG5" i="71"/>
  <c r="CF5" i="71"/>
  <c r="CA5" i="71"/>
  <c r="BX5" i="71"/>
  <c r="BW5" i="71"/>
  <c r="BK5" i="71"/>
  <c r="BH5" i="71"/>
  <c r="BG5" i="71"/>
  <c r="BF5" i="71"/>
  <c r="BD5" i="71"/>
  <c r="BC5" i="71"/>
  <c r="BB5" i="71"/>
  <c r="AZ5" i="71"/>
  <c r="AY5" i="71"/>
  <c r="AX5" i="71"/>
  <c r="AW5" i="71"/>
  <c r="AV5" i="71"/>
  <c r="AI35" i="70"/>
  <c r="BR5" i="70" s="1"/>
  <c r="AH35" i="70"/>
  <c r="BQ5" i="70" s="1"/>
  <c r="AS34" i="70"/>
  <c r="AJ32" i="70"/>
  <c r="AI32" i="70"/>
  <c r="AH32" i="70"/>
  <c r="BG5" i="70" s="1"/>
  <c r="AG32" i="70"/>
  <c r="AF32" i="70"/>
  <c r="AE32" i="70"/>
  <c r="AE35" i="70" s="1"/>
  <c r="BO5" i="70" s="1"/>
  <c r="AD32" i="70"/>
  <c r="AD35" i="70" s="1"/>
  <c r="BN5" i="70" s="1"/>
  <c r="AC32" i="70"/>
  <c r="AC35" i="70" s="1"/>
  <c r="AB32" i="70"/>
  <c r="AA32" i="70"/>
  <c r="Z32" i="70"/>
  <c r="Y32" i="70"/>
  <c r="AJ31" i="70"/>
  <c r="AI31" i="70"/>
  <c r="CG5" i="70" s="1"/>
  <c r="AH31" i="70"/>
  <c r="AG31" i="70"/>
  <c r="AF31" i="70"/>
  <c r="AE31" i="70"/>
  <c r="AD31" i="70"/>
  <c r="CB5" i="70" s="1"/>
  <c r="AC31" i="70"/>
  <c r="CA5" i="70" s="1"/>
  <c r="AQ30" i="70"/>
  <c r="AQ29" i="70"/>
  <c r="AQ28" i="70"/>
  <c r="AQ27" i="70"/>
  <c r="AQ26" i="70"/>
  <c r="AQ25" i="70"/>
  <c r="AQ24" i="70"/>
  <c r="AQ23" i="70"/>
  <c r="AQ22" i="70"/>
  <c r="AQ21" i="70"/>
  <c r="AQ20" i="70"/>
  <c r="AQ19" i="70"/>
  <c r="AQ18" i="70"/>
  <c r="AQ17" i="70"/>
  <c r="AQ16" i="70"/>
  <c r="AQ15" i="70"/>
  <c r="AQ14" i="70"/>
  <c r="AQ13" i="70"/>
  <c r="AQ12" i="70"/>
  <c r="AQ11" i="70"/>
  <c r="CH5" i="70"/>
  <c r="CF5" i="70"/>
  <c r="CE5" i="70"/>
  <c r="CD5" i="70"/>
  <c r="CC5" i="70"/>
  <c r="BX5" i="70"/>
  <c r="BI5" i="70"/>
  <c r="BH5" i="70"/>
  <c r="BE5" i="70"/>
  <c r="BD5" i="70"/>
  <c r="BC5" i="70"/>
  <c r="BA5" i="70"/>
  <c r="AZ5" i="70"/>
  <c r="AW5" i="70"/>
  <c r="AV5" i="70"/>
  <c r="AC36" i="69"/>
  <c r="BT5" i="69" s="1"/>
  <c r="AE35" i="69"/>
  <c r="BO5" i="69" s="1"/>
  <c r="AD35" i="69"/>
  <c r="BN5" i="69" s="1"/>
  <c r="Y35" i="69"/>
  <c r="AG33" i="69"/>
  <c r="AC33" i="69"/>
  <c r="AJ32" i="69"/>
  <c r="AI32" i="69"/>
  <c r="AI35" i="69" s="1"/>
  <c r="BR5" i="69" s="1"/>
  <c r="AH32" i="69"/>
  <c r="AH35" i="69" s="1"/>
  <c r="BQ5" i="69" s="1"/>
  <c r="AG32" i="69"/>
  <c r="AG35" i="69" s="1"/>
  <c r="AF32" i="69"/>
  <c r="AE32" i="69"/>
  <c r="AD32" i="69"/>
  <c r="BC5" i="69" s="1"/>
  <c r="AC32" i="69"/>
  <c r="AC35" i="69" s="1"/>
  <c r="AQ35" i="69" s="1"/>
  <c r="AB32" i="69"/>
  <c r="AA32" i="69"/>
  <c r="AS34" i="69" s="1"/>
  <c r="AS35" i="69" s="1"/>
  <c r="Z32" i="69"/>
  <c r="AR35" i="69" s="1"/>
  <c r="Y32" i="69"/>
  <c r="Y33" i="69" s="1"/>
  <c r="AJ31" i="69"/>
  <c r="AI31" i="69"/>
  <c r="CG5" i="69" s="1"/>
  <c r="AH31" i="69"/>
  <c r="CF5" i="69" s="1"/>
  <c r="AG31" i="69"/>
  <c r="AF31" i="69"/>
  <c r="CD5" i="69" s="1"/>
  <c r="AE31" i="69"/>
  <c r="AD31" i="69"/>
  <c r="AC31" i="69"/>
  <c r="CA5" i="69" s="1"/>
  <c r="AQ30" i="69"/>
  <c r="AQ29" i="69"/>
  <c r="AQ28" i="69"/>
  <c r="AQ27" i="69"/>
  <c r="AQ26" i="69"/>
  <c r="AQ25" i="69"/>
  <c r="AQ24" i="69"/>
  <c r="AQ23" i="69"/>
  <c r="AQ22" i="69"/>
  <c r="AQ21" i="69"/>
  <c r="AQ20" i="69"/>
  <c r="AQ19" i="69"/>
  <c r="AQ18" i="69"/>
  <c r="AQ17" i="69"/>
  <c r="AQ16" i="69"/>
  <c r="AQ15" i="69"/>
  <c r="AQ14" i="69"/>
  <c r="AQ13" i="69"/>
  <c r="AQ12" i="69"/>
  <c r="AQ11" i="69"/>
  <c r="CH5" i="69"/>
  <c r="CE5" i="69"/>
  <c r="CC5" i="69"/>
  <c r="CB5" i="69"/>
  <c r="BY5" i="69"/>
  <c r="BX5" i="69"/>
  <c r="BW5" i="69"/>
  <c r="BM5" i="69"/>
  <c r="BJ5" i="69"/>
  <c r="BI5" i="69"/>
  <c r="BH5" i="69"/>
  <c r="BG5" i="69"/>
  <c r="BF5" i="69"/>
  <c r="BE5" i="69"/>
  <c r="BD5" i="69"/>
  <c r="BB5" i="69"/>
  <c r="BA5" i="69"/>
  <c r="AZ5" i="69"/>
  <c r="AX5" i="69"/>
  <c r="AW5" i="69"/>
  <c r="AV5" i="69"/>
  <c r="AR35" i="68"/>
  <c r="AH35" i="68"/>
  <c r="AG35" i="68"/>
  <c r="Z35" i="68"/>
  <c r="BK5" i="68" s="1"/>
  <c r="AQ34" i="68"/>
  <c r="AJ32" i="68"/>
  <c r="AI32" i="68"/>
  <c r="AH32" i="68"/>
  <c r="AG32" i="68"/>
  <c r="AF32" i="68"/>
  <c r="BE5" i="68" s="1"/>
  <c r="AE32" i="68"/>
  <c r="AD32" i="68"/>
  <c r="AD35" i="68" s="1"/>
  <c r="AC32" i="68"/>
  <c r="AB32" i="68"/>
  <c r="BA5" i="68" s="1"/>
  <c r="AA32" i="68"/>
  <c r="Z32" i="68"/>
  <c r="Y32" i="68"/>
  <c r="Y35" i="68" s="1"/>
  <c r="AJ31" i="68"/>
  <c r="AI31" i="68"/>
  <c r="CG5" i="68" s="1"/>
  <c r="AH31" i="68"/>
  <c r="AG31" i="68"/>
  <c r="AF31" i="68"/>
  <c r="CD5" i="68" s="1"/>
  <c r="AE31" i="68"/>
  <c r="AD31" i="68"/>
  <c r="CB5" i="68" s="1"/>
  <c r="AC31" i="68"/>
  <c r="CA5" i="68" s="1"/>
  <c r="AQ30" i="68"/>
  <c r="AQ29" i="68"/>
  <c r="AQ28" i="68"/>
  <c r="AQ27" i="68"/>
  <c r="AQ26" i="68"/>
  <c r="AQ25" i="68"/>
  <c r="AQ24" i="68"/>
  <c r="AQ23" i="68"/>
  <c r="AQ22" i="68"/>
  <c r="AQ21" i="68"/>
  <c r="AQ20" i="68"/>
  <c r="AQ19" i="68"/>
  <c r="AQ18" i="68"/>
  <c r="AQ17" i="68"/>
  <c r="AQ16" i="68"/>
  <c r="AQ15" i="68"/>
  <c r="AQ14" i="68"/>
  <c r="AQ13" i="68"/>
  <c r="AQ12" i="68"/>
  <c r="AQ11" i="68"/>
  <c r="CH5" i="68"/>
  <c r="CF5" i="68"/>
  <c r="CE5" i="68"/>
  <c r="CC5" i="68"/>
  <c r="BW5" i="68"/>
  <c r="BQ5" i="68"/>
  <c r="BP5" i="68"/>
  <c r="BN5" i="68"/>
  <c r="BI5" i="68"/>
  <c r="BH5" i="68"/>
  <c r="BG5" i="68"/>
  <c r="BF5" i="68"/>
  <c r="BC5" i="68"/>
  <c r="BB5" i="68"/>
  <c r="AZ5" i="68"/>
  <c r="AY5" i="68"/>
  <c r="AX5" i="68"/>
  <c r="AW5" i="68"/>
  <c r="AV5" i="68"/>
  <c r="AD35" i="67"/>
  <c r="BN5" i="67" s="1"/>
  <c r="AJ32" i="67"/>
  <c r="AI32" i="67"/>
  <c r="AI35" i="67" s="1"/>
  <c r="BR5" i="67" s="1"/>
  <c r="AH32" i="67"/>
  <c r="AG32" i="67"/>
  <c r="AG35" i="67" s="1"/>
  <c r="AF32" i="67"/>
  <c r="BE5" i="67" s="1"/>
  <c r="AE32" i="67"/>
  <c r="AD32" i="67"/>
  <c r="AC32" i="67"/>
  <c r="AC33" i="67" s="1"/>
  <c r="AB32" i="67"/>
  <c r="AA32" i="67"/>
  <c r="AS34" i="67" s="1"/>
  <c r="Z32" i="67"/>
  <c r="BY5" i="67" s="1"/>
  <c r="Y32" i="67"/>
  <c r="AJ31" i="67"/>
  <c r="CH5" i="67" s="1"/>
  <c r="AI31" i="67"/>
  <c r="AH31" i="67"/>
  <c r="AG31" i="67"/>
  <c r="CE5" i="67" s="1"/>
  <c r="AF31" i="67"/>
  <c r="AE31" i="67"/>
  <c r="CC5" i="67" s="1"/>
  <c r="AD31" i="67"/>
  <c r="CB5" i="67" s="1"/>
  <c r="AC31" i="67"/>
  <c r="AQ30" i="67"/>
  <c r="AQ29" i="67"/>
  <c r="AQ28" i="67"/>
  <c r="AQ27" i="67"/>
  <c r="AQ26" i="67"/>
  <c r="AQ25" i="67"/>
  <c r="AQ24" i="67"/>
  <c r="AQ23" i="67"/>
  <c r="AQ22" i="67"/>
  <c r="AQ21" i="67"/>
  <c r="AQ20" i="67"/>
  <c r="AQ19" i="67"/>
  <c r="AQ18" i="67"/>
  <c r="AQ17" i="67"/>
  <c r="AQ16" i="67"/>
  <c r="AQ15" i="67"/>
  <c r="AQ14" i="67"/>
  <c r="AQ13" i="67"/>
  <c r="AQ12" i="67"/>
  <c r="AQ11" i="67"/>
  <c r="CG5" i="67"/>
  <c r="CF5" i="67"/>
  <c r="CD5" i="67"/>
  <c r="CA5" i="67"/>
  <c r="BX5" i="67"/>
  <c r="BW5" i="67"/>
  <c r="BI5" i="67"/>
  <c r="BH5" i="67"/>
  <c r="BF5" i="67"/>
  <c r="BD5" i="67"/>
  <c r="BC5" i="67"/>
  <c r="BA5" i="67"/>
  <c r="AX5" i="67"/>
  <c r="AW5" i="67"/>
  <c r="AV5" i="67"/>
  <c r="AI35" i="66"/>
  <c r="BR5" i="66" s="1"/>
  <c r="AG35" i="66"/>
  <c r="BP5" i="66" s="1"/>
  <c r="Y35" i="66"/>
  <c r="AS34" i="66"/>
  <c r="AQ34" i="66"/>
  <c r="AA35" i="66" s="1"/>
  <c r="BL5" i="66" s="1"/>
  <c r="AG33" i="66"/>
  <c r="AJ32" i="66"/>
  <c r="AI32" i="66"/>
  <c r="AH32" i="66"/>
  <c r="AH35" i="66" s="1"/>
  <c r="BQ5" i="66" s="1"/>
  <c r="AG32" i="66"/>
  <c r="AF32" i="66"/>
  <c r="AE32" i="66"/>
  <c r="BD5" i="66" s="1"/>
  <c r="AD32" i="66"/>
  <c r="AD35" i="66" s="1"/>
  <c r="AC32" i="66"/>
  <c r="AB32" i="66"/>
  <c r="AA32" i="66"/>
  <c r="Z32" i="66"/>
  <c r="AR35" i="66" s="1"/>
  <c r="Y32" i="66"/>
  <c r="Y33" i="66" s="1"/>
  <c r="AJ31" i="66"/>
  <c r="CH5" i="66" s="1"/>
  <c r="AI31" i="66"/>
  <c r="CG5" i="66" s="1"/>
  <c r="AH31" i="66"/>
  <c r="AG31" i="66"/>
  <c r="AF31" i="66"/>
  <c r="AE31" i="66"/>
  <c r="AD31" i="66"/>
  <c r="CB5" i="66" s="1"/>
  <c r="AC31" i="66"/>
  <c r="AQ30" i="66"/>
  <c r="AQ29" i="66"/>
  <c r="AQ28" i="66"/>
  <c r="AQ27" i="66"/>
  <c r="AQ26" i="66"/>
  <c r="AQ25" i="66"/>
  <c r="AQ24" i="66"/>
  <c r="AQ23" i="66"/>
  <c r="AQ22" i="66"/>
  <c r="AQ21" i="66"/>
  <c r="AQ20" i="66"/>
  <c r="AQ19" i="66"/>
  <c r="AQ18" i="66"/>
  <c r="AQ17" i="66"/>
  <c r="AQ16" i="66"/>
  <c r="AQ15" i="66"/>
  <c r="AQ14" i="66"/>
  <c r="AQ13" i="66"/>
  <c r="AQ12" i="66"/>
  <c r="AQ11" i="66"/>
  <c r="CF5" i="66"/>
  <c r="CE5" i="66"/>
  <c r="CD5" i="66"/>
  <c r="CC5" i="66"/>
  <c r="CA5" i="66"/>
  <c r="BX5" i="66"/>
  <c r="BW5" i="66"/>
  <c r="BN5" i="66"/>
  <c r="BI5" i="66"/>
  <c r="BH5" i="66"/>
  <c r="BF5" i="66"/>
  <c r="BE5" i="66"/>
  <c r="BC5" i="66"/>
  <c r="BA5" i="66"/>
  <c r="AZ5" i="66"/>
  <c r="AX5" i="66"/>
  <c r="AW5" i="66"/>
  <c r="AV5" i="66"/>
  <c r="AR35" i="65"/>
  <c r="AG35" i="65"/>
  <c r="AC35" i="65"/>
  <c r="Y35" i="65"/>
  <c r="AG33" i="65"/>
  <c r="AJ32" i="65"/>
  <c r="AI32" i="65"/>
  <c r="AH32" i="65"/>
  <c r="AH35" i="65" s="1"/>
  <c r="BQ5" i="65" s="1"/>
  <c r="AG32" i="65"/>
  <c r="AF32" i="65"/>
  <c r="AE32" i="65"/>
  <c r="AE35" i="65" s="1"/>
  <c r="BO5" i="65" s="1"/>
  <c r="AD32" i="65"/>
  <c r="AD35" i="65" s="1"/>
  <c r="BN5" i="65" s="1"/>
  <c r="AC32" i="65"/>
  <c r="AC33" i="65" s="1"/>
  <c r="AB32" i="65"/>
  <c r="BA5" i="65" s="1"/>
  <c r="AA32" i="65"/>
  <c r="Z32" i="65"/>
  <c r="Z35" i="65" s="1"/>
  <c r="Y32" i="65"/>
  <c r="AJ31" i="65"/>
  <c r="AI31" i="65"/>
  <c r="CG5" i="65" s="1"/>
  <c r="AH31" i="65"/>
  <c r="AG31" i="65"/>
  <c r="CE5" i="65" s="1"/>
  <c r="AF31" i="65"/>
  <c r="CD5" i="65" s="1"/>
  <c r="AE31" i="65"/>
  <c r="AD31" i="65"/>
  <c r="CB5" i="65" s="1"/>
  <c r="AC31" i="65"/>
  <c r="AQ30" i="65"/>
  <c r="AQ29" i="65"/>
  <c r="AQ28" i="65"/>
  <c r="AQ27" i="65"/>
  <c r="AQ26" i="65"/>
  <c r="AQ25" i="65"/>
  <c r="AQ24" i="65"/>
  <c r="AQ23" i="65"/>
  <c r="AQ22" i="65"/>
  <c r="AQ21" i="65"/>
  <c r="AQ20" i="65"/>
  <c r="AQ19" i="65"/>
  <c r="AQ18" i="65"/>
  <c r="AQ17" i="65"/>
  <c r="AQ16" i="65"/>
  <c r="AQ15" i="65"/>
  <c r="AQ14" i="65"/>
  <c r="AQ13" i="65"/>
  <c r="AQ12" i="65"/>
  <c r="AQ11" i="65"/>
  <c r="CH5" i="65"/>
  <c r="CF5" i="65"/>
  <c r="CC5" i="65"/>
  <c r="CA5" i="65"/>
  <c r="BZ5" i="65"/>
  <c r="BX5" i="65"/>
  <c r="BW5" i="65"/>
  <c r="BP5" i="65"/>
  <c r="BK5" i="65"/>
  <c r="BJ5" i="65"/>
  <c r="BH5" i="65"/>
  <c r="BF5" i="65"/>
  <c r="BE5" i="65"/>
  <c r="BC5" i="65"/>
  <c r="BB5" i="65"/>
  <c r="AZ5" i="65"/>
  <c r="AX5" i="65"/>
  <c r="AW5" i="65"/>
  <c r="AV5" i="65"/>
  <c r="AI35" i="64"/>
  <c r="BR5" i="64" s="1"/>
  <c r="Y35" i="64"/>
  <c r="AS34" i="64"/>
  <c r="AJ32" i="64"/>
  <c r="BI5" i="64" s="1"/>
  <c r="AI32" i="64"/>
  <c r="AH32" i="64"/>
  <c r="AH35" i="64" s="1"/>
  <c r="BQ5" i="64" s="1"/>
  <c r="AG32" i="64"/>
  <c r="AF32" i="64"/>
  <c r="AE32" i="64"/>
  <c r="AE35" i="64" s="1"/>
  <c r="BO5" i="64" s="1"/>
  <c r="AD32" i="64"/>
  <c r="AD35" i="64" s="1"/>
  <c r="BN5" i="64" s="1"/>
  <c r="AC32" i="64"/>
  <c r="AC33" i="64" s="1"/>
  <c r="AB32" i="64"/>
  <c r="BA5" i="64" s="1"/>
  <c r="AA32" i="64"/>
  <c r="Z32" i="64"/>
  <c r="Y32" i="64"/>
  <c r="AJ31" i="64"/>
  <c r="AI31" i="64"/>
  <c r="AH31" i="64"/>
  <c r="AG31" i="64"/>
  <c r="AF31" i="64"/>
  <c r="CD5" i="64" s="1"/>
  <c r="AE31" i="64"/>
  <c r="AD31" i="64"/>
  <c r="CB5" i="64" s="1"/>
  <c r="AC31" i="64"/>
  <c r="CA5" i="64" s="1"/>
  <c r="AQ30" i="64"/>
  <c r="AQ29" i="64"/>
  <c r="AQ28" i="64"/>
  <c r="AQ27" i="64"/>
  <c r="AQ26" i="64"/>
  <c r="AQ25" i="64"/>
  <c r="AQ24" i="64"/>
  <c r="AQ23" i="64"/>
  <c r="AQ22" i="64"/>
  <c r="AQ21" i="64"/>
  <c r="AQ20" i="64"/>
  <c r="AQ19" i="64"/>
  <c r="AQ18" i="64"/>
  <c r="AQ17" i="64"/>
  <c r="AQ16" i="64"/>
  <c r="AQ15" i="64"/>
  <c r="AQ14" i="64"/>
  <c r="AQ13" i="64"/>
  <c r="AQ12" i="64"/>
  <c r="AQ11" i="64"/>
  <c r="CH5" i="64"/>
  <c r="CG5" i="64"/>
  <c r="CF5" i="64"/>
  <c r="CE5" i="64"/>
  <c r="CC5" i="64"/>
  <c r="BW5" i="64"/>
  <c r="BH5" i="64"/>
  <c r="BE5" i="64"/>
  <c r="BC5" i="64"/>
  <c r="BB5" i="64"/>
  <c r="AZ5" i="64"/>
  <c r="AW5" i="64"/>
  <c r="AV5" i="64"/>
  <c r="AC36" i="63"/>
  <c r="BT5" i="63" s="1"/>
  <c r="AH35" i="63"/>
  <c r="BQ5" i="63" s="1"/>
  <c r="AE35" i="63"/>
  <c r="BO5" i="63" s="1"/>
  <c r="AD35" i="63"/>
  <c r="BN5" i="63" s="1"/>
  <c r="AS34" i="63"/>
  <c r="AG33" i="63"/>
  <c r="AC33" i="63"/>
  <c r="AJ32" i="63"/>
  <c r="AI32" i="63"/>
  <c r="AI35" i="63" s="1"/>
  <c r="BR5" i="63" s="1"/>
  <c r="AH32" i="63"/>
  <c r="AG32" i="63"/>
  <c r="AG35" i="63" s="1"/>
  <c r="AF32" i="63"/>
  <c r="AE32" i="63"/>
  <c r="BD5" i="63" s="1"/>
  <c r="AD32" i="63"/>
  <c r="BC5" i="63" s="1"/>
  <c r="AC32" i="63"/>
  <c r="AC35" i="63" s="1"/>
  <c r="AB32" i="63"/>
  <c r="BA5" i="63" s="1"/>
  <c r="AA32" i="63"/>
  <c r="Z32" i="63"/>
  <c r="Y32" i="63"/>
  <c r="Y33" i="63" s="1"/>
  <c r="AJ31" i="63"/>
  <c r="AI31" i="63"/>
  <c r="CG5" i="63" s="1"/>
  <c r="AH31" i="63"/>
  <c r="CF5" i="63" s="1"/>
  <c r="AG31" i="63"/>
  <c r="AF31" i="63"/>
  <c r="CD5" i="63" s="1"/>
  <c r="AE31" i="63"/>
  <c r="AD31" i="63"/>
  <c r="AC31" i="63"/>
  <c r="CA5" i="63" s="1"/>
  <c r="AQ30" i="63"/>
  <c r="AQ29" i="63"/>
  <c r="AQ28" i="63"/>
  <c r="AQ27" i="63"/>
  <c r="AQ26" i="63"/>
  <c r="AQ25" i="63"/>
  <c r="AQ24" i="63"/>
  <c r="AQ23" i="63"/>
  <c r="AQ22" i="63"/>
  <c r="AQ21" i="63"/>
  <c r="AQ20" i="63"/>
  <c r="AQ19" i="63"/>
  <c r="AQ18" i="63"/>
  <c r="AQ17" i="63"/>
  <c r="AQ16" i="63"/>
  <c r="AQ15" i="63"/>
  <c r="AQ14" i="63"/>
  <c r="AQ13" i="63"/>
  <c r="AQ12" i="63"/>
  <c r="AQ11" i="63"/>
  <c r="CH5" i="63"/>
  <c r="CE5" i="63"/>
  <c r="CC5" i="63"/>
  <c r="CB5" i="63"/>
  <c r="BX5" i="63"/>
  <c r="BW5" i="63"/>
  <c r="BM5" i="63"/>
  <c r="BI5" i="63"/>
  <c r="BH5" i="63"/>
  <c r="BG5" i="63"/>
  <c r="BE5" i="63"/>
  <c r="BB5" i="63"/>
  <c r="AZ5" i="63"/>
  <c r="AY5" i="63"/>
  <c r="AW5" i="63"/>
  <c r="AV5" i="63"/>
  <c r="AH35" i="62"/>
  <c r="Z35" i="62"/>
  <c r="BK5" i="62" s="1"/>
  <c r="AJ32" i="62"/>
  <c r="AI32" i="62"/>
  <c r="AH32" i="62"/>
  <c r="AG32" i="62"/>
  <c r="AG35" i="62" s="1"/>
  <c r="AF32" i="62"/>
  <c r="AE32" i="62"/>
  <c r="AE35" i="62" s="1"/>
  <c r="BO5" i="62" s="1"/>
  <c r="AD32" i="62"/>
  <c r="AD35" i="62" s="1"/>
  <c r="BN5" i="62" s="1"/>
  <c r="AC32" i="62"/>
  <c r="AC35" i="62" s="1"/>
  <c r="AQ35" i="62" s="1"/>
  <c r="AB32" i="62"/>
  <c r="AA32" i="62"/>
  <c r="BZ5" i="62" s="1"/>
  <c r="Z32" i="62"/>
  <c r="Y32" i="62"/>
  <c r="Y35" i="62" s="1"/>
  <c r="AJ31" i="62"/>
  <c r="AI31" i="62"/>
  <c r="AH31" i="62"/>
  <c r="CF5" i="62" s="1"/>
  <c r="AG31" i="62"/>
  <c r="AF31" i="62"/>
  <c r="CD5" i="62" s="1"/>
  <c r="AE31" i="62"/>
  <c r="CC5" i="62" s="1"/>
  <c r="AD31" i="62"/>
  <c r="AC31" i="62"/>
  <c r="CA5" i="62" s="1"/>
  <c r="AQ30" i="62"/>
  <c r="AQ29" i="62"/>
  <c r="AQ28" i="62"/>
  <c r="AQ27" i="62"/>
  <c r="AQ26" i="62"/>
  <c r="AQ25" i="62"/>
  <c r="AQ24" i="62"/>
  <c r="AQ23" i="62"/>
  <c r="AQ22" i="62"/>
  <c r="AQ21" i="62"/>
  <c r="AQ20" i="62"/>
  <c r="AQ19" i="62"/>
  <c r="AQ18" i="62"/>
  <c r="AQ17" i="62"/>
  <c r="AQ16" i="62"/>
  <c r="AQ15" i="62"/>
  <c r="AQ14" i="62"/>
  <c r="AQ13" i="62"/>
  <c r="AQ12" i="62"/>
  <c r="AQ11" i="62"/>
  <c r="CH5" i="62"/>
  <c r="CG5" i="62"/>
  <c r="CE5" i="62"/>
  <c r="CB5" i="62"/>
  <c r="BW5" i="62"/>
  <c r="BQ5" i="62"/>
  <c r="BI5" i="62"/>
  <c r="BG5" i="62"/>
  <c r="BE5" i="62"/>
  <c r="BD5" i="62"/>
  <c r="BB5" i="62"/>
  <c r="BA5" i="62"/>
  <c r="AY5" i="62"/>
  <c r="AW5" i="62"/>
  <c r="AV5" i="62"/>
  <c r="AH35" i="61"/>
  <c r="BQ5" i="61" s="1"/>
  <c r="AG35" i="61"/>
  <c r="BP5" i="61" s="1"/>
  <c r="Z35" i="61"/>
  <c r="BK5" i="61" s="1"/>
  <c r="AS34" i="61"/>
  <c r="AJ32" i="61"/>
  <c r="AI32" i="61"/>
  <c r="AI35" i="61" s="1"/>
  <c r="BR5" i="61" s="1"/>
  <c r="AH32" i="61"/>
  <c r="AG32" i="61"/>
  <c r="AG33" i="61" s="1"/>
  <c r="AF32" i="61"/>
  <c r="BE5" i="61" s="1"/>
  <c r="AE32" i="61"/>
  <c r="AE35" i="61" s="1"/>
  <c r="BO5" i="61" s="1"/>
  <c r="AD32" i="61"/>
  <c r="AD35" i="61" s="1"/>
  <c r="BN5" i="61" s="1"/>
  <c r="AC32" i="61"/>
  <c r="AC35" i="61" s="1"/>
  <c r="AB32" i="61"/>
  <c r="AA32" i="61"/>
  <c r="BX5" i="61" s="1"/>
  <c r="Z32" i="61"/>
  <c r="Y32" i="61"/>
  <c r="AJ31" i="61"/>
  <c r="CH5" i="61" s="1"/>
  <c r="AI31" i="61"/>
  <c r="AH31" i="61"/>
  <c r="CF5" i="61" s="1"/>
  <c r="AG31" i="61"/>
  <c r="AF31" i="61"/>
  <c r="AE31" i="61"/>
  <c r="CC5" i="61" s="1"/>
  <c r="AD31" i="61"/>
  <c r="AC31" i="61"/>
  <c r="CA5" i="61" s="1"/>
  <c r="AQ30" i="61"/>
  <c r="AQ29" i="61"/>
  <c r="AQ28" i="61"/>
  <c r="AQ27" i="61"/>
  <c r="AQ26" i="61"/>
  <c r="AQ25" i="61"/>
  <c r="AQ24" i="61"/>
  <c r="AQ23" i="61"/>
  <c r="AQ22" i="61"/>
  <c r="AQ21" i="61"/>
  <c r="AQ20" i="61"/>
  <c r="AQ19" i="61"/>
  <c r="AQ18" i="61"/>
  <c r="AQ17" i="61"/>
  <c r="AQ16" i="61"/>
  <c r="AQ15" i="61"/>
  <c r="AQ14" i="61"/>
  <c r="AQ13" i="61"/>
  <c r="AQ12" i="61"/>
  <c r="AQ11" i="61"/>
  <c r="CG5" i="61"/>
  <c r="CE5" i="61"/>
  <c r="CD5" i="61"/>
  <c r="CB5" i="61"/>
  <c r="BW5" i="61"/>
  <c r="BI5" i="61"/>
  <c r="BG5" i="61"/>
  <c r="BF5" i="61"/>
  <c r="BD5" i="61"/>
  <c r="BB5" i="61"/>
  <c r="BA5" i="61"/>
  <c r="AY5" i="61"/>
  <c r="AW5" i="61"/>
  <c r="AV5" i="61"/>
  <c r="AH35" i="60"/>
  <c r="AG35" i="60"/>
  <c r="BP5" i="60" s="1"/>
  <c r="AC35" i="60"/>
  <c r="AQ34" i="60"/>
  <c r="Y33" i="60"/>
  <c r="AJ32" i="60"/>
  <c r="AI32" i="60"/>
  <c r="AI35" i="60" s="1"/>
  <c r="BR5" i="60" s="1"/>
  <c r="AH32" i="60"/>
  <c r="AG32" i="60"/>
  <c r="AG33" i="60" s="1"/>
  <c r="AF32" i="60"/>
  <c r="BE5" i="60" s="1"/>
  <c r="AE32" i="60"/>
  <c r="AE35" i="60" s="1"/>
  <c r="BO5" i="60" s="1"/>
  <c r="AD32" i="60"/>
  <c r="AD35" i="60" s="1"/>
  <c r="BN5" i="60" s="1"/>
  <c r="AC32" i="60"/>
  <c r="BB5" i="60" s="1"/>
  <c r="AB32" i="60"/>
  <c r="AA32" i="60"/>
  <c r="BZ5" i="60" s="1"/>
  <c r="Z32" i="60"/>
  <c r="Y32" i="60"/>
  <c r="AQ35" i="60" s="1"/>
  <c r="AJ31" i="60"/>
  <c r="CH5" i="60" s="1"/>
  <c r="AI31" i="60"/>
  <c r="AH31" i="60"/>
  <c r="CF5" i="60" s="1"/>
  <c r="AG31" i="60"/>
  <c r="CE5" i="60" s="1"/>
  <c r="AF31" i="60"/>
  <c r="AE31" i="60"/>
  <c r="CC5" i="60" s="1"/>
  <c r="AD31" i="60"/>
  <c r="AC31" i="60"/>
  <c r="AQ30" i="60"/>
  <c r="AQ29" i="60"/>
  <c r="AQ28" i="60"/>
  <c r="AQ27" i="60"/>
  <c r="AQ26" i="60"/>
  <c r="AQ25" i="60"/>
  <c r="AQ24" i="60"/>
  <c r="AQ23" i="60"/>
  <c r="AQ22" i="60"/>
  <c r="AQ21" i="60"/>
  <c r="AQ20" i="60"/>
  <c r="AQ19" i="60"/>
  <c r="AQ18" i="60"/>
  <c r="AQ17" i="60"/>
  <c r="AQ16" i="60"/>
  <c r="AQ15" i="60"/>
  <c r="AQ14" i="60"/>
  <c r="AQ13" i="60"/>
  <c r="AQ12" i="60"/>
  <c r="AQ11" i="60"/>
  <c r="CG5" i="60"/>
  <c r="CD5" i="60"/>
  <c r="CB5" i="60"/>
  <c r="CA5" i="60"/>
  <c r="BY5" i="60"/>
  <c r="BW5" i="60"/>
  <c r="BQ5" i="60"/>
  <c r="BI5" i="60"/>
  <c r="BH5" i="60"/>
  <c r="BG5" i="60"/>
  <c r="BF5" i="60"/>
  <c r="BD5" i="60"/>
  <c r="BC5" i="60"/>
  <c r="BA5" i="60"/>
  <c r="AY5" i="60"/>
  <c r="AX5" i="60"/>
  <c r="AW5" i="60"/>
  <c r="AV5" i="60"/>
  <c r="AQ35" i="59"/>
  <c r="AG35" i="59"/>
  <c r="AC35" i="59"/>
  <c r="Y35" i="59"/>
  <c r="AJ32" i="59"/>
  <c r="AI32" i="59"/>
  <c r="AI35" i="59" s="1"/>
  <c r="BR5" i="59" s="1"/>
  <c r="AH32" i="59"/>
  <c r="AG32" i="59"/>
  <c r="AF32" i="59"/>
  <c r="BE5" i="59" s="1"/>
  <c r="AE32" i="59"/>
  <c r="AE35" i="59" s="1"/>
  <c r="BO5" i="59" s="1"/>
  <c r="AD32" i="59"/>
  <c r="AD35" i="59" s="1"/>
  <c r="BN5" i="59" s="1"/>
  <c r="AC32" i="59"/>
  <c r="AB32" i="59"/>
  <c r="AA32" i="59"/>
  <c r="AS34" i="59" s="1"/>
  <c r="AS35" i="59" s="1"/>
  <c r="Z32" i="59"/>
  <c r="Z35" i="59" s="1"/>
  <c r="BK5" i="59" s="1"/>
  <c r="Y32" i="59"/>
  <c r="AJ31" i="59"/>
  <c r="CH5" i="59" s="1"/>
  <c r="AI31" i="59"/>
  <c r="AH31" i="59"/>
  <c r="AG31" i="59"/>
  <c r="CE5" i="59" s="1"/>
  <c r="AF31" i="59"/>
  <c r="AE31" i="59"/>
  <c r="CC5" i="59" s="1"/>
  <c r="AD31" i="59"/>
  <c r="CB5" i="59" s="1"/>
  <c r="AC31" i="59"/>
  <c r="AQ30" i="59"/>
  <c r="AQ29" i="59"/>
  <c r="AQ28" i="59"/>
  <c r="AQ27" i="59"/>
  <c r="AQ26" i="59"/>
  <c r="AQ25" i="59"/>
  <c r="AQ24" i="59"/>
  <c r="AQ23" i="59"/>
  <c r="AQ22" i="59"/>
  <c r="AQ21" i="59"/>
  <c r="AQ20" i="59"/>
  <c r="AQ19" i="59"/>
  <c r="AQ18" i="59"/>
  <c r="AQ17" i="59"/>
  <c r="AQ16" i="59"/>
  <c r="AQ15" i="59"/>
  <c r="AQ14" i="59"/>
  <c r="AQ13" i="59"/>
  <c r="AQ12" i="59"/>
  <c r="AQ11" i="59"/>
  <c r="CG5" i="59"/>
  <c r="CF5" i="59"/>
  <c r="CD5" i="59"/>
  <c r="CA5" i="59"/>
  <c r="BW5" i="59"/>
  <c r="BP5" i="59"/>
  <c r="BI5" i="59"/>
  <c r="BF5" i="59"/>
  <c r="BD5" i="59"/>
  <c r="BC5" i="59"/>
  <c r="BA5" i="59"/>
  <c r="AX5" i="59"/>
  <c r="AW5" i="59"/>
  <c r="AV5" i="59"/>
  <c r="AI35" i="58"/>
  <c r="BR5" i="58" s="1"/>
  <c r="AG35" i="58"/>
  <c r="AG36" i="58" s="1"/>
  <c r="BU5" i="58" s="1"/>
  <c r="Y35" i="58"/>
  <c r="AJ32" i="58"/>
  <c r="AI32" i="58"/>
  <c r="AH32" i="58"/>
  <c r="AH35" i="58" s="1"/>
  <c r="BQ5" i="58" s="1"/>
  <c r="AG32" i="58"/>
  <c r="AF32" i="58"/>
  <c r="AE35" i="58" s="1"/>
  <c r="BO5" i="58" s="1"/>
  <c r="AE32" i="58"/>
  <c r="BD5" i="58" s="1"/>
  <c r="AD32" i="58"/>
  <c r="AD35" i="58" s="1"/>
  <c r="AC32" i="58"/>
  <c r="AC33" i="58" s="1"/>
  <c r="AB32" i="58"/>
  <c r="AA32" i="58"/>
  <c r="AS34" i="58" s="1"/>
  <c r="Z32" i="58"/>
  <c r="BX5" i="58" s="1"/>
  <c r="Y32" i="58"/>
  <c r="Y33" i="58" s="1"/>
  <c r="AJ31" i="58"/>
  <c r="CH5" i="58" s="1"/>
  <c r="AI31" i="58"/>
  <c r="CG5" i="58" s="1"/>
  <c r="AH31" i="58"/>
  <c r="AG31" i="58"/>
  <c r="AF31" i="58"/>
  <c r="AE31" i="58"/>
  <c r="AD31" i="58"/>
  <c r="CB5" i="58" s="1"/>
  <c r="AC31" i="58"/>
  <c r="AQ30" i="58"/>
  <c r="AQ29" i="58"/>
  <c r="AQ28" i="58"/>
  <c r="AQ27" i="58"/>
  <c r="AQ26" i="58"/>
  <c r="AQ25" i="58"/>
  <c r="AQ24" i="58"/>
  <c r="AQ23" i="58"/>
  <c r="AQ22" i="58"/>
  <c r="AQ21" i="58"/>
  <c r="AQ20" i="58"/>
  <c r="AQ19" i="58"/>
  <c r="AQ18" i="58"/>
  <c r="AQ17" i="58"/>
  <c r="AQ16" i="58"/>
  <c r="AQ15" i="58"/>
  <c r="AQ14" i="58"/>
  <c r="AQ13" i="58"/>
  <c r="AQ12" i="58"/>
  <c r="AQ11" i="58"/>
  <c r="CF5" i="58"/>
  <c r="CE5" i="58"/>
  <c r="CD5" i="58"/>
  <c r="CC5" i="58"/>
  <c r="CA5" i="58"/>
  <c r="BW5" i="58"/>
  <c r="BN5" i="58"/>
  <c r="BI5" i="58"/>
  <c r="BH5" i="58"/>
  <c r="BF5" i="58"/>
  <c r="BC5" i="58"/>
  <c r="BB5" i="58"/>
  <c r="BA5" i="58"/>
  <c r="AZ5" i="58"/>
  <c r="AX5" i="58"/>
  <c r="AW5" i="58"/>
  <c r="AV5" i="58"/>
  <c r="AH35" i="57"/>
  <c r="Z35" i="57"/>
  <c r="AJ32" i="57"/>
  <c r="BI5" i="57" s="1"/>
  <c r="AI32" i="57"/>
  <c r="AI35" i="57" s="1"/>
  <c r="BR5" i="57" s="1"/>
  <c r="AH32" i="57"/>
  <c r="AG32" i="57"/>
  <c r="AG35" i="57" s="1"/>
  <c r="AF32" i="57"/>
  <c r="BE5" i="57" s="1"/>
  <c r="AE32" i="57"/>
  <c r="AE35" i="57" s="1"/>
  <c r="BO5" i="57" s="1"/>
  <c r="AD32" i="57"/>
  <c r="AD35" i="57" s="1"/>
  <c r="AC32" i="57"/>
  <c r="AC33" i="57" s="1"/>
  <c r="AB32" i="57"/>
  <c r="BA5" i="57" s="1"/>
  <c r="AA32" i="57"/>
  <c r="BX5" i="57" s="1"/>
  <c r="Z32" i="57"/>
  <c r="Y32" i="57"/>
  <c r="AQ34" i="57" s="1"/>
  <c r="AJ31" i="57"/>
  <c r="AI31" i="57"/>
  <c r="AH31" i="57"/>
  <c r="AG31" i="57"/>
  <c r="CE5" i="57" s="1"/>
  <c r="AF31" i="57"/>
  <c r="CD5" i="57" s="1"/>
  <c r="AE31" i="57"/>
  <c r="CC5" i="57" s="1"/>
  <c r="AD31" i="57"/>
  <c r="CB5" i="57" s="1"/>
  <c r="AC31" i="57"/>
  <c r="AQ30" i="57"/>
  <c r="AQ29" i="57"/>
  <c r="AQ28" i="57"/>
  <c r="AQ27" i="57"/>
  <c r="AQ26" i="57"/>
  <c r="AQ25" i="57"/>
  <c r="AQ24" i="57"/>
  <c r="AQ23" i="57"/>
  <c r="AQ22" i="57"/>
  <c r="AQ21" i="57"/>
  <c r="AQ20" i="57"/>
  <c r="AQ19" i="57"/>
  <c r="AQ18" i="57"/>
  <c r="AQ17" i="57"/>
  <c r="AQ16" i="57"/>
  <c r="AQ15" i="57"/>
  <c r="AQ14" i="57"/>
  <c r="AQ13" i="57"/>
  <c r="AQ12" i="57"/>
  <c r="AQ11" i="57"/>
  <c r="CH5" i="57"/>
  <c r="CG5" i="57"/>
  <c r="CF5" i="57"/>
  <c r="CA5" i="57"/>
  <c r="BY5" i="57"/>
  <c r="BW5" i="57"/>
  <c r="BQ5" i="57"/>
  <c r="BK5" i="57"/>
  <c r="BG5" i="57"/>
  <c r="BF5" i="57"/>
  <c r="BD5" i="57"/>
  <c r="BC5" i="57"/>
  <c r="BB5" i="57"/>
  <c r="AY5" i="57"/>
  <c r="AW5" i="57"/>
  <c r="AV5" i="57"/>
  <c r="AI35" i="56"/>
  <c r="BR5" i="56" s="1"/>
  <c r="AH35" i="56"/>
  <c r="BQ5" i="56" s="1"/>
  <c r="AS34" i="56"/>
  <c r="AS35" i="56" s="1"/>
  <c r="AJ32" i="56"/>
  <c r="AI32" i="56"/>
  <c r="AH32" i="56"/>
  <c r="AG32" i="56"/>
  <c r="AG35" i="56" s="1"/>
  <c r="AF32" i="56"/>
  <c r="BE5" i="56" s="1"/>
  <c r="AE32" i="56"/>
  <c r="AE35" i="56" s="1"/>
  <c r="BO5" i="56" s="1"/>
  <c r="AD32" i="56"/>
  <c r="AD35" i="56" s="1"/>
  <c r="BN5" i="56" s="1"/>
  <c r="AC32" i="56"/>
  <c r="AC35" i="56" s="1"/>
  <c r="AB32" i="56"/>
  <c r="AA32" i="56"/>
  <c r="Z32" i="56"/>
  <c r="Y32" i="56"/>
  <c r="AQ34" i="56" s="1"/>
  <c r="AA35" i="56" s="1"/>
  <c r="BL5" i="56" s="1"/>
  <c r="AJ31" i="56"/>
  <c r="CH5" i="56" s="1"/>
  <c r="AI31" i="56"/>
  <c r="AH31" i="56"/>
  <c r="AG31" i="56"/>
  <c r="AF31" i="56"/>
  <c r="AE31" i="56"/>
  <c r="CC5" i="56" s="1"/>
  <c r="AD31" i="56"/>
  <c r="CB5" i="56" s="1"/>
  <c r="AC31" i="56"/>
  <c r="CA5" i="56" s="1"/>
  <c r="AQ30" i="56"/>
  <c r="AQ29" i="56"/>
  <c r="AQ28" i="56"/>
  <c r="AQ27" i="56"/>
  <c r="AQ26" i="56"/>
  <c r="AQ25" i="56"/>
  <c r="AQ24" i="56"/>
  <c r="AQ23" i="56"/>
  <c r="AQ22" i="56"/>
  <c r="AQ21" i="56"/>
  <c r="AQ20" i="56"/>
  <c r="AQ19" i="56"/>
  <c r="AQ18" i="56"/>
  <c r="AQ17" i="56"/>
  <c r="AQ16" i="56"/>
  <c r="AQ15" i="56"/>
  <c r="AQ14" i="56"/>
  <c r="AQ13" i="56"/>
  <c r="AQ12" i="56"/>
  <c r="AQ11" i="56"/>
  <c r="CG5" i="56"/>
  <c r="CF5" i="56"/>
  <c r="CE5" i="56"/>
  <c r="CD5" i="56"/>
  <c r="BI5" i="56"/>
  <c r="BH5" i="56"/>
  <c r="BG5" i="56"/>
  <c r="BD5" i="56"/>
  <c r="BB5" i="56"/>
  <c r="BA5" i="56"/>
  <c r="AZ5" i="56"/>
  <c r="AY5" i="56"/>
  <c r="AW5" i="56"/>
  <c r="AV5" i="56"/>
  <c r="AG35" i="55"/>
  <c r="AG36" i="55" s="1"/>
  <c r="BU5" i="55" s="1"/>
  <c r="AG33" i="55"/>
  <c r="AC33" i="55"/>
  <c r="AJ32" i="55"/>
  <c r="AI32" i="55"/>
  <c r="AI35" i="55" s="1"/>
  <c r="BR5" i="55" s="1"/>
  <c r="AH32" i="55"/>
  <c r="AH35" i="55" s="1"/>
  <c r="BQ5" i="55" s="1"/>
  <c r="AG32" i="55"/>
  <c r="AF32" i="55"/>
  <c r="AE32" i="55"/>
  <c r="AE35" i="55" s="1"/>
  <c r="BO5" i="55" s="1"/>
  <c r="AD32" i="55"/>
  <c r="BC5" i="55" s="1"/>
  <c r="AC32" i="55"/>
  <c r="AC35" i="55" s="1"/>
  <c r="AB32" i="55"/>
  <c r="AA32" i="55"/>
  <c r="Y33" i="55" s="1"/>
  <c r="Z32" i="55"/>
  <c r="Y32" i="55"/>
  <c r="Y35" i="55" s="1"/>
  <c r="AJ31" i="55"/>
  <c r="AI31" i="55"/>
  <c r="CG5" i="55" s="1"/>
  <c r="AH31" i="55"/>
  <c r="CF5" i="55" s="1"/>
  <c r="AG31" i="55"/>
  <c r="CE5" i="55" s="1"/>
  <c r="AF31" i="55"/>
  <c r="CD5" i="55" s="1"/>
  <c r="AE31" i="55"/>
  <c r="AD31" i="55"/>
  <c r="AC31" i="55"/>
  <c r="AQ30" i="55"/>
  <c r="AQ29" i="55"/>
  <c r="AQ28" i="55"/>
  <c r="AQ27" i="55"/>
  <c r="AQ26" i="55"/>
  <c r="AQ25" i="55"/>
  <c r="AQ24" i="55"/>
  <c r="AQ23" i="55"/>
  <c r="AQ22" i="55"/>
  <c r="AQ21" i="55"/>
  <c r="AQ20" i="55"/>
  <c r="AQ19" i="55"/>
  <c r="AQ18" i="55"/>
  <c r="AQ17" i="55"/>
  <c r="AQ16" i="55"/>
  <c r="AQ15" i="55"/>
  <c r="AQ14" i="55"/>
  <c r="AQ13" i="55"/>
  <c r="AQ12" i="55"/>
  <c r="AQ11" i="55"/>
  <c r="CH5" i="55"/>
  <c r="CC5" i="55"/>
  <c r="CB5" i="55"/>
  <c r="CA5" i="55"/>
  <c r="BY5" i="55"/>
  <c r="BW5" i="55"/>
  <c r="BP5" i="55"/>
  <c r="BI5" i="55"/>
  <c r="BH5" i="55"/>
  <c r="BG5" i="55"/>
  <c r="BF5" i="55"/>
  <c r="BE5" i="55"/>
  <c r="BD5" i="55"/>
  <c r="BA5" i="55"/>
  <c r="AY5" i="55"/>
  <c r="AX5" i="55"/>
  <c r="AW5" i="55"/>
  <c r="AV5" i="55"/>
  <c r="AG35" i="54"/>
  <c r="Z35" i="54"/>
  <c r="BK5" i="54" s="1"/>
  <c r="Y35" i="54"/>
  <c r="AJ32" i="54"/>
  <c r="AI32" i="54"/>
  <c r="AI35" i="54" s="1"/>
  <c r="BR5" i="54" s="1"/>
  <c r="AH32" i="54"/>
  <c r="AH35" i="54" s="1"/>
  <c r="BQ5" i="54" s="1"/>
  <c r="AG32" i="54"/>
  <c r="AF32" i="54"/>
  <c r="BE5" i="54" s="1"/>
  <c r="AE32" i="54"/>
  <c r="AE35" i="54" s="1"/>
  <c r="BO5" i="54" s="1"/>
  <c r="AD32" i="54"/>
  <c r="AD35" i="54" s="1"/>
  <c r="AC32" i="54"/>
  <c r="AC33" i="54" s="1"/>
  <c r="AB32" i="54"/>
  <c r="AA32" i="54"/>
  <c r="BX5" i="54" s="1"/>
  <c r="Z32" i="54"/>
  <c r="AY5" i="54" s="1"/>
  <c r="Y32" i="54"/>
  <c r="AQ34" i="54" s="1"/>
  <c r="AJ31" i="54"/>
  <c r="AI31" i="54"/>
  <c r="AH31" i="54"/>
  <c r="AG31" i="54"/>
  <c r="AF31" i="54"/>
  <c r="CD5" i="54" s="1"/>
  <c r="AE31" i="54"/>
  <c r="CC5" i="54" s="1"/>
  <c r="AD31" i="54"/>
  <c r="CB5" i="54" s="1"/>
  <c r="AC31" i="54"/>
  <c r="CA5" i="54" s="1"/>
  <c r="AQ30" i="54"/>
  <c r="AQ29" i="54"/>
  <c r="AQ28" i="54"/>
  <c r="AQ27" i="54"/>
  <c r="AQ26" i="54"/>
  <c r="AQ25" i="54"/>
  <c r="AQ24" i="54"/>
  <c r="AQ23" i="54"/>
  <c r="AQ22" i="54"/>
  <c r="AQ21" i="54"/>
  <c r="AQ20" i="54"/>
  <c r="AQ19" i="54"/>
  <c r="AQ18" i="54"/>
  <c r="AQ17" i="54"/>
  <c r="AQ16" i="54"/>
  <c r="AQ15" i="54"/>
  <c r="AQ14" i="54"/>
  <c r="AQ13" i="54"/>
  <c r="AQ12" i="54"/>
  <c r="AQ11" i="54"/>
  <c r="CH5" i="54"/>
  <c r="CG5" i="54"/>
  <c r="CF5" i="54"/>
  <c r="CE5" i="54"/>
  <c r="BW5" i="54"/>
  <c r="BP5" i="54"/>
  <c r="BJ5" i="54"/>
  <c r="BI5" i="54"/>
  <c r="BG5" i="54"/>
  <c r="BF5" i="54"/>
  <c r="BD5" i="54"/>
  <c r="BC5" i="54"/>
  <c r="BB5" i="54"/>
  <c r="BA5" i="54"/>
  <c r="AX5" i="54"/>
  <c r="AW5" i="54"/>
  <c r="AV5" i="54"/>
  <c r="AH35" i="53"/>
  <c r="BQ5" i="53" s="1"/>
  <c r="AG35" i="53"/>
  <c r="AS34" i="53"/>
  <c r="AS35" i="53" s="1"/>
  <c r="AQ34" i="53"/>
  <c r="AA35" i="53" s="1"/>
  <c r="BL5" i="53" s="1"/>
  <c r="AJ32" i="53"/>
  <c r="AI32" i="53"/>
  <c r="AI35" i="53" s="1"/>
  <c r="BR5" i="53" s="1"/>
  <c r="AH32" i="53"/>
  <c r="AG32" i="53"/>
  <c r="AG33" i="53" s="1"/>
  <c r="AF32" i="53"/>
  <c r="BE5" i="53" s="1"/>
  <c r="AE32" i="53"/>
  <c r="AE35" i="53" s="1"/>
  <c r="BO5" i="53" s="1"/>
  <c r="AD32" i="53"/>
  <c r="AD35" i="53" s="1"/>
  <c r="BN5" i="53" s="1"/>
  <c r="AC32" i="53"/>
  <c r="AC33" i="53" s="1"/>
  <c r="AB32" i="53"/>
  <c r="AA32" i="53"/>
  <c r="Z32" i="53"/>
  <c r="Y32" i="53"/>
  <c r="Y33" i="53" s="1"/>
  <c r="AJ31" i="53"/>
  <c r="CH5" i="53" s="1"/>
  <c r="AI31" i="53"/>
  <c r="CG5" i="53" s="1"/>
  <c r="AH31" i="53"/>
  <c r="AG31" i="53"/>
  <c r="AF31" i="53"/>
  <c r="AE31" i="53"/>
  <c r="AD31" i="53"/>
  <c r="CB5" i="53" s="1"/>
  <c r="AC31" i="53"/>
  <c r="CA5" i="53" s="1"/>
  <c r="AQ30" i="53"/>
  <c r="AQ29" i="53"/>
  <c r="AQ28" i="53"/>
  <c r="AQ27" i="53"/>
  <c r="AQ26" i="53"/>
  <c r="AQ25" i="53"/>
  <c r="AQ24" i="53"/>
  <c r="AQ23" i="53"/>
  <c r="AQ22" i="53"/>
  <c r="AQ21" i="53"/>
  <c r="AQ20" i="53"/>
  <c r="AQ19" i="53"/>
  <c r="AQ18" i="53"/>
  <c r="AQ17" i="53"/>
  <c r="AQ16" i="53"/>
  <c r="AQ15" i="53"/>
  <c r="AQ14" i="53"/>
  <c r="AQ13" i="53"/>
  <c r="AQ12" i="53"/>
  <c r="AQ11" i="53"/>
  <c r="CF5" i="53"/>
  <c r="CE5" i="53"/>
  <c r="CD5" i="53"/>
  <c r="CC5" i="53"/>
  <c r="BX5" i="53"/>
  <c r="BI5" i="53"/>
  <c r="BH5" i="53"/>
  <c r="BG5" i="53"/>
  <c r="BF5" i="53"/>
  <c r="BC5" i="53"/>
  <c r="BB5" i="53"/>
  <c r="BA5" i="53"/>
  <c r="AZ5" i="53"/>
  <c r="AY5" i="53"/>
  <c r="AX5" i="53"/>
  <c r="AW5" i="53"/>
  <c r="AV5" i="53"/>
  <c r="AH35" i="52"/>
  <c r="Y33" i="52"/>
  <c r="AJ32" i="52"/>
  <c r="AI32" i="52"/>
  <c r="AI35" i="52" s="1"/>
  <c r="BR5" i="52" s="1"/>
  <c r="AH32" i="52"/>
  <c r="AG32" i="52"/>
  <c r="AG35" i="52" s="1"/>
  <c r="AF32" i="52"/>
  <c r="AE32" i="52"/>
  <c r="AE35" i="52" s="1"/>
  <c r="BO5" i="52" s="1"/>
  <c r="AD32" i="52"/>
  <c r="AD35" i="52" s="1"/>
  <c r="BN5" i="52" s="1"/>
  <c r="AC32" i="52"/>
  <c r="BB5" i="52" s="1"/>
  <c r="AB32" i="52"/>
  <c r="BA5" i="52" s="1"/>
  <c r="AA32" i="52"/>
  <c r="AS34" i="52" s="1"/>
  <c r="AS35" i="52" s="1"/>
  <c r="Z32" i="52"/>
  <c r="Y32" i="52"/>
  <c r="AJ31" i="52"/>
  <c r="AI31" i="52"/>
  <c r="AH31" i="52"/>
  <c r="CF5" i="52" s="1"/>
  <c r="AG31" i="52"/>
  <c r="CE5" i="52" s="1"/>
  <c r="AF31" i="52"/>
  <c r="CD5" i="52" s="1"/>
  <c r="AE31" i="52"/>
  <c r="CC5" i="52" s="1"/>
  <c r="AD31" i="52"/>
  <c r="AC31" i="52"/>
  <c r="AQ30" i="52"/>
  <c r="AQ29" i="52"/>
  <c r="AQ28" i="52"/>
  <c r="AQ27" i="52"/>
  <c r="AQ26" i="52"/>
  <c r="AQ25" i="52"/>
  <c r="AQ24" i="52"/>
  <c r="AQ23" i="52"/>
  <c r="AQ22" i="52"/>
  <c r="AQ21" i="52"/>
  <c r="AQ20" i="52"/>
  <c r="AQ19" i="52"/>
  <c r="AQ18" i="52"/>
  <c r="AQ17" i="52"/>
  <c r="AQ16" i="52"/>
  <c r="AQ15" i="52"/>
  <c r="AQ14" i="52"/>
  <c r="AQ13" i="52"/>
  <c r="AQ12" i="52"/>
  <c r="AQ11" i="52"/>
  <c r="CH5" i="52"/>
  <c r="CG5" i="52"/>
  <c r="CB5" i="52"/>
  <c r="CA5" i="52"/>
  <c r="BZ5" i="52"/>
  <c r="BX5" i="52"/>
  <c r="BW5" i="52"/>
  <c r="BQ5" i="52"/>
  <c r="BI5" i="52"/>
  <c r="BH5" i="52"/>
  <c r="BG5" i="52"/>
  <c r="BF5" i="52"/>
  <c r="BE5" i="52"/>
  <c r="BD5" i="52"/>
  <c r="BC5" i="52"/>
  <c r="AZ5" i="52"/>
  <c r="AY5" i="52"/>
  <c r="AW5" i="52"/>
  <c r="AV5" i="52"/>
  <c r="AI35" i="51"/>
  <c r="BR5" i="51" s="1"/>
  <c r="Y35" i="51"/>
  <c r="AJ32" i="51"/>
  <c r="AI32" i="51"/>
  <c r="AH32" i="51"/>
  <c r="AH35" i="51" s="1"/>
  <c r="BQ5" i="51" s="1"/>
  <c r="AG32" i="51"/>
  <c r="AG35" i="51" s="1"/>
  <c r="AF32" i="51"/>
  <c r="AE32" i="51"/>
  <c r="AE35" i="51" s="1"/>
  <c r="BO5" i="51" s="1"/>
  <c r="AD32" i="51"/>
  <c r="AD35" i="51" s="1"/>
  <c r="BN5" i="51" s="1"/>
  <c r="AC32" i="51"/>
  <c r="AC35" i="51" s="1"/>
  <c r="AB32" i="51"/>
  <c r="AA32" i="51"/>
  <c r="AS34" i="51" s="1"/>
  <c r="AS35" i="51" s="1"/>
  <c r="Z32" i="51"/>
  <c r="AY5" i="51" s="1"/>
  <c r="Y32" i="51"/>
  <c r="AQ34" i="51" s="1"/>
  <c r="AA35" i="51" s="1"/>
  <c r="BL5" i="51" s="1"/>
  <c r="AJ31" i="51"/>
  <c r="AI31" i="51"/>
  <c r="AH31" i="51"/>
  <c r="AG31" i="51"/>
  <c r="AF31" i="51"/>
  <c r="CD5" i="51" s="1"/>
  <c r="AE31" i="51"/>
  <c r="CC5" i="51" s="1"/>
  <c r="AD31" i="51"/>
  <c r="CB5" i="51" s="1"/>
  <c r="AC31" i="51"/>
  <c r="CA5" i="51" s="1"/>
  <c r="AQ30" i="51"/>
  <c r="AQ29" i="51"/>
  <c r="AQ28" i="51"/>
  <c r="AQ27" i="51"/>
  <c r="AQ26" i="51"/>
  <c r="AQ25" i="51"/>
  <c r="AQ24" i="51"/>
  <c r="AQ23" i="51"/>
  <c r="AQ22" i="51"/>
  <c r="AQ21" i="51"/>
  <c r="AQ20" i="51"/>
  <c r="AQ19" i="51"/>
  <c r="AQ18" i="51"/>
  <c r="AQ17" i="51"/>
  <c r="AQ16" i="51"/>
  <c r="AQ15" i="51"/>
  <c r="AQ14" i="51"/>
  <c r="AQ13" i="51"/>
  <c r="AQ12" i="51"/>
  <c r="AQ11" i="51"/>
  <c r="CH5" i="51"/>
  <c r="CG5" i="51"/>
  <c r="CF5" i="51"/>
  <c r="CE5" i="51"/>
  <c r="BW5" i="51"/>
  <c r="BI5" i="51"/>
  <c r="BH5" i="51"/>
  <c r="BF5" i="51"/>
  <c r="BE5" i="51"/>
  <c r="BD5" i="51"/>
  <c r="BB5" i="51"/>
  <c r="BA5" i="51"/>
  <c r="AZ5" i="51"/>
  <c r="AW5" i="51"/>
  <c r="AV5" i="51"/>
  <c r="AS35" i="67" l="1"/>
  <c r="AC36" i="56"/>
  <c r="BT5" i="56" s="1"/>
  <c r="BM5" i="56"/>
  <c r="AR35" i="53"/>
  <c r="AR35" i="54"/>
  <c r="BN5" i="54"/>
  <c r="BJ5" i="55"/>
  <c r="AG36" i="54"/>
  <c r="BU5" i="54" s="1"/>
  <c r="AG36" i="56"/>
  <c r="BU5" i="56" s="1"/>
  <c r="BP5" i="56"/>
  <c r="AR35" i="57"/>
  <c r="BN5" i="57"/>
  <c r="AG36" i="51"/>
  <c r="BU5" i="51" s="1"/>
  <c r="BP5" i="51"/>
  <c r="AC36" i="51"/>
  <c r="BT5" i="51" s="1"/>
  <c r="BM5" i="51"/>
  <c r="AQ35" i="51"/>
  <c r="AR35" i="56"/>
  <c r="AQ35" i="52"/>
  <c r="AQ36" i="52" s="1"/>
  <c r="BP5" i="52"/>
  <c r="AG36" i="52"/>
  <c r="BU5" i="52" s="1"/>
  <c r="AR35" i="52"/>
  <c r="AG36" i="53"/>
  <c r="BU5" i="53" s="1"/>
  <c r="AQ35" i="55"/>
  <c r="BM5" i="55"/>
  <c r="AA35" i="57"/>
  <c r="BL5" i="57" s="1"/>
  <c r="AG36" i="57"/>
  <c r="BU5" i="57" s="1"/>
  <c r="BP5" i="57"/>
  <c r="AR35" i="60"/>
  <c r="AR35" i="64"/>
  <c r="Z35" i="64"/>
  <c r="BK5" i="64" s="1"/>
  <c r="BX5" i="56"/>
  <c r="AC35" i="57"/>
  <c r="BJ5" i="51"/>
  <c r="BZ5" i="51"/>
  <c r="AR35" i="51"/>
  <c r="AG33" i="52"/>
  <c r="BP5" i="53"/>
  <c r="Y35" i="53"/>
  <c r="Y33" i="54"/>
  <c r="AC35" i="54"/>
  <c r="AQ34" i="55"/>
  <c r="AA35" i="55" s="1"/>
  <c r="BL5" i="55" s="1"/>
  <c r="BY5" i="56"/>
  <c r="Z35" i="56"/>
  <c r="BK5" i="56" s="1"/>
  <c r="AQ35" i="56"/>
  <c r="BP5" i="58"/>
  <c r="AS35" i="58"/>
  <c r="AC33" i="59"/>
  <c r="BB5" i="59"/>
  <c r="Y33" i="59"/>
  <c r="Y33" i="61"/>
  <c r="BZ5" i="61"/>
  <c r="AQ35" i="61"/>
  <c r="BY5" i="61"/>
  <c r="Y35" i="61"/>
  <c r="BY5" i="62"/>
  <c r="AQ35" i="65"/>
  <c r="AC36" i="65"/>
  <c r="BT5" i="65" s="1"/>
  <c r="BM5" i="65"/>
  <c r="AR35" i="75"/>
  <c r="BN5" i="75"/>
  <c r="BW5" i="56"/>
  <c r="BZ5" i="57"/>
  <c r="BA5" i="71"/>
  <c r="AS34" i="71"/>
  <c r="AS35" i="71" s="1"/>
  <c r="BZ5" i="71"/>
  <c r="Y33" i="71"/>
  <c r="BW5" i="53"/>
  <c r="BZ5" i="54"/>
  <c r="BC5" i="51"/>
  <c r="Y33" i="51"/>
  <c r="AX5" i="52"/>
  <c r="AQ34" i="52"/>
  <c r="AA35" i="52" s="1"/>
  <c r="BL5" i="52" s="1"/>
  <c r="BY5" i="53"/>
  <c r="Z35" i="53"/>
  <c r="BK5" i="53" s="1"/>
  <c r="AS34" i="55"/>
  <c r="AS35" i="55" s="1"/>
  <c r="BZ5" i="56"/>
  <c r="AG33" i="57"/>
  <c r="BE5" i="58"/>
  <c r="Y36" i="59"/>
  <c r="BJ5" i="59"/>
  <c r="AR35" i="61"/>
  <c r="AG36" i="61"/>
  <c r="BU5" i="61" s="1"/>
  <c r="AS35" i="63"/>
  <c r="AY5" i="64"/>
  <c r="AS35" i="64"/>
  <c r="AG36" i="65"/>
  <c r="BU5" i="65" s="1"/>
  <c r="AC33" i="66"/>
  <c r="AG36" i="66"/>
  <c r="BU5" i="66" s="1"/>
  <c r="BR5" i="79"/>
  <c r="AG36" i="79"/>
  <c r="BU5" i="79" s="1"/>
  <c r="BX5" i="51"/>
  <c r="AD35" i="55"/>
  <c r="BN5" i="55" s="1"/>
  <c r="AC36" i="62"/>
  <c r="BT5" i="62" s="1"/>
  <c r="BM5" i="62"/>
  <c r="BG5" i="64"/>
  <c r="BY5" i="51"/>
  <c r="Y35" i="56"/>
  <c r="AC33" i="51"/>
  <c r="BZ5" i="53"/>
  <c r="AG33" i="54"/>
  <c r="AZ5" i="55"/>
  <c r="BX5" i="55"/>
  <c r="BC5" i="56"/>
  <c r="Y33" i="56"/>
  <c r="AX5" i="57"/>
  <c r="AG33" i="58"/>
  <c r="BX5" i="59"/>
  <c r="AC33" i="60"/>
  <c r="BP5" i="62"/>
  <c r="AG36" i="62"/>
  <c r="BU5" i="62" s="1"/>
  <c r="AR35" i="62"/>
  <c r="AQ36" i="62" s="1"/>
  <c r="BJ5" i="64"/>
  <c r="AS34" i="65"/>
  <c r="AY5" i="67"/>
  <c r="AQ34" i="67"/>
  <c r="AA35" i="67" s="1"/>
  <c r="BL5" i="67" s="1"/>
  <c r="Y33" i="67"/>
  <c r="BZ5" i="67"/>
  <c r="BG5" i="67"/>
  <c r="AH35" i="67"/>
  <c r="BQ5" i="67" s="1"/>
  <c r="AZ5" i="59"/>
  <c r="BI5" i="71"/>
  <c r="AI35" i="71"/>
  <c r="BR5" i="71" s="1"/>
  <c r="AT87" i="112"/>
  <c r="AJ4" i="112" s="1"/>
  <c r="Y33" i="57"/>
  <c r="AG33" i="51"/>
  <c r="Y35" i="52"/>
  <c r="AC35" i="53"/>
  <c r="Z35" i="55"/>
  <c r="BK5" i="55" s="1"/>
  <c r="AC33" i="56"/>
  <c r="AS34" i="57"/>
  <c r="AS35" i="57" s="1"/>
  <c r="BG5" i="58"/>
  <c r="AQ34" i="58"/>
  <c r="AA35" i="58" s="1"/>
  <c r="BL5" i="58" s="1"/>
  <c r="BH5" i="59"/>
  <c r="BY5" i="59"/>
  <c r="AC36" i="59"/>
  <c r="BT5" i="59" s="1"/>
  <c r="BM5" i="59"/>
  <c r="BP5" i="63"/>
  <c r="AG36" i="63"/>
  <c r="BU5" i="63" s="1"/>
  <c r="BX5" i="64"/>
  <c r="BI5" i="65"/>
  <c r="AI35" i="65"/>
  <c r="BR5" i="65" s="1"/>
  <c r="BJ5" i="68"/>
  <c r="BX5" i="76"/>
  <c r="AZ5" i="76"/>
  <c r="AS34" i="76"/>
  <c r="BZ5" i="76"/>
  <c r="BY5" i="76"/>
  <c r="AI35" i="76"/>
  <c r="BR5" i="76" s="1"/>
  <c r="BH5" i="76"/>
  <c r="AG33" i="76"/>
  <c r="BA5" i="86"/>
  <c r="BZ5" i="86"/>
  <c r="Y33" i="86"/>
  <c r="BI5" i="86"/>
  <c r="AG33" i="86"/>
  <c r="AC33" i="52"/>
  <c r="AE35" i="72"/>
  <c r="BO5" i="72" s="1"/>
  <c r="AX5" i="51"/>
  <c r="BY5" i="52"/>
  <c r="Z35" i="52"/>
  <c r="BK5" i="52" s="1"/>
  <c r="BD5" i="53"/>
  <c r="AS34" i="54"/>
  <c r="AS35" i="54" s="1"/>
  <c r="BB5" i="55"/>
  <c r="BZ5" i="55"/>
  <c r="AG33" i="56"/>
  <c r="AZ5" i="57"/>
  <c r="BH5" i="57"/>
  <c r="Y35" i="57"/>
  <c r="AY5" i="58"/>
  <c r="Y36" i="58"/>
  <c r="BJ5" i="58"/>
  <c r="BZ5" i="59"/>
  <c r="AG33" i="59"/>
  <c r="AG36" i="59"/>
  <c r="BU5" i="59" s="1"/>
  <c r="AC36" i="60"/>
  <c r="BT5" i="60" s="1"/>
  <c r="BM5" i="60"/>
  <c r="AX5" i="61"/>
  <c r="AC36" i="61"/>
  <c r="BT5" i="61" s="1"/>
  <c r="BM5" i="61"/>
  <c r="AQ34" i="61"/>
  <c r="AA35" i="61" s="1"/>
  <c r="BL5" i="61" s="1"/>
  <c r="BJ5" i="62"/>
  <c r="BX5" i="62"/>
  <c r="AZ5" i="62"/>
  <c r="AS34" i="62"/>
  <c r="AS35" i="62" s="1"/>
  <c r="AI35" i="62"/>
  <c r="BR5" i="62" s="1"/>
  <c r="BH5" i="62"/>
  <c r="AR35" i="63"/>
  <c r="Y33" i="65"/>
  <c r="Y36" i="66"/>
  <c r="BP5" i="67"/>
  <c r="AC36" i="73"/>
  <c r="BT5" i="73" s="1"/>
  <c r="BM5" i="73"/>
  <c r="AQ35" i="73"/>
  <c r="BJ5" i="73"/>
  <c r="AC35" i="52"/>
  <c r="BY5" i="54"/>
  <c r="Z35" i="51"/>
  <c r="BK5" i="51" s="1"/>
  <c r="AR35" i="58"/>
  <c r="BZ5" i="58"/>
  <c r="Z35" i="58"/>
  <c r="BK5" i="58" s="1"/>
  <c r="BY5" i="58"/>
  <c r="BG5" i="51"/>
  <c r="AZ5" i="54"/>
  <c r="BH5" i="54"/>
  <c r="AX5" i="56"/>
  <c r="BF5" i="56"/>
  <c r="AY5" i="59"/>
  <c r="AQ34" i="59"/>
  <c r="AA35" i="59" s="1"/>
  <c r="BL5" i="59" s="1"/>
  <c r="AR35" i="59"/>
  <c r="AQ36" i="59" s="1"/>
  <c r="AH35" i="59"/>
  <c r="BQ5" i="59" s="1"/>
  <c r="BG5" i="59"/>
  <c r="AS35" i="61"/>
  <c r="AQ34" i="64"/>
  <c r="AA35" i="64" s="1"/>
  <c r="BL5" i="64" s="1"/>
  <c r="AX5" i="64"/>
  <c r="Y33" i="64"/>
  <c r="BZ5" i="64"/>
  <c r="BY5" i="64"/>
  <c r="AG35" i="64"/>
  <c r="BF5" i="64"/>
  <c r="AG33" i="64"/>
  <c r="AE35" i="66"/>
  <c r="AZ5" i="67"/>
  <c r="Z35" i="67"/>
  <c r="BK5" i="67" s="1"/>
  <c r="BP5" i="74"/>
  <c r="AG36" i="74"/>
  <c r="BU5" i="74" s="1"/>
  <c r="BP5" i="81"/>
  <c r="AG36" i="81"/>
  <c r="BU5" i="81" s="1"/>
  <c r="AZ5" i="61"/>
  <c r="BH5" i="61"/>
  <c r="BC5" i="62"/>
  <c r="Y33" i="62"/>
  <c r="AX5" i="63"/>
  <c r="BF5" i="63"/>
  <c r="AQ34" i="63"/>
  <c r="AA35" i="63" s="1"/>
  <c r="BL5" i="63" s="1"/>
  <c r="BD5" i="65"/>
  <c r="AY5" i="66"/>
  <c r="BG5" i="66"/>
  <c r="BB5" i="67"/>
  <c r="AC35" i="67"/>
  <c r="BX5" i="68"/>
  <c r="AS34" i="68"/>
  <c r="AI35" i="68"/>
  <c r="BR5" i="68" s="1"/>
  <c r="AG33" i="68"/>
  <c r="AQ34" i="70"/>
  <c r="AA35" i="70" s="1"/>
  <c r="BL5" i="70" s="1"/>
  <c r="AX5" i="70"/>
  <c r="Y33" i="70"/>
  <c r="BZ5" i="70"/>
  <c r="BY5" i="70"/>
  <c r="AG35" i="70"/>
  <c r="AQ35" i="70" s="1"/>
  <c r="AQ36" i="70" s="1"/>
  <c r="BF5" i="70"/>
  <c r="AG33" i="70"/>
  <c r="BJ5" i="72"/>
  <c r="Z35" i="73"/>
  <c r="BK5" i="73" s="1"/>
  <c r="AE35" i="75"/>
  <c r="BO5" i="75" s="1"/>
  <c r="BJ5" i="77"/>
  <c r="AC33" i="86"/>
  <c r="AC35" i="86"/>
  <c r="BB5" i="86"/>
  <c r="AG36" i="60"/>
  <c r="BU5" i="60" s="1"/>
  <c r="AC33" i="62"/>
  <c r="AQ36" i="69"/>
  <c r="AR35" i="70"/>
  <c r="Z35" i="70"/>
  <c r="BK5" i="70" s="1"/>
  <c r="AG36" i="73"/>
  <c r="BU5" i="73" s="1"/>
  <c r="BJ5" i="85"/>
  <c r="AS34" i="60"/>
  <c r="AS35" i="60" s="1"/>
  <c r="AQ36" i="60" s="1"/>
  <c r="AG33" i="62"/>
  <c r="Y35" i="63"/>
  <c r="AC35" i="64"/>
  <c r="AQ35" i="64" s="1"/>
  <c r="AQ36" i="64" s="1"/>
  <c r="AQ34" i="65"/>
  <c r="AA35" i="65" s="1"/>
  <c r="BL5" i="65" s="1"/>
  <c r="BY5" i="66"/>
  <c r="Z35" i="66"/>
  <c r="BK5" i="66" s="1"/>
  <c r="AE35" i="67"/>
  <c r="BO5" i="67" s="1"/>
  <c r="BY5" i="68"/>
  <c r="AC33" i="68"/>
  <c r="AY5" i="70"/>
  <c r="AC36" i="71"/>
  <c r="BT5" i="71" s="1"/>
  <c r="BM5" i="71"/>
  <c r="AG36" i="72"/>
  <c r="BU5" i="72" s="1"/>
  <c r="Y33" i="75"/>
  <c r="BZ5" i="75"/>
  <c r="AQ35" i="75"/>
  <c r="BY5" i="75"/>
  <c r="Y35" i="75"/>
  <c r="AC36" i="76"/>
  <c r="BT5" i="76" s="1"/>
  <c r="AQ35" i="76"/>
  <c r="BM5" i="76"/>
  <c r="AC36" i="78"/>
  <c r="BT5" i="78" s="1"/>
  <c r="BM5" i="78"/>
  <c r="BD5" i="87"/>
  <c r="AE35" i="87"/>
  <c r="BO5" i="87" s="1"/>
  <c r="AS35" i="87"/>
  <c r="AC36" i="92"/>
  <c r="BT5" i="92" s="1"/>
  <c r="BM5" i="92"/>
  <c r="AZ5" i="60"/>
  <c r="BX5" i="60"/>
  <c r="Y35" i="60"/>
  <c r="BC5" i="61"/>
  <c r="AX5" i="62"/>
  <c r="BF5" i="62"/>
  <c r="AQ34" i="62"/>
  <c r="AA35" i="62" s="1"/>
  <c r="BL5" i="62" s="1"/>
  <c r="BY5" i="63"/>
  <c r="Z35" i="63"/>
  <c r="BK5" i="63" s="1"/>
  <c r="AQ35" i="63"/>
  <c r="AQ36" i="63" s="1"/>
  <c r="BD5" i="64"/>
  <c r="AY5" i="65"/>
  <c r="BG5" i="65"/>
  <c r="BB5" i="66"/>
  <c r="BJ5" i="66"/>
  <c r="BZ5" i="66"/>
  <c r="AG33" i="67"/>
  <c r="BZ5" i="68"/>
  <c r="Y33" i="73"/>
  <c r="AC33" i="74"/>
  <c r="AG36" i="75"/>
  <c r="BU5" i="75" s="1"/>
  <c r="AC36" i="84"/>
  <c r="BT5" i="84" s="1"/>
  <c r="AC35" i="58"/>
  <c r="AQ35" i="58" s="1"/>
  <c r="AQ36" i="58" s="1"/>
  <c r="Z35" i="60"/>
  <c r="BK5" i="60" s="1"/>
  <c r="AC33" i="61"/>
  <c r="BZ5" i="63"/>
  <c r="AC35" i="66"/>
  <c r="AQ35" i="66" s="1"/>
  <c r="AE35" i="68"/>
  <c r="BO5" i="68" s="1"/>
  <c r="BD5" i="68"/>
  <c r="AC36" i="70"/>
  <c r="BT5" i="70" s="1"/>
  <c r="BM5" i="70"/>
  <c r="AS35" i="70"/>
  <c r="AG33" i="71"/>
  <c r="AC33" i="72"/>
  <c r="AY5" i="73"/>
  <c r="AQ34" i="73"/>
  <c r="AA35" i="73" s="1"/>
  <c r="BL5" i="73" s="1"/>
  <c r="AR35" i="73"/>
  <c r="AH35" i="73"/>
  <c r="BQ5" i="73" s="1"/>
  <c r="BG5" i="73"/>
  <c r="AG33" i="73"/>
  <c r="BY5" i="65"/>
  <c r="AQ35" i="67"/>
  <c r="Y35" i="67"/>
  <c r="AG36" i="68"/>
  <c r="BU5" i="68" s="1"/>
  <c r="BP5" i="69"/>
  <c r="AG36" i="69"/>
  <c r="BU5" i="69" s="1"/>
  <c r="BW5" i="70"/>
  <c r="Y35" i="70"/>
  <c r="AR35" i="71"/>
  <c r="AQ36" i="71" s="1"/>
  <c r="AR35" i="72"/>
  <c r="AS35" i="73"/>
  <c r="AC35" i="74"/>
  <c r="AQ35" i="74" s="1"/>
  <c r="AQ36" i="74" s="1"/>
  <c r="AX5" i="75"/>
  <c r="AG36" i="76"/>
  <c r="BU5" i="76" s="1"/>
  <c r="Y33" i="68"/>
  <c r="AC35" i="68"/>
  <c r="AQ34" i="69"/>
  <c r="AA35" i="69" s="1"/>
  <c r="BL5" i="69" s="1"/>
  <c r="AS34" i="72"/>
  <c r="AS35" i="72" s="1"/>
  <c r="BZ5" i="73"/>
  <c r="AG33" i="74"/>
  <c r="AZ5" i="75"/>
  <c r="BH5" i="75"/>
  <c r="BC5" i="76"/>
  <c r="Y33" i="76"/>
  <c r="AE35" i="76"/>
  <c r="BO5" i="76" s="1"/>
  <c r="AQ35" i="78"/>
  <c r="BP5" i="78"/>
  <c r="AR35" i="78"/>
  <c r="AQ34" i="80"/>
  <c r="AA35" i="80" s="1"/>
  <c r="BL5" i="80" s="1"/>
  <c r="AC36" i="82"/>
  <c r="BT5" i="82" s="1"/>
  <c r="BM5" i="82"/>
  <c r="AQ34" i="82"/>
  <c r="AA35" i="82" s="1"/>
  <c r="BL5" i="82" s="1"/>
  <c r="Y36" i="83"/>
  <c r="BP5" i="83"/>
  <c r="AR35" i="83"/>
  <c r="AS35" i="84"/>
  <c r="BX5" i="88"/>
  <c r="AC36" i="97"/>
  <c r="BT5" i="97" s="1"/>
  <c r="BM5" i="97"/>
  <c r="AQ35" i="97"/>
  <c r="AC36" i="99"/>
  <c r="BT5" i="99" s="1"/>
  <c r="BM5" i="99"/>
  <c r="AY5" i="69"/>
  <c r="BB5" i="70"/>
  <c r="AZ5" i="72"/>
  <c r="BH5" i="72"/>
  <c r="BX5" i="72"/>
  <c r="BC5" i="73"/>
  <c r="AX5" i="74"/>
  <c r="BF5" i="74"/>
  <c r="AQ34" i="74"/>
  <c r="AA35" i="74" s="1"/>
  <c r="BL5" i="74" s="1"/>
  <c r="AQ34" i="77"/>
  <c r="AA35" i="77" s="1"/>
  <c r="BL5" i="77" s="1"/>
  <c r="AX5" i="77"/>
  <c r="Y33" i="77"/>
  <c r="BZ5" i="77"/>
  <c r="AQ35" i="77"/>
  <c r="AQ36" i="77" s="1"/>
  <c r="BY5" i="77"/>
  <c r="AG35" i="77"/>
  <c r="BF5" i="77"/>
  <c r="AG33" i="77"/>
  <c r="AY5" i="80"/>
  <c r="BZ5" i="80"/>
  <c r="AH35" i="80"/>
  <c r="BQ5" i="80" s="1"/>
  <c r="BG5" i="80"/>
  <c r="AG33" i="80"/>
  <c r="AZ5" i="88"/>
  <c r="AQ34" i="91"/>
  <c r="AA35" i="91" s="1"/>
  <c r="BL5" i="91" s="1"/>
  <c r="AX5" i="91"/>
  <c r="Y33" i="91"/>
  <c r="BZ5" i="91"/>
  <c r="BY5" i="91"/>
  <c r="BW5" i="91"/>
  <c r="Y35" i="91"/>
  <c r="AG35" i="91"/>
  <c r="BF5" i="91"/>
  <c r="AG33" i="91"/>
  <c r="BN5" i="97"/>
  <c r="AR35" i="97"/>
  <c r="AQ34" i="71"/>
  <c r="AG36" i="71"/>
  <c r="BU5" i="71" s="1"/>
  <c r="AC33" i="73"/>
  <c r="AR35" i="77"/>
  <c r="Z35" i="77"/>
  <c r="BK5" i="77" s="1"/>
  <c r="AS34" i="78"/>
  <c r="AI35" i="78"/>
  <c r="BR5" i="78" s="1"/>
  <c r="AS35" i="80"/>
  <c r="AE35" i="82"/>
  <c r="BO5" i="82" s="1"/>
  <c r="BX5" i="83"/>
  <c r="AZ5" i="83"/>
  <c r="AS34" i="83"/>
  <c r="Y33" i="83"/>
  <c r="AI35" i="83"/>
  <c r="BR5" i="83" s="1"/>
  <c r="BH5" i="83"/>
  <c r="AC33" i="84"/>
  <c r="AQ34" i="85"/>
  <c r="AA35" i="85" s="1"/>
  <c r="BL5" i="85" s="1"/>
  <c r="AX5" i="85"/>
  <c r="Y33" i="85"/>
  <c r="BZ5" i="85"/>
  <c r="AQ35" i="85"/>
  <c r="AQ36" i="85" s="1"/>
  <c r="BY5" i="85"/>
  <c r="AG35" i="85"/>
  <c r="BF5" i="85"/>
  <c r="AG33" i="85"/>
  <c r="AR35" i="87"/>
  <c r="BX5" i="89"/>
  <c r="AZ5" i="89"/>
  <c r="AS34" i="89"/>
  <c r="AS35" i="89" s="1"/>
  <c r="BZ5" i="89"/>
  <c r="BY5" i="89"/>
  <c r="AI35" i="89"/>
  <c r="BR5" i="89" s="1"/>
  <c r="BH5" i="89"/>
  <c r="AG33" i="89"/>
  <c r="BB5" i="95"/>
  <c r="AC35" i="95"/>
  <c r="AQ35" i="95" s="1"/>
  <c r="BY5" i="105"/>
  <c r="Z35" i="69"/>
  <c r="AC33" i="70"/>
  <c r="BZ5" i="72"/>
  <c r="Y35" i="74"/>
  <c r="AC35" i="75"/>
  <c r="AA35" i="76"/>
  <c r="BL5" i="76" s="1"/>
  <c r="AE35" i="79"/>
  <c r="AR35" i="85"/>
  <c r="Z35" i="85"/>
  <c r="BK5" i="85" s="1"/>
  <c r="AQ35" i="86"/>
  <c r="AQ36" i="86" s="1"/>
  <c r="AD35" i="95"/>
  <c r="BN5" i="95" s="1"/>
  <c r="BC5" i="95"/>
  <c r="AC33" i="95"/>
  <c r="AS34" i="105"/>
  <c r="AS35" i="105" s="1"/>
  <c r="AZ5" i="105"/>
  <c r="BH5" i="105"/>
  <c r="AI35" i="105"/>
  <c r="BR5" i="105" s="1"/>
  <c r="BZ5" i="69"/>
  <c r="Y35" i="71"/>
  <c r="AC35" i="72"/>
  <c r="BY5" i="74"/>
  <c r="Z35" i="74"/>
  <c r="BK5" i="74" s="1"/>
  <c r="Y33" i="78"/>
  <c r="AC36" i="80"/>
  <c r="BT5" i="80" s="1"/>
  <c r="BM5" i="80"/>
  <c r="Y36" i="80"/>
  <c r="BJ5" i="80"/>
  <c r="Y33" i="82"/>
  <c r="BZ5" i="82"/>
  <c r="AQ35" i="82"/>
  <c r="BY5" i="82"/>
  <c r="Y35" i="82"/>
  <c r="AY5" i="85"/>
  <c r="AG36" i="87"/>
  <c r="BU5" i="87" s="1"/>
  <c r="BP5" i="96"/>
  <c r="AG36" i="96"/>
  <c r="BU5" i="96" s="1"/>
  <c r="AC36" i="98"/>
  <c r="BT5" i="98" s="1"/>
  <c r="BY5" i="71"/>
  <c r="AR35" i="76"/>
  <c r="Z35" i="76"/>
  <c r="BK5" i="76" s="1"/>
  <c r="AC36" i="77"/>
  <c r="BT5" i="77" s="1"/>
  <c r="BM5" i="77"/>
  <c r="AS35" i="77"/>
  <c r="AC35" i="81"/>
  <c r="AQ35" i="81" s="1"/>
  <c r="AQ36" i="81" s="1"/>
  <c r="AR35" i="82"/>
  <c r="AG36" i="82"/>
  <c r="BU5" i="82" s="1"/>
  <c r="AD35" i="84"/>
  <c r="BN5" i="84" s="1"/>
  <c r="AS34" i="86"/>
  <c r="AI35" i="86"/>
  <c r="BR5" i="86" s="1"/>
  <c r="AC33" i="87"/>
  <c r="AS34" i="88"/>
  <c r="BZ5" i="88"/>
  <c r="AI35" i="88"/>
  <c r="BR5" i="88" s="1"/>
  <c r="AG33" i="88"/>
  <c r="BC5" i="98"/>
  <c r="AD35" i="98"/>
  <c r="AS34" i="79"/>
  <c r="AC35" i="83"/>
  <c r="AG36" i="84"/>
  <c r="BU5" i="84" s="1"/>
  <c r="AR35" i="91"/>
  <c r="Z35" i="91"/>
  <c r="BK5" i="91" s="1"/>
  <c r="AQ35" i="92"/>
  <c r="BP5" i="92"/>
  <c r="AS35" i="93"/>
  <c r="AG36" i="93"/>
  <c r="BU5" i="93" s="1"/>
  <c r="BD5" i="104"/>
  <c r="AE35" i="104"/>
  <c r="BO5" i="104" s="1"/>
  <c r="AG33" i="78"/>
  <c r="AZ5" i="79"/>
  <c r="Y35" i="79"/>
  <c r="Y33" i="80"/>
  <c r="AX5" i="81"/>
  <c r="AQ34" i="81"/>
  <c r="AA35" i="81" s="1"/>
  <c r="BL5" i="81" s="1"/>
  <c r="Z35" i="82"/>
  <c r="BK5" i="82" s="1"/>
  <c r="Y35" i="87"/>
  <c r="AC36" i="88"/>
  <c r="BT5" i="88" s="1"/>
  <c r="AC33" i="88"/>
  <c r="AC36" i="89"/>
  <c r="BT5" i="89" s="1"/>
  <c r="BM5" i="89"/>
  <c r="AY5" i="91"/>
  <c r="AQ34" i="94"/>
  <c r="AA35" i="94" s="1"/>
  <c r="BL5" i="94" s="1"/>
  <c r="Y33" i="96"/>
  <c r="BZ5" i="96"/>
  <c r="AQ35" i="96"/>
  <c r="BY5" i="96"/>
  <c r="Y35" i="96"/>
  <c r="BA5" i="103"/>
  <c r="BZ5" i="103"/>
  <c r="Y33" i="103"/>
  <c r="BI5" i="103"/>
  <c r="AI35" i="103"/>
  <c r="BR5" i="103" s="1"/>
  <c r="AG33" i="103"/>
  <c r="BM5" i="109"/>
  <c r="AX5" i="78"/>
  <c r="AQ34" i="78"/>
  <c r="BY5" i="79"/>
  <c r="Z35" i="79"/>
  <c r="BK5" i="79" s="1"/>
  <c r="AQ35" i="79"/>
  <c r="AC33" i="80"/>
  <c r="AG33" i="83"/>
  <c r="Y35" i="84"/>
  <c r="AC35" i="85"/>
  <c r="AQ34" i="86"/>
  <c r="AA35" i="86" s="1"/>
  <c r="BL5" i="86" s="1"/>
  <c r="BY5" i="87"/>
  <c r="Z35" i="87"/>
  <c r="BK5" i="87" s="1"/>
  <c r="AS34" i="92"/>
  <c r="AS35" i="92" s="1"/>
  <c r="AI35" i="92"/>
  <c r="BR5" i="92" s="1"/>
  <c r="AY5" i="94"/>
  <c r="BZ5" i="94"/>
  <c r="AH35" i="94"/>
  <c r="BQ5" i="94" s="1"/>
  <c r="BG5" i="94"/>
  <c r="AR35" i="96"/>
  <c r="BP5" i="97"/>
  <c r="BP5" i="98"/>
  <c r="AG36" i="98"/>
  <c r="BU5" i="98" s="1"/>
  <c r="AC36" i="100"/>
  <c r="BT5" i="100" s="1"/>
  <c r="BM5" i="100"/>
  <c r="AQ35" i="100"/>
  <c r="BC5" i="109"/>
  <c r="AD35" i="109"/>
  <c r="BN5" i="109" s="1"/>
  <c r="AC33" i="77"/>
  <c r="BZ5" i="79"/>
  <c r="Y35" i="81"/>
  <c r="AX5" i="83"/>
  <c r="AQ34" i="83"/>
  <c r="AA35" i="83" s="1"/>
  <c r="BL5" i="83" s="1"/>
  <c r="Z35" i="84"/>
  <c r="BK5" i="84" s="1"/>
  <c r="AQ35" i="84"/>
  <c r="BZ5" i="87"/>
  <c r="AA35" i="88"/>
  <c r="BL5" i="88" s="1"/>
  <c r="AC36" i="91"/>
  <c r="BT5" i="91" s="1"/>
  <c r="BM5" i="91"/>
  <c r="AS35" i="91"/>
  <c r="AA35" i="93"/>
  <c r="BL5" i="93" s="1"/>
  <c r="AS35" i="94"/>
  <c r="AG36" i="95"/>
  <c r="BU5" i="95" s="1"/>
  <c r="BN5" i="100"/>
  <c r="AR35" i="100"/>
  <c r="BO5" i="101"/>
  <c r="AC36" i="101"/>
  <c r="BT5" i="101" s="1"/>
  <c r="BZ5" i="108"/>
  <c r="BX5" i="108"/>
  <c r="AZ5" i="108"/>
  <c r="AS34" i="108"/>
  <c r="AS35" i="108" s="1"/>
  <c r="BY5" i="108"/>
  <c r="AI35" i="108"/>
  <c r="BR5" i="108" s="1"/>
  <c r="BH5" i="108"/>
  <c r="Y35" i="78"/>
  <c r="AX5" i="80"/>
  <c r="Z35" i="81"/>
  <c r="BK5" i="81" s="1"/>
  <c r="AC33" i="82"/>
  <c r="Y35" i="86"/>
  <c r="AC35" i="87"/>
  <c r="AG36" i="90"/>
  <c r="BU5" i="90" s="1"/>
  <c r="Y33" i="92"/>
  <c r="AE35" i="93"/>
  <c r="BO5" i="93" s="1"/>
  <c r="BX5" i="97"/>
  <c r="AZ5" i="97"/>
  <c r="AS34" i="97"/>
  <c r="AI35" i="97"/>
  <c r="BR5" i="97" s="1"/>
  <c r="BH5" i="97"/>
  <c r="AC33" i="79"/>
  <c r="Y33" i="88"/>
  <c r="AQ35" i="88"/>
  <c r="AQ36" i="88" s="1"/>
  <c r="Y35" i="88"/>
  <c r="BP5" i="89"/>
  <c r="AG36" i="89"/>
  <c r="BU5" i="89" s="1"/>
  <c r="AR35" i="89"/>
  <c r="AQ36" i="89" s="1"/>
  <c r="AR35" i="90"/>
  <c r="BZ5" i="92"/>
  <c r="BJ5" i="94"/>
  <c r="AC36" i="96"/>
  <c r="BT5" i="96" s="1"/>
  <c r="BM5" i="96"/>
  <c r="AQ34" i="96"/>
  <c r="AA35" i="96" s="1"/>
  <c r="BL5" i="96" s="1"/>
  <c r="AS34" i="99"/>
  <c r="AS35" i="99" s="1"/>
  <c r="BA5" i="99"/>
  <c r="BP5" i="101"/>
  <c r="AG36" i="101"/>
  <c r="BU5" i="101" s="1"/>
  <c r="Y33" i="89"/>
  <c r="AQ34" i="90"/>
  <c r="AA35" i="90" s="1"/>
  <c r="BL5" i="90" s="1"/>
  <c r="BC5" i="97"/>
  <c r="Y33" i="97"/>
  <c r="AX5" i="98"/>
  <c r="AQ34" i="98"/>
  <c r="AA35" i="98" s="1"/>
  <c r="BL5" i="98" s="1"/>
  <c r="AA35" i="99"/>
  <c r="BL5" i="99" s="1"/>
  <c r="AS35" i="101"/>
  <c r="AQ34" i="102"/>
  <c r="AA35" i="102" s="1"/>
  <c r="BL5" i="102" s="1"/>
  <c r="AX5" i="102"/>
  <c r="Y33" i="102"/>
  <c r="BZ5" i="102"/>
  <c r="AQ35" i="102"/>
  <c r="AQ36" i="102" s="1"/>
  <c r="BY5" i="102"/>
  <c r="AG35" i="102"/>
  <c r="BF5" i="102"/>
  <c r="AG33" i="102"/>
  <c r="BJ5" i="105"/>
  <c r="AC35" i="106"/>
  <c r="AX5" i="107"/>
  <c r="AC36" i="107"/>
  <c r="BT5" i="107" s="1"/>
  <c r="BM5" i="107"/>
  <c r="AQ34" i="107"/>
  <c r="AA35" i="107" s="1"/>
  <c r="BL5" i="107" s="1"/>
  <c r="AS35" i="109"/>
  <c r="Z35" i="88"/>
  <c r="BK5" i="88" s="1"/>
  <c r="AC33" i="89"/>
  <c r="AG33" i="92"/>
  <c r="Y35" i="93"/>
  <c r="Y33" i="94"/>
  <c r="AC35" i="94"/>
  <c r="AQ34" i="95"/>
  <c r="AA35" i="95" s="1"/>
  <c r="BL5" i="95" s="1"/>
  <c r="Z35" i="96"/>
  <c r="BK5" i="96" s="1"/>
  <c r="AC33" i="97"/>
  <c r="AS34" i="98"/>
  <c r="AS35" i="98" s="1"/>
  <c r="AR35" i="102"/>
  <c r="Z35" i="102"/>
  <c r="BK5" i="102" s="1"/>
  <c r="AC36" i="108"/>
  <c r="BT5" i="108" s="1"/>
  <c r="BM5" i="108"/>
  <c r="Y35" i="110"/>
  <c r="AQ34" i="110"/>
  <c r="AA35" i="110" s="1"/>
  <c r="BL5" i="110" s="1"/>
  <c r="AX5" i="110"/>
  <c r="Y33" i="110"/>
  <c r="BZ5" i="110"/>
  <c r="BY5" i="110"/>
  <c r="AG35" i="110"/>
  <c r="BF5" i="110"/>
  <c r="AG33" i="110"/>
  <c r="Y35" i="90"/>
  <c r="AQ34" i="92"/>
  <c r="AA35" i="92" s="1"/>
  <c r="BL5" i="92" s="1"/>
  <c r="BY5" i="93"/>
  <c r="Z35" i="93"/>
  <c r="BK5" i="93" s="1"/>
  <c r="AQ35" i="93"/>
  <c r="AQ36" i="93" s="1"/>
  <c r="AS34" i="95"/>
  <c r="AS35" i="95" s="1"/>
  <c r="AG33" i="97"/>
  <c r="AZ5" i="98"/>
  <c r="Y35" i="98"/>
  <c r="BC5" i="99"/>
  <c r="Y36" i="100"/>
  <c r="BD5" i="101"/>
  <c r="AC33" i="101"/>
  <c r="AC35" i="103"/>
  <c r="BX5" i="105"/>
  <c r="AE35" i="107"/>
  <c r="BO5" i="107" s="1"/>
  <c r="AR35" i="108"/>
  <c r="BN5" i="108"/>
  <c r="BP5" i="109"/>
  <c r="AG36" i="109"/>
  <c r="BU5" i="109" s="1"/>
  <c r="AR35" i="110"/>
  <c r="AX5" i="89"/>
  <c r="AQ34" i="89"/>
  <c r="Z35" i="90"/>
  <c r="BK5" i="90" s="1"/>
  <c r="AQ35" i="90"/>
  <c r="AQ36" i="90" s="1"/>
  <c r="AC33" i="91"/>
  <c r="BZ5" i="93"/>
  <c r="BX5" i="95"/>
  <c r="Y35" i="95"/>
  <c r="BC5" i="96"/>
  <c r="AX5" i="97"/>
  <c r="BF5" i="97"/>
  <c r="AQ34" i="97"/>
  <c r="AA35" i="97" s="1"/>
  <c r="BL5" i="97" s="1"/>
  <c r="BY5" i="98"/>
  <c r="AQ35" i="98"/>
  <c r="Y33" i="99"/>
  <c r="AQ35" i="99"/>
  <c r="Y35" i="99"/>
  <c r="AG33" i="99"/>
  <c r="AY5" i="102"/>
  <c r="AG35" i="107"/>
  <c r="AQ35" i="108"/>
  <c r="AR35" i="109"/>
  <c r="Y35" i="92"/>
  <c r="AX5" i="94"/>
  <c r="Z35" i="95"/>
  <c r="BK5" i="95" s="1"/>
  <c r="AC33" i="96"/>
  <c r="BZ5" i="98"/>
  <c r="AR35" i="99"/>
  <c r="BX5" i="100"/>
  <c r="AZ5" i="100"/>
  <c r="AS34" i="100"/>
  <c r="AI35" i="100"/>
  <c r="BR5" i="100" s="1"/>
  <c r="BH5" i="100"/>
  <c r="AG33" i="100"/>
  <c r="AC36" i="102"/>
  <c r="BT5" i="102" s="1"/>
  <c r="BM5" i="102"/>
  <c r="AS35" i="102"/>
  <c r="AQ35" i="103"/>
  <c r="BP5" i="103"/>
  <c r="AG36" i="103"/>
  <c r="BU5" i="103" s="1"/>
  <c r="AR35" i="103"/>
  <c r="AG36" i="104"/>
  <c r="BU5" i="104" s="1"/>
  <c r="Y33" i="107"/>
  <c r="BZ5" i="107"/>
  <c r="BY5" i="107"/>
  <c r="Y35" i="107"/>
  <c r="AC33" i="93"/>
  <c r="BW5" i="102"/>
  <c r="Y35" i="102"/>
  <c r="AC33" i="104"/>
  <c r="AY5" i="105"/>
  <c r="AQ34" i="105"/>
  <c r="Y33" i="105"/>
  <c r="BZ5" i="105"/>
  <c r="AH35" i="105"/>
  <c r="BQ5" i="105" s="1"/>
  <c r="BG5" i="105"/>
  <c r="AG33" i="105"/>
  <c r="AC33" i="106"/>
  <c r="AR35" i="107"/>
  <c r="Y36" i="108"/>
  <c r="BP5" i="108"/>
  <c r="AG36" i="108"/>
  <c r="BU5" i="108" s="1"/>
  <c r="AS35" i="110"/>
  <c r="BC5" i="100"/>
  <c r="Y33" i="100"/>
  <c r="AX5" i="101"/>
  <c r="BF5" i="101"/>
  <c r="AQ34" i="101"/>
  <c r="AA35" i="101" s="1"/>
  <c r="BL5" i="101" s="1"/>
  <c r="BD5" i="103"/>
  <c r="AY5" i="104"/>
  <c r="BG5" i="104"/>
  <c r="BB5" i="105"/>
  <c r="AZ5" i="107"/>
  <c r="BH5" i="107"/>
  <c r="BC5" i="108"/>
  <c r="Y33" i="108"/>
  <c r="AX5" i="109"/>
  <c r="BF5" i="109"/>
  <c r="AQ34" i="109"/>
  <c r="AA35" i="109" s="1"/>
  <c r="BL5" i="109" s="1"/>
  <c r="Z35" i="110"/>
  <c r="BK5" i="110" s="1"/>
  <c r="AC33" i="100"/>
  <c r="AC35" i="105"/>
  <c r="AG36" i="106"/>
  <c r="BU5" i="106" s="1"/>
  <c r="AC33" i="108"/>
  <c r="Y35" i="101"/>
  <c r="AX5" i="103"/>
  <c r="AQ34" i="103"/>
  <c r="AA35" i="103" s="1"/>
  <c r="BL5" i="103" s="1"/>
  <c r="BY5" i="104"/>
  <c r="Z35" i="104"/>
  <c r="BK5" i="104" s="1"/>
  <c r="AS34" i="106"/>
  <c r="AS35" i="106" s="1"/>
  <c r="AG33" i="108"/>
  <c r="Y35" i="109"/>
  <c r="AC35" i="110"/>
  <c r="AQ34" i="100"/>
  <c r="AA35" i="100" s="1"/>
  <c r="BL5" i="100" s="1"/>
  <c r="BY5" i="101"/>
  <c r="Z35" i="101"/>
  <c r="BK5" i="101" s="1"/>
  <c r="AQ35" i="101"/>
  <c r="AQ36" i="101" s="1"/>
  <c r="AC33" i="102"/>
  <c r="BJ5" i="104"/>
  <c r="BZ5" i="104"/>
  <c r="AR35" i="104"/>
  <c r="AZ5" i="106"/>
  <c r="Y35" i="106"/>
  <c r="BC5" i="107"/>
  <c r="AX5" i="108"/>
  <c r="BF5" i="108"/>
  <c r="AQ34" i="108"/>
  <c r="AA35" i="108" s="1"/>
  <c r="BL5" i="108" s="1"/>
  <c r="BY5" i="109"/>
  <c r="Z35" i="109"/>
  <c r="BK5" i="109" s="1"/>
  <c r="AQ35" i="109"/>
  <c r="BD5" i="110"/>
  <c r="BZ5" i="101"/>
  <c r="Y35" i="103"/>
  <c r="AC35" i="104"/>
  <c r="AQ35" i="104" s="1"/>
  <c r="AC33" i="107"/>
  <c r="BZ5" i="109"/>
  <c r="BY5" i="103"/>
  <c r="AS35" i="104" l="1"/>
  <c r="AQ36" i="104" s="1"/>
  <c r="Y36" i="93"/>
  <c r="BJ5" i="93"/>
  <c r="BS5" i="83"/>
  <c r="Y36" i="102"/>
  <c r="BJ5" i="102"/>
  <c r="BJ5" i="98"/>
  <c r="Y36" i="98"/>
  <c r="AC36" i="85"/>
  <c r="BT5" i="85" s="1"/>
  <c r="BM5" i="85"/>
  <c r="BS5" i="80"/>
  <c r="Y37" i="80"/>
  <c r="BV5" i="80" s="1"/>
  <c r="AC36" i="68"/>
  <c r="BT5" i="68" s="1"/>
  <c r="BM5" i="68"/>
  <c r="AQ35" i="68"/>
  <c r="AG36" i="80"/>
  <c r="BU5" i="80" s="1"/>
  <c r="Y37" i="59"/>
  <c r="BV5" i="59" s="1"/>
  <c r="BS5" i="59"/>
  <c r="Y36" i="110"/>
  <c r="BJ5" i="110"/>
  <c r="AS35" i="97"/>
  <c r="AQ36" i="97" s="1"/>
  <c r="Y36" i="86"/>
  <c r="BJ5" i="86"/>
  <c r="BJ5" i="84"/>
  <c r="Y36" i="84"/>
  <c r="Y36" i="96"/>
  <c r="BJ5" i="96"/>
  <c r="BJ5" i="79"/>
  <c r="AS35" i="79"/>
  <c r="AG36" i="86"/>
  <c r="BU5" i="86" s="1"/>
  <c r="Y36" i="91"/>
  <c r="BJ5" i="91"/>
  <c r="Y36" i="77"/>
  <c r="AS35" i="68"/>
  <c r="AA35" i="68"/>
  <c r="AG36" i="64"/>
  <c r="BU5" i="64" s="1"/>
  <c r="BP5" i="64"/>
  <c r="BS5" i="66"/>
  <c r="Y36" i="65"/>
  <c r="Y36" i="62"/>
  <c r="AQ35" i="54"/>
  <c r="AQ36" i="54" s="1"/>
  <c r="AC36" i="54"/>
  <c r="BT5" i="54" s="1"/>
  <c r="BM5" i="54"/>
  <c r="BM5" i="57"/>
  <c r="AC36" i="57"/>
  <c r="BT5" i="57" s="1"/>
  <c r="AG36" i="105"/>
  <c r="BU5" i="105" s="1"/>
  <c r="AC36" i="87"/>
  <c r="BT5" i="87" s="1"/>
  <c r="BM5" i="87"/>
  <c r="AG36" i="97"/>
  <c r="BU5" i="97" s="1"/>
  <c r="BJ5" i="74"/>
  <c r="Y36" i="74"/>
  <c r="AG36" i="88"/>
  <c r="BU5" i="88" s="1"/>
  <c r="Y36" i="55"/>
  <c r="AQ36" i="109"/>
  <c r="Y36" i="99"/>
  <c r="BJ5" i="99"/>
  <c r="AC36" i="110"/>
  <c r="BT5" i="110" s="1"/>
  <c r="BM5" i="110"/>
  <c r="BJ5" i="101"/>
  <c r="Y36" i="101"/>
  <c r="AR35" i="105"/>
  <c r="Y36" i="107"/>
  <c r="BJ5" i="107"/>
  <c r="AS35" i="100"/>
  <c r="Y36" i="92"/>
  <c r="BJ5" i="92"/>
  <c r="AQ36" i="99"/>
  <c r="BJ5" i="95"/>
  <c r="Y36" i="95"/>
  <c r="AC36" i="103"/>
  <c r="BT5" i="103" s="1"/>
  <c r="BM5" i="103"/>
  <c r="BP5" i="110"/>
  <c r="AG36" i="110"/>
  <c r="BU5" i="110" s="1"/>
  <c r="AR35" i="95"/>
  <c r="AQ36" i="95" s="1"/>
  <c r="Y36" i="97"/>
  <c r="AC36" i="109"/>
  <c r="BT5" i="109" s="1"/>
  <c r="AG36" i="92"/>
  <c r="BU5" i="92" s="1"/>
  <c r="AR35" i="98"/>
  <c r="BN5" i="98"/>
  <c r="AS35" i="86"/>
  <c r="Y36" i="82"/>
  <c r="BJ5" i="82"/>
  <c r="AA35" i="106"/>
  <c r="BL5" i="106" s="1"/>
  <c r="AS35" i="82"/>
  <c r="Y36" i="70"/>
  <c r="BJ5" i="70"/>
  <c r="AC36" i="52"/>
  <c r="BT5" i="52" s="1"/>
  <c r="BM5" i="52"/>
  <c r="AC36" i="53"/>
  <c r="BT5" i="53" s="1"/>
  <c r="BM5" i="53"/>
  <c r="AR35" i="67"/>
  <c r="BS5" i="100"/>
  <c r="Y36" i="78"/>
  <c r="BJ5" i="78"/>
  <c r="AC36" i="81"/>
  <c r="BT5" i="81" s="1"/>
  <c r="BM5" i="81"/>
  <c r="AS35" i="78"/>
  <c r="AQ36" i="78"/>
  <c r="BJ5" i="90"/>
  <c r="Y36" i="90"/>
  <c r="AQ35" i="106"/>
  <c r="AQ36" i="106" s="1"/>
  <c r="AC36" i="106"/>
  <c r="BT5" i="106" s="1"/>
  <c r="BM5" i="106"/>
  <c r="BJ5" i="71"/>
  <c r="AQ36" i="96"/>
  <c r="BK5" i="69"/>
  <c r="Y36" i="69"/>
  <c r="AA35" i="71"/>
  <c r="BL5" i="71" s="1"/>
  <c r="AG36" i="77"/>
  <c r="BU5" i="77" s="1"/>
  <c r="BP5" i="77"/>
  <c r="Y36" i="76"/>
  <c r="BM5" i="67"/>
  <c r="AC36" i="67"/>
  <c r="BT5" i="67" s="1"/>
  <c r="BJ5" i="52"/>
  <c r="Y36" i="52"/>
  <c r="AS35" i="65"/>
  <c r="AQ36" i="65" s="1"/>
  <c r="Y36" i="61"/>
  <c r="BJ5" i="61"/>
  <c r="Y36" i="53"/>
  <c r="BJ5" i="53"/>
  <c r="AC36" i="55"/>
  <c r="BT5" i="55" s="1"/>
  <c r="Y36" i="51"/>
  <c r="AC36" i="104"/>
  <c r="BT5" i="104" s="1"/>
  <c r="BM5" i="104"/>
  <c r="AC36" i="105"/>
  <c r="BT5" i="105" s="1"/>
  <c r="BM5" i="105"/>
  <c r="AQ35" i="105"/>
  <c r="AQ36" i="105" s="1"/>
  <c r="BP5" i="107"/>
  <c r="AG36" i="107"/>
  <c r="BU5" i="107" s="1"/>
  <c r="Y36" i="103"/>
  <c r="BJ5" i="103"/>
  <c r="BJ5" i="81"/>
  <c r="Y36" i="81"/>
  <c r="BJ5" i="106"/>
  <c r="Y36" i="106"/>
  <c r="AA35" i="89"/>
  <c r="AR35" i="94"/>
  <c r="AC36" i="83"/>
  <c r="BT5" i="83" s="1"/>
  <c r="BM5" i="83"/>
  <c r="AQ35" i="83"/>
  <c r="AQ36" i="83" s="1"/>
  <c r="AG36" i="91"/>
  <c r="BU5" i="91" s="1"/>
  <c r="BP5" i="91"/>
  <c r="AQ36" i="67"/>
  <c r="BM5" i="66"/>
  <c r="AC36" i="66"/>
  <c r="BT5" i="66" s="1"/>
  <c r="BJ5" i="60"/>
  <c r="Y36" i="60"/>
  <c r="AG36" i="70"/>
  <c r="BU5" i="70" s="1"/>
  <c r="BP5" i="70"/>
  <c r="BJ5" i="109"/>
  <c r="Y36" i="109"/>
  <c r="Y37" i="108"/>
  <c r="BV5" i="108" s="1"/>
  <c r="BS5" i="108"/>
  <c r="Y36" i="88"/>
  <c r="BJ5" i="88"/>
  <c r="AQ36" i="100"/>
  <c r="AA35" i="105"/>
  <c r="AQ35" i="107"/>
  <c r="AQ36" i="108"/>
  <c r="AQ36" i="98"/>
  <c r="AQ35" i="110"/>
  <c r="AQ36" i="110" s="1"/>
  <c r="AS35" i="107"/>
  <c r="AC36" i="94"/>
  <c r="BT5" i="94" s="1"/>
  <c r="BM5" i="94"/>
  <c r="AQ35" i="94"/>
  <c r="AG36" i="102"/>
  <c r="BU5" i="102" s="1"/>
  <c r="BP5" i="102"/>
  <c r="AG36" i="100"/>
  <c r="BU5" i="100" s="1"/>
  <c r="Y36" i="94"/>
  <c r="AQ35" i="87"/>
  <c r="AQ36" i="87" s="1"/>
  <c r="AQ36" i="79"/>
  <c r="Y36" i="87"/>
  <c r="BJ5" i="87"/>
  <c r="Y36" i="104"/>
  <c r="AQ36" i="92"/>
  <c r="AQ36" i="82"/>
  <c r="AG36" i="85"/>
  <c r="BU5" i="85" s="1"/>
  <c r="BP5" i="85"/>
  <c r="AA35" i="79"/>
  <c r="BL5" i="79" s="1"/>
  <c r="AQ35" i="91"/>
  <c r="AQ36" i="91" s="1"/>
  <c r="AG36" i="83"/>
  <c r="BU5" i="83" s="1"/>
  <c r="AG36" i="78"/>
  <c r="BU5" i="78" s="1"/>
  <c r="BM5" i="58"/>
  <c r="AC36" i="58"/>
  <c r="BT5" i="58" s="1"/>
  <c r="Y36" i="85"/>
  <c r="AC36" i="86"/>
  <c r="BT5" i="86" s="1"/>
  <c r="BM5" i="86"/>
  <c r="Y36" i="73"/>
  <c r="BS5" i="58"/>
  <c r="AS35" i="75"/>
  <c r="AQ36" i="75" s="1"/>
  <c r="AQ36" i="51"/>
  <c r="BO5" i="79"/>
  <c r="AC36" i="79"/>
  <c r="BT5" i="79" s="1"/>
  <c r="AC36" i="95"/>
  <c r="BT5" i="95" s="1"/>
  <c r="BM5" i="95"/>
  <c r="AC36" i="74"/>
  <c r="BT5" i="74" s="1"/>
  <c r="BM5" i="74"/>
  <c r="AQ36" i="73"/>
  <c r="AS35" i="76"/>
  <c r="AQ36" i="76" s="1"/>
  <c r="Y36" i="64"/>
  <c r="Y36" i="56"/>
  <c r="BJ5" i="56"/>
  <c r="AQ35" i="53"/>
  <c r="AQ36" i="53" s="1"/>
  <c r="AQ36" i="61"/>
  <c r="AQ36" i="56"/>
  <c r="AR35" i="55"/>
  <c r="AQ36" i="55" s="1"/>
  <c r="Y36" i="75"/>
  <c r="BJ5" i="75"/>
  <c r="AC36" i="64"/>
  <c r="BT5" i="64" s="1"/>
  <c r="BM5" i="64"/>
  <c r="AR35" i="84"/>
  <c r="AQ36" i="84" s="1"/>
  <c r="AS35" i="66"/>
  <c r="AQ36" i="66" s="1"/>
  <c r="BO5" i="66"/>
  <c r="BJ5" i="57"/>
  <c r="Y36" i="57"/>
  <c r="AG36" i="67"/>
  <c r="BU5" i="67" s="1"/>
  <c r="AA35" i="54"/>
  <c r="AA35" i="78"/>
  <c r="BL5" i="78" s="1"/>
  <c r="AS35" i="103"/>
  <c r="AQ36" i="103" s="1"/>
  <c r="AS35" i="88"/>
  <c r="AQ35" i="72"/>
  <c r="AQ36" i="72" s="1"/>
  <c r="BM5" i="72"/>
  <c r="AC36" i="72"/>
  <c r="BT5" i="72" s="1"/>
  <c r="AC36" i="75"/>
  <c r="BT5" i="75" s="1"/>
  <c r="BM5" i="75"/>
  <c r="AG36" i="94"/>
  <c r="BU5" i="94" s="1"/>
  <c r="AS35" i="83"/>
  <c r="AR35" i="80"/>
  <c r="AQ36" i="80" s="1"/>
  <c r="AA35" i="72"/>
  <c r="BJ5" i="67"/>
  <c r="Y36" i="67"/>
  <c r="BJ5" i="63"/>
  <c r="Y36" i="63"/>
  <c r="AA35" i="60"/>
  <c r="BL5" i="60" s="1"/>
  <c r="AQ35" i="57"/>
  <c r="AQ36" i="57" s="1"/>
  <c r="Y37" i="67" l="1"/>
  <c r="BV5" i="67" s="1"/>
  <c r="BS5" i="67"/>
  <c r="Y37" i="57"/>
  <c r="BV5" i="57" s="1"/>
  <c r="BS5" i="57"/>
  <c r="BS5" i="75"/>
  <c r="Y37" i="75"/>
  <c r="BV5" i="75" s="1"/>
  <c r="BS5" i="85"/>
  <c r="Y37" i="85"/>
  <c r="BV5" i="85" s="1"/>
  <c r="Y37" i="88"/>
  <c r="BV5" i="88" s="1"/>
  <c r="BS5" i="88"/>
  <c r="Y37" i="60"/>
  <c r="BV5" i="60" s="1"/>
  <c r="BS5" i="60"/>
  <c r="Y37" i="52"/>
  <c r="BV5" i="52" s="1"/>
  <c r="BS5" i="52"/>
  <c r="BS5" i="69"/>
  <c r="Y37" i="69"/>
  <c r="BV5" i="69" s="1"/>
  <c r="BS5" i="90"/>
  <c r="Y37" i="90"/>
  <c r="BV5" i="90" s="1"/>
  <c r="Y37" i="99"/>
  <c r="BV5" i="99" s="1"/>
  <c r="BS5" i="99"/>
  <c r="Y37" i="110"/>
  <c r="BV5" i="110" s="1"/>
  <c r="BS5" i="110"/>
  <c r="Y37" i="83"/>
  <c r="BV5" i="83" s="1"/>
  <c r="BL5" i="54"/>
  <c r="Y36" i="54"/>
  <c r="BS5" i="94"/>
  <c r="Y37" i="94"/>
  <c r="BV5" i="94" s="1"/>
  <c r="Y37" i="103"/>
  <c r="BV5" i="103" s="1"/>
  <c r="BS5" i="103"/>
  <c r="Y37" i="51"/>
  <c r="BV5" i="51" s="1"/>
  <c r="BS5" i="51"/>
  <c r="Y37" i="100"/>
  <c r="BV5" i="100" s="1"/>
  <c r="BS5" i="70"/>
  <c r="Y37" i="70"/>
  <c r="BV5" i="70" s="1"/>
  <c r="BS5" i="107"/>
  <c r="Y37" i="107"/>
  <c r="BV5" i="107" s="1"/>
  <c r="Y37" i="62"/>
  <c r="BV5" i="62" s="1"/>
  <c r="BS5" i="62"/>
  <c r="BS5" i="77"/>
  <c r="Y37" i="77"/>
  <c r="BV5" i="77" s="1"/>
  <c r="BS5" i="96"/>
  <c r="Y37" i="96"/>
  <c r="BV5" i="96" s="1"/>
  <c r="BS5" i="87"/>
  <c r="Y37" i="87"/>
  <c r="BV5" i="87" s="1"/>
  <c r="Y37" i="92"/>
  <c r="BV5" i="92" s="1"/>
  <c r="BS5" i="92"/>
  <c r="Y36" i="79"/>
  <c r="BL5" i="72"/>
  <c r="Y36" i="72"/>
  <c r="Y37" i="95"/>
  <c r="BV5" i="95" s="1"/>
  <c r="BS5" i="95"/>
  <c r="BS5" i="55"/>
  <c r="Y37" i="55"/>
  <c r="BV5" i="55" s="1"/>
  <c r="Y37" i="65"/>
  <c r="BV5" i="65" s="1"/>
  <c r="BS5" i="65"/>
  <c r="BS5" i="84"/>
  <c r="Y37" i="84"/>
  <c r="BV5" i="84" s="1"/>
  <c r="BS5" i="93"/>
  <c r="Y37" i="93"/>
  <c r="BV5" i="93" s="1"/>
  <c r="BS5" i="63"/>
  <c r="Y37" i="63"/>
  <c r="BV5" i="63" s="1"/>
  <c r="Y37" i="78"/>
  <c r="BV5" i="78" s="1"/>
  <c r="BS5" i="78"/>
  <c r="Y37" i="58"/>
  <c r="BV5" i="58" s="1"/>
  <c r="BL5" i="89"/>
  <c r="Y36" i="89"/>
  <c r="Y37" i="97"/>
  <c r="BV5" i="97" s="1"/>
  <c r="BS5" i="97"/>
  <c r="BS5" i="101"/>
  <c r="Y37" i="101"/>
  <c r="BV5" i="101" s="1"/>
  <c r="Y37" i="66"/>
  <c r="BV5" i="66" s="1"/>
  <c r="BS5" i="91"/>
  <c r="Y37" i="91"/>
  <c r="BV5" i="91" s="1"/>
  <c r="BS5" i="98"/>
  <c r="Y37" i="98"/>
  <c r="BV5" i="98" s="1"/>
  <c r="BS5" i="56"/>
  <c r="Y37" i="56"/>
  <c r="BV5" i="56" s="1"/>
  <c r="Y37" i="81"/>
  <c r="BV5" i="81" s="1"/>
  <c r="BS5" i="81"/>
  <c r="BL5" i="68"/>
  <c r="Y36" i="68"/>
  <c r="BS5" i="104"/>
  <c r="Y37" i="104"/>
  <c r="BV5" i="104" s="1"/>
  <c r="AQ36" i="107"/>
  <c r="BS5" i="109"/>
  <c r="Y37" i="109"/>
  <c r="BV5" i="109" s="1"/>
  <c r="Y37" i="106"/>
  <c r="BV5" i="106" s="1"/>
  <c r="BS5" i="106"/>
  <c r="BS5" i="53"/>
  <c r="Y37" i="53"/>
  <c r="BV5" i="53" s="1"/>
  <c r="Y37" i="76"/>
  <c r="BV5" i="76" s="1"/>
  <c r="BS5" i="76"/>
  <c r="Y36" i="71"/>
  <c r="AQ36" i="68"/>
  <c r="BS5" i="61"/>
  <c r="Y37" i="61"/>
  <c r="BV5" i="61" s="1"/>
  <c r="BS5" i="64"/>
  <c r="Y37" i="64"/>
  <c r="BV5" i="64" s="1"/>
  <c r="BS5" i="73"/>
  <c r="Y37" i="73"/>
  <c r="BV5" i="73" s="1"/>
  <c r="AQ36" i="94"/>
  <c r="BL5" i="105"/>
  <c r="Y36" i="105"/>
  <c r="BS5" i="82"/>
  <c r="Y37" i="82"/>
  <c r="BV5" i="82" s="1"/>
  <c r="Y37" i="74"/>
  <c r="BV5" i="74" s="1"/>
  <c r="BS5" i="74"/>
  <c r="Y37" i="86"/>
  <c r="BV5" i="86" s="1"/>
  <c r="BS5" i="86"/>
  <c r="BS5" i="102"/>
  <c r="Y37" i="102"/>
  <c r="BV5" i="102" s="1"/>
  <c r="Y37" i="68" l="1"/>
  <c r="BV5" i="68" s="1"/>
  <c r="BS5" i="68"/>
  <c r="BS5" i="105"/>
  <c r="Y37" i="105"/>
  <c r="BV5" i="105" s="1"/>
  <c r="BS5" i="79"/>
  <c r="Y37" i="79"/>
  <c r="BV5" i="79" s="1"/>
  <c r="Y37" i="54"/>
  <c r="BV5" i="54" s="1"/>
  <c r="BS5" i="54"/>
  <c r="Y37" i="71"/>
  <c r="BV5" i="71" s="1"/>
  <c r="BS5" i="71"/>
  <c r="BS5" i="72"/>
  <c r="Y37" i="72"/>
  <c r="BV5" i="72" s="1"/>
  <c r="Y37" i="89"/>
  <c r="BV5" i="89" s="1"/>
  <c r="BS5" i="89"/>
  <c r="M5" i="3" l="1"/>
  <c r="E5" i="3"/>
  <c r="AF4" i="3"/>
  <c r="W4" i="3"/>
  <c r="M4" i="3"/>
  <c r="E4" i="3"/>
  <c r="AB8" i="2"/>
  <c r="AA8" i="2"/>
  <c r="Z8" i="2"/>
  <c r="Y8" i="2"/>
  <c r="X8" i="2"/>
  <c r="W8" i="2"/>
  <c r="V8" i="2"/>
  <c r="U8" i="2"/>
  <c r="T8" i="2"/>
  <c r="S8" i="2"/>
  <c r="R8" i="2"/>
  <c r="Q8" i="2"/>
  <c r="P8" i="2"/>
  <c r="O8" i="2"/>
  <c r="Y7" i="2"/>
  <c r="U7" i="2"/>
  <c r="S7" i="2"/>
  <c r="R7" i="2"/>
  <c r="O7" i="2"/>
  <c r="M5" i="2"/>
  <c r="E5" i="2"/>
  <c r="AI4" i="2"/>
  <c r="Y4" i="2"/>
  <c r="M4" i="2"/>
  <c r="E4" i="2"/>
  <c r="AE8" i="1"/>
  <c r="AE7" i="1"/>
  <c r="AF7" i="1" s="1"/>
  <c r="AF8" i="1" l="1"/>
  <c r="AG7" i="1"/>
  <c r="AH7" i="1" s="1"/>
  <c r="AI7" i="1" s="1"/>
  <c r="AG8" i="1" l="1"/>
  <c r="AH8" i="1" s="1"/>
  <c r="AI8" i="1" s="1"/>
</calcChain>
</file>

<file path=xl/sharedStrings.xml><?xml version="1.0" encoding="utf-8"?>
<sst xmlns="http://schemas.openxmlformats.org/spreadsheetml/2006/main" count="17462" uniqueCount="1032">
  <si>
    <t>■トンネル台帳  トンネル諸元、非常用施設諸元　【様式A-1】</t>
    <rPh sb="5" eb="7">
      <t>ダイチョウ</t>
    </rPh>
    <rPh sb="25" eb="27">
      <t>ヨウシキ</t>
    </rPh>
    <phoneticPr fontId="5"/>
  </si>
  <si>
    <t>トンネルID</t>
    <phoneticPr fontId="6"/>
  </si>
  <si>
    <t>フリガナ</t>
    <phoneticPr fontId="5"/>
  </si>
  <si>
    <t>路線名</t>
    <phoneticPr fontId="7"/>
  </si>
  <si>
    <t>管理者名</t>
    <rPh sb="0" eb="4">
      <t>カンリシャメイ</t>
    </rPh>
    <phoneticPr fontId="7"/>
  </si>
  <si>
    <t>緊急輸送道路</t>
  </si>
  <si>
    <t>名　称</t>
    <rPh sb="0" eb="1">
      <t>メイ</t>
    </rPh>
    <rPh sb="2" eb="3">
      <t>ショウ</t>
    </rPh>
    <phoneticPr fontId="7"/>
  </si>
  <si>
    <t>代替路の有無</t>
  </si>
  <si>
    <t>所在地</t>
    <rPh sb="0" eb="3">
      <t>ショザイチ</t>
    </rPh>
    <phoneticPr fontId="7"/>
  </si>
  <si>
    <t>自</t>
    <rPh sb="0" eb="1">
      <t>ジ</t>
    </rPh>
    <phoneticPr fontId="7"/>
  </si>
  <si>
    <t>作成者</t>
    <rPh sb="0" eb="3">
      <t>サクセイシャ</t>
    </rPh>
    <phoneticPr fontId="7"/>
  </si>
  <si>
    <t>作成年月日</t>
    <rPh sb="0" eb="2">
      <t>サクセイ</t>
    </rPh>
    <rPh sb="2" eb="5">
      <t>ネンガッピ</t>
    </rPh>
    <phoneticPr fontId="7"/>
  </si>
  <si>
    <t>トンネル延長</t>
    <phoneticPr fontId="7"/>
  </si>
  <si>
    <t>L=</t>
    <phoneticPr fontId="7"/>
  </si>
  <si>
    <t>ｍ</t>
    <phoneticPr fontId="7"/>
  </si>
  <si>
    <t>至</t>
    <rPh sb="0" eb="1">
      <t>イタ</t>
    </rPh>
    <phoneticPr fontId="7"/>
  </si>
  <si>
    <t>ﾄﾝﾈﾙの分類</t>
    <rPh sb="5" eb="7">
      <t>ブンルイ</t>
    </rPh>
    <phoneticPr fontId="7"/>
  </si>
  <si>
    <t>起点</t>
    <rPh sb="0" eb="2">
      <t>キテン</t>
    </rPh>
    <phoneticPr fontId="5"/>
  </si>
  <si>
    <t>緯度</t>
    <rPh sb="0" eb="2">
      <t>いど</t>
    </rPh>
    <phoneticPr fontId="5" type="Hiragana"/>
  </si>
  <si>
    <t>完成年月日</t>
    <rPh sb="0" eb="2">
      <t>カンセイ</t>
    </rPh>
    <rPh sb="2" eb="5">
      <t>ネンガッピ</t>
    </rPh>
    <phoneticPr fontId="7"/>
  </si>
  <si>
    <t>舗装</t>
    <rPh sb="0" eb="2">
      <t>ホソウ</t>
    </rPh>
    <phoneticPr fontId="5"/>
  </si>
  <si>
    <t>種　別</t>
    <rPh sb="0" eb="1">
      <t>タネ</t>
    </rPh>
    <rPh sb="2" eb="3">
      <t>ベツ</t>
    </rPh>
    <phoneticPr fontId="5"/>
  </si>
  <si>
    <t>トンネル非常用施設</t>
    <rPh sb="4" eb="7">
      <t>ヒジョウヨウ</t>
    </rPh>
    <rPh sb="7" eb="9">
      <t>シセツ</t>
    </rPh>
    <phoneticPr fontId="5"/>
  </si>
  <si>
    <t>施設の内訳</t>
    <rPh sb="0" eb="2">
      <t>シセツ</t>
    </rPh>
    <rPh sb="3" eb="5">
      <t>ウチワケ</t>
    </rPh>
    <phoneticPr fontId="5"/>
  </si>
  <si>
    <t>種別・方式</t>
    <rPh sb="0" eb="2">
      <t>シュベツ</t>
    </rPh>
    <rPh sb="3" eb="5">
      <t>ホウシキ</t>
    </rPh>
    <phoneticPr fontId="5"/>
  </si>
  <si>
    <t>型式</t>
    <rPh sb="0" eb="2">
      <t>ケイシキ</t>
    </rPh>
    <phoneticPr fontId="5"/>
  </si>
  <si>
    <t>個数</t>
    <rPh sb="0" eb="2">
      <t>コスウ</t>
    </rPh>
    <phoneticPr fontId="5"/>
  </si>
  <si>
    <t>更新年度</t>
    <rPh sb="0" eb="2">
      <t>こうしん</t>
    </rPh>
    <rPh sb="2" eb="4">
      <t>ねんど</t>
    </rPh>
    <phoneticPr fontId="5" type="Hiragana"/>
  </si>
  <si>
    <t>経度</t>
    <rPh sb="0" eb="2">
      <t>けいど</t>
    </rPh>
    <phoneticPr fontId="5" type="Hiragana"/>
  </si>
  <si>
    <t>供用年月日</t>
    <rPh sb="0" eb="2">
      <t>キョウヨウ</t>
    </rPh>
    <rPh sb="2" eb="5">
      <t>ネンガッピ</t>
    </rPh>
    <phoneticPr fontId="7"/>
  </si>
  <si>
    <t>厚　さ</t>
    <rPh sb="0" eb="1">
      <t>アツ</t>
    </rPh>
    <phoneticPr fontId="5"/>
  </si>
  <si>
    <t>通報設備</t>
    <rPh sb="0" eb="2">
      <t>ツウホウ</t>
    </rPh>
    <rPh sb="2" eb="4">
      <t>セツビ</t>
    </rPh>
    <phoneticPr fontId="5"/>
  </si>
  <si>
    <t>通話型通報設備</t>
    <rPh sb="0" eb="2">
      <t>ツウワ</t>
    </rPh>
    <rPh sb="2" eb="3">
      <t>ガタ</t>
    </rPh>
    <rPh sb="3" eb="5">
      <t>ツウホウ</t>
    </rPh>
    <rPh sb="5" eb="7">
      <t>セツビ</t>
    </rPh>
    <phoneticPr fontId="5"/>
  </si>
  <si>
    <t>終点</t>
    <rPh sb="0" eb="2">
      <t>シュウテン</t>
    </rPh>
    <phoneticPr fontId="5"/>
  </si>
  <si>
    <t>トンネル区分</t>
    <rPh sb="4" eb="6">
      <t>クブン</t>
    </rPh>
    <phoneticPr fontId="5"/>
  </si>
  <si>
    <t>面　積</t>
    <rPh sb="0" eb="1">
      <t>メン</t>
    </rPh>
    <rPh sb="2" eb="3">
      <t>セキ</t>
    </rPh>
    <phoneticPr fontId="5"/>
  </si>
  <si>
    <t>操作型通報設備</t>
    <rPh sb="0" eb="2">
      <t>ソウサ</t>
    </rPh>
    <rPh sb="2" eb="3">
      <t>ガタ</t>
    </rPh>
    <rPh sb="3" eb="5">
      <t>ツウホウ</t>
    </rPh>
    <rPh sb="5" eb="7">
      <t>セツビ</t>
    </rPh>
    <phoneticPr fontId="5"/>
  </si>
  <si>
    <t>内装種類</t>
    <rPh sb="0" eb="2">
      <t>ナイソウ</t>
    </rPh>
    <rPh sb="2" eb="4">
      <t>シュルイ</t>
    </rPh>
    <phoneticPr fontId="5"/>
  </si>
  <si>
    <t>更新年次</t>
    <rPh sb="0" eb="2">
      <t>コウシン</t>
    </rPh>
    <rPh sb="2" eb="4">
      <t>ネンジ</t>
    </rPh>
    <phoneticPr fontId="5"/>
  </si>
  <si>
    <t>自動通報設備</t>
    <rPh sb="0" eb="2">
      <t>ジドウ</t>
    </rPh>
    <rPh sb="2" eb="4">
      <t>ツウホウ</t>
    </rPh>
    <rPh sb="4" eb="6">
      <t>セツビ</t>
    </rPh>
    <phoneticPr fontId="5"/>
  </si>
  <si>
    <t>一般有料区分</t>
    <rPh sb="0" eb="2">
      <t>イッパン</t>
    </rPh>
    <rPh sb="2" eb="4">
      <t>ユウリョウ</t>
    </rPh>
    <rPh sb="4" eb="6">
      <t>クブン</t>
    </rPh>
    <phoneticPr fontId="5"/>
  </si>
  <si>
    <t>天井板種類</t>
    <rPh sb="0" eb="2">
      <t>テンジョウ</t>
    </rPh>
    <rPh sb="2" eb="3">
      <t>バン</t>
    </rPh>
    <rPh sb="3" eb="5">
      <t>シュルイ</t>
    </rPh>
    <phoneticPr fontId="5"/>
  </si>
  <si>
    <t>排水</t>
    <rPh sb="0" eb="2">
      <t>ハイスイ</t>
    </rPh>
    <phoneticPr fontId="5"/>
  </si>
  <si>
    <t>警報設備</t>
    <rPh sb="0" eb="2">
      <t>ケイホウ</t>
    </rPh>
    <rPh sb="2" eb="4">
      <t>セツビ</t>
    </rPh>
    <phoneticPr fontId="5"/>
  </si>
  <si>
    <t>非常警報設備</t>
    <rPh sb="0" eb="2">
      <t>ヒジョウ</t>
    </rPh>
    <rPh sb="2" eb="4">
      <t>ケイホウ</t>
    </rPh>
    <rPh sb="4" eb="6">
      <t>セツビ</t>
    </rPh>
    <phoneticPr fontId="5"/>
  </si>
  <si>
    <t>土かぶり</t>
    <rPh sb="0" eb="1">
      <t>ツチ</t>
    </rPh>
    <phoneticPr fontId="5"/>
  </si>
  <si>
    <t>m</t>
  </si>
  <si>
    <t>坑門</t>
    <rPh sb="0" eb="2">
      <t>コウモン</t>
    </rPh>
    <phoneticPr fontId="5"/>
  </si>
  <si>
    <t>形式</t>
    <rPh sb="0" eb="2">
      <t>ケイシキ</t>
    </rPh>
    <phoneticPr fontId="5"/>
  </si>
  <si>
    <t>消火設備</t>
    <rPh sb="0" eb="2">
      <t>ショウカ</t>
    </rPh>
    <rPh sb="2" eb="4">
      <t>セツビ</t>
    </rPh>
    <phoneticPr fontId="5"/>
  </si>
  <si>
    <t>消 火 器</t>
    <rPh sb="0" eb="1">
      <t>ケ</t>
    </rPh>
    <rPh sb="2" eb="3">
      <t>ヒ</t>
    </rPh>
    <rPh sb="4" eb="5">
      <t>ウツワ</t>
    </rPh>
    <phoneticPr fontId="5"/>
  </si>
  <si>
    <t>内空断面積</t>
    <rPh sb="0" eb="1">
      <t>ナイ</t>
    </rPh>
    <rPh sb="1" eb="2">
      <t>クウ</t>
    </rPh>
    <rPh sb="2" eb="5">
      <t>ダンメンセキ</t>
    </rPh>
    <phoneticPr fontId="5"/>
  </si>
  <si>
    <t>㎡</t>
    <phoneticPr fontId="6"/>
  </si>
  <si>
    <t>延長</t>
    <rPh sb="0" eb="2">
      <t>エンチョウ</t>
    </rPh>
    <phoneticPr fontId="5"/>
  </si>
  <si>
    <t>m</t>
    <phoneticPr fontId="5" type="Hiragana"/>
  </si>
  <si>
    <t>施設</t>
    <rPh sb="0" eb="2">
      <t>シセツ</t>
    </rPh>
    <phoneticPr fontId="5"/>
  </si>
  <si>
    <t>消火栓設備</t>
    <rPh sb="0" eb="1">
      <t>ケ</t>
    </rPh>
    <rPh sb="1" eb="2">
      <t>ヒ</t>
    </rPh>
    <rPh sb="2" eb="3">
      <t>セン</t>
    </rPh>
    <rPh sb="3" eb="5">
      <t>セツビ</t>
    </rPh>
    <phoneticPr fontId="5"/>
  </si>
  <si>
    <t>交 通 量</t>
    <rPh sb="0" eb="1">
      <t>コウ</t>
    </rPh>
    <rPh sb="2" eb="3">
      <t>ツウ</t>
    </rPh>
    <rPh sb="4" eb="5">
      <t>リョウ</t>
    </rPh>
    <phoneticPr fontId="5"/>
  </si>
  <si>
    <t>台/日</t>
  </si>
  <si>
    <t>道路附属物等</t>
    <rPh sb="0" eb="2">
      <t>ドウロ</t>
    </rPh>
    <rPh sb="2" eb="4">
      <t>フゾク</t>
    </rPh>
    <rPh sb="4" eb="5">
      <t>ブツ</t>
    </rPh>
    <rPh sb="5" eb="6">
      <t>トウ</t>
    </rPh>
    <phoneticPr fontId="5"/>
  </si>
  <si>
    <t>照明</t>
    <rPh sb="0" eb="2">
      <t>ショウメイ</t>
    </rPh>
    <phoneticPr fontId="5"/>
  </si>
  <si>
    <t>避難誘導設備</t>
    <rPh sb="0" eb="2">
      <t>ヒナン</t>
    </rPh>
    <rPh sb="2" eb="4">
      <t>ユウドウ</t>
    </rPh>
    <rPh sb="4" eb="5">
      <t>セツ</t>
    </rPh>
    <rPh sb="5" eb="6">
      <t>ビ</t>
    </rPh>
    <phoneticPr fontId="5"/>
  </si>
  <si>
    <t>誘導表示設備</t>
    <rPh sb="0" eb="2">
      <t>ユウドウ</t>
    </rPh>
    <rPh sb="2" eb="4">
      <t>ヒョウジ</t>
    </rPh>
    <rPh sb="4" eb="6">
      <t>セツビ</t>
    </rPh>
    <phoneticPr fontId="5"/>
  </si>
  <si>
    <t>道 路 幅</t>
    <rPh sb="0" eb="1">
      <t>ミチ</t>
    </rPh>
    <rPh sb="2" eb="3">
      <t>ミチ</t>
    </rPh>
    <rPh sb="4" eb="5">
      <t>ハバ</t>
    </rPh>
    <phoneticPr fontId="5"/>
  </si>
  <si>
    <t>換気</t>
    <rPh sb="0" eb="2">
      <t>カンキ</t>
    </rPh>
    <phoneticPr fontId="5"/>
  </si>
  <si>
    <t>避難情報提供設備</t>
    <rPh sb="0" eb="4">
      <t>ヒナンジョウホウ</t>
    </rPh>
    <rPh sb="4" eb="6">
      <t>テイキョウ</t>
    </rPh>
    <rPh sb="6" eb="8">
      <t>セツビ</t>
    </rPh>
    <phoneticPr fontId="5"/>
  </si>
  <si>
    <t>幅　員</t>
    <rPh sb="0" eb="1">
      <t>ハバ</t>
    </rPh>
    <rPh sb="2" eb="3">
      <t>イン</t>
    </rPh>
    <phoneticPr fontId="5"/>
  </si>
  <si>
    <t>車 道 幅</t>
    <rPh sb="0" eb="1">
      <t>クルマ</t>
    </rPh>
    <rPh sb="2" eb="3">
      <t>ミチ</t>
    </rPh>
    <rPh sb="4" eb="5">
      <t>ハバ</t>
    </rPh>
    <phoneticPr fontId="5"/>
  </si>
  <si>
    <t>竣工巻厚</t>
    <rPh sb="0" eb="2">
      <t>シュンコウ</t>
    </rPh>
    <rPh sb="2" eb="3">
      <t>マ</t>
    </rPh>
    <rPh sb="3" eb="4">
      <t>アツ</t>
    </rPh>
    <phoneticPr fontId="5"/>
  </si>
  <si>
    <t>アーチ</t>
    <phoneticPr fontId="5"/>
  </si>
  <si>
    <t>cm</t>
    <phoneticPr fontId="5" type="Hiragana"/>
  </si>
  <si>
    <t>標識</t>
    <rPh sb="0" eb="2">
      <t>ヒョウシキ</t>
    </rPh>
    <phoneticPr fontId="5"/>
  </si>
  <si>
    <t>側　壁</t>
    <rPh sb="0" eb="1">
      <t>ガワ</t>
    </rPh>
    <rPh sb="2" eb="3">
      <t>カベ</t>
    </rPh>
    <phoneticPr fontId="5"/>
  </si>
  <si>
    <t>警報表示板</t>
    <rPh sb="0" eb="2">
      <t>ケイホウ</t>
    </rPh>
    <rPh sb="2" eb="5">
      <t>ヒョウジバン</t>
    </rPh>
    <phoneticPr fontId="5"/>
  </si>
  <si>
    <t>避難通路</t>
    <rPh sb="0" eb="2">
      <t>ヒナン</t>
    </rPh>
    <rPh sb="2" eb="4">
      <t>ツウロ</t>
    </rPh>
    <phoneticPr fontId="5"/>
  </si>
  <si>
    <t>歩道等幅</t>
    <rPh sb="0" eb="1">
      <t>ホ</t>
    </rPh>
    <rPh sb="1" eb="2">
      <t>ミチ</t>
    </rPh>
    <rPh sb="2" eb="3">
      <t>トウ</t>
    </rPh>
    <rPh sb="3" eb="4">
      <t>ハバ</t>
    </rPh>
    <phoneticPr fontId="5"/>
  </si>
  <si>
    <t>吸音板</t>
    <rPh sb="0" eb="3">
      <t>キュウオンバン</t>
    </rPh>
    <phoneticPr fontId="5"/>
  </si>
  <si>
    <t>排煙設備</t>
    <rPh sb="0" eb="2">
      <t>ハイエン</t>
    </rPh>
    <rPh sb="2" eb="4">
      <t>セツビ</t>
    </rPh>
    <phoneticPr fontId="6"/>
  </si>
  <si>
    <t>高さ</t>
    <rPh sb="0" eb="1">
      <t>タカ</t>
    </rPh>
    <phoneticPr fontId="5"/>
  </si>
  <si>
    <t>建築限界高</t>
    <rPh sb="0" eb="2">
      <t>ケンチク</t>
    </rPh>
    <rPh sb="2" eb="4">
      <t>ゲンカイ</t>
    </rPh>
    <rPh sb="4" eb="5">
      <t>タカ</t>
    </rPh>
    <phoneticPr fontId="5"/>
  </si>
  <si>
    <t>インバート</t>
    <phoneticPr fontId="5"/>
  </si>
  <si>
    <t>その他の設備</t>
    <rPh sb="2" eb="3">
      <t>タ</t>
    </rPh>
    <rPh sb="4" eb="5">
      <t>セツ</t>
    </rPh>
    <rPh sb="5" eb="6">
      <t>ビ</t>
    </rPh>
    <phoneticPr fontId="5"/>
  </si>
  <si>
    <t>給水栓設備</t>
    <rPh sb="0" eb="1">
      <t>キュウ</t>
    </rPh>
    <rPh sb="1" eb="2">
      <t>ミズ</t>
    </rPh>
    <rPh sb="2" eb="3">
      <t>セン</t>
    </rPh>
    <rPh sb="3" eb="5">
      <t>セツビ</t>
    </rPh>
    <phoneticPr fontId="5"/>
  </si>
  <si>
    <t>中央高</t>
    <rPh sb="0" eb="1">
      <t>ナカ</t>
    </rPh>
    <rPh sb="1" eb="2">
      <t>ヒサシ</t>
    </rPh>
    <rPh sb="2" eb="3">
      <t>ダカ</t>
    </rPh>
    <phoneticPr fontId="5"/>
  </si>
  <si>
    <t>半径</t>
    <rPh sb="0" eb="2">
      <t>ハンケイ</t>
    </rPh>
    <phoneticPr fontId="5"/>
  </si>
  <si>
    <t>無線通信補助設備</t>
    <rPh sb="0" eb="2">
      <t>ムセン</t>
    </rPh>
    <rPh sb="2" eb="4">
      <t>ツウシン</t>
    </rPh>
    <rPh sb="4" eb="6">
      <t>ホジョ</t>
    </rPh>
    <rPh sb="6" eb="8">
      <t>セツビ</t>
    </rPh>
    <phoneticPr fontId="5"/>
  </si>
  <si>
    <t>有効高</t>
    <rPh sb="0" eb="1">
      <t>ユウ</t>
    </rPh>
    <rPh sb="1" eb="2">
      <t>コウ</t>
    </rPh>
    <rPh sb="2" eb="3">
      <t>タカ</t>
    </rPh>
    <phoneticPr fontId="5"/>
  </si>
  <si>
    <t>水噴霧設備</t>
    <rPh sb="0" eb="1">
      <t>ミズ</t>
    </rPh>
    <rPh sb="1" eb="3">
      <t>フンム</t>
    </rPh>
    <rPh sb="3" eb="5">
      <t>セツビ</t>
    </rPh>
    <phoneticPr fontId="5"/>
  </si>
  <si>
    <t>縦断勾配</t>
    <rPh sb="0" eb="2">
      <t>ジュウダン</t>
    </rPh>
    <rPh sb="2" eb="4">
      <t>コウバイ</t>
    </rPh>
    <phoneticPr fontId="5"/>
  </si>
  <si>
    <t>監視設備</t>
    <rPh sb="0" eb="2">
      <t>カンシ</t>
    </rPh>
    <rPh sb="2" eb="4">
      <t>セツビ</t>
    </rPh>
    <phoneticPr fontId="5"/>
  </si>
  <si>
    <t>線　形</t>
    <rPh sb="0" eb="1">
      <t>セン</t>
    </rPh>
    <rPh sb="2" eb="3">
      <t>カタチ</t>
    </rPh>
    <phoneticPr fontId="5"/>
  </si>
  <si>
    <t>直線区間長</t>
    <rPh sb="0" eb="2">
      <t>チョクセン</t>
    </rPh>
    <rPh sb="2" eb="4">
      <t>クカン</t>
    </rPh>
    <rPh sb="4" eb="5">
      <t>チョウ</t>
    </rPh>
    <phoneticPr fontId="5"/>
  </si>
  <si>
    <t>占用物件</t>
    <rPh sb="0" eb="2">
      <t>センヨウ</t>
    </rPh>
    <rPh sb="2" eb="4">
      <t>ブッケン</t>
    </rPh>
    <phoneticPr fontId="5"/>
  </si>
  <si>
    <t>種　類</t>
    <rPh sb="0" eb="1">
      <t>タネ</t>
    </rPh>
    <rPh sb="2" eb="3">
      <t>タグイ</t>
    </rPh>
    <phoneticPr fontId="5"/>
  </si>
  <si>
    <t>寸　法</t>
    <rPh sb="0" eb="1">
      <t>スン</t>
    </rPh>
    <rPh sb="2" eb="3">
      <t>ホウ</t>
    </rPh>
    <phoneticPr fontId="5"/>
  </si>
  <si>
    <t>管理者名</t>
    <rPh sb="0" eb="2">
      <t>カンリ</t>
    </rPh>
    <rPh sb="2" eb="3">
      <t>シャ</t>
    </rPh>
    <rPh sb="3" eb="4">
      <t>メイ</t>
    </rPh>
    <phoneticPr fontId="5"/>
  </si>
  <si>
    <t>非常用施設
関連設備</t>
    <rPh sb="0" eb="3">
      <t>ヒジョウヨウ</t>
    </rPh>
    <rPh sb="3" eb="5">
      <t>シセツ</t>
    </rPh>
    <rPh sb="6" eb="8">
      <t>カンレン</t>
    </rPh>
    <rPh sb="8" eb="10">
      <t>セツビ</t>
    </rPh>
    <phoneticPr fontId="7"/>
  </si>
  <si>
    <t>予備発電設備</t>
    <rPh sb="0" eb="2">
      <t>ヨビ</t>
    </rPh>
    <rPh sb="2" eb="4">
      <t>ハツデン</t>
    </rPh>
    <rPh sb="4" eb="6">
      <t>セツビ</t>
    </rPh>
    <phoneticPr fontId="6"/>
  </si>
  <si>
    <t>曲線区間</t>
    <rPh sb="0" eb="2">
      <t>キョクセン</t>
    </rPh>
    <rPh sb="2" eb="4">
      <t>クカン</t>
    </rPh>
    <phoneticPr fontId="5"/>
  </si>
  <si>
    <t>区間長</t>
    <rPh sb="0" eb="3">
      <t>クカンチョウ</t>
    </rPh>
    <phoneticPr fontId="5"/>
  </si>
  <si>
    <t>起点側ｸﾛｿｲﾄﾞ</t>
    <rPh sb="0" eb="2">
      <t>キテン</t>
    </rPh>
    <rPh sb="2" eb="3">
      <t>ガワ</t>
    </rPh>
    <phoneticPr fontId="5"/>
  </si>
  <si>
    <t>曲線半径</t>
    <rPh sb="0" eb="2">
      <t>キョクセン</t>
    </rPh>
    <rPh sb="2" eb="4">
      <t>ハンケイ</t>
    </rPh>
    <phoneticPr fontId="5"/>
  </si>
  <si>
    <t>終点側ｸﾛｿｲﾄﾞ</t>
    <rPh sb="0" eb="2">
      <t>シュウテン</t>
    </rPh>
    <rPh sb="2" eb="3">
      <t>ガワ</t>
    </rPh>
    <phoneticPr fontId="5"/>
  </si>
  <si>
    <t>その他</t>
    <rPh sb="2" eb="3">
      <t>タ</t>
    </rPh>
    <phoneticPr fontId="7"/>
  </si>
  <si>
    <t>非常駐車帯</t>
    <rPh sb="0" eb="2">
      <t>ヒジョウ</t>
    </rPh>
    <rPh sb="2" eb="4">
      <t>チュウシャ</t>
    </rPh>
    <rPh sb="4" eb="5">
      <t>タイ</t>
    </rPh>
    <phoneticPr fontId="5"/>
  </si>
  <si>
    <t>トンネル工法</t>
    <rPh sb="4" eb="6">
      <t>コウホウ</t>
    </rPh>
    <phoneticPr fontId="5"/>
  </si>
  <si>
    <t>方向転換所</t>
    <rPh sb="0" eb="2">
      <t>ホウコウ</t>
    </rPh>
    <rPh sb="2" eb="4">
      <t>テンカン</t>
    </rPh>
    <rPh sb="4" eb="5">
      <t>ショ</t>
    </rPh>
    <phoneticPr fontId="5"/>
  </si>
  <si>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</si>
  <si>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</si>
  <si>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名  称</t>
    <rPh sb="0" eb="4">
      <t>メイショウ</t>
    </rPh>
    <phoneticPr fontId="5"/>
  </si>
  <si>
    <t>管理者名</t>
    <rPh sb="0" eb="4">
      <t>カンリシャメイ</t>
    </rPh>
    <phoneticPr fontId="5"/>
  </si>
  <si>
    <t>覆工
ｽﾊﾟﾝ
番号</t>
    <rPh sb="0" eb="2">
      <t>フッコウ</t>
    </rPh>
    <rPh sb="8" eb="10">
      <t>バンゴウ</t>
    </rPh>
    <phoneticPr fontId="5"/>
  </si>
  <si>
    <t>ｽﾊﾟﾝ長</t>
    <rPh sb="4" eb="5">
      <t>チョウ</t>
    </rPh>
    <phoneticPr fontId="5"/>
  </si>
  <si>
    <t>追加距離</t>
    <rPh sb="0" eb="1">
      <t>ツイカ</t>
    </rPh>
    <rPh sb="1" eb="3">
      <t>キョリ</t>
    </rPh>
    <phoneticPr fontId="5"/>
  </si>
  <si>
    <t>トンネル本体工</t>
    <rPh sb="4" eb="7">
      <t>ホンタイコウ</t>
    </rPh>
    <phoneticPr fontId="5"/>
  </si>
  <si>
    <t>照明施設</t>
    <rPh sb="0" eb="2">
      <t>ショウメイ</t>
    </rPh>
    <rPh sb="2" eb="4">
      <t>シセツ</t>
    </rPh>
    <phoneticPr fontId="5"/>
  </si>
  <si>
    <t>非常用施設</t>
    <rPh sb="0" eb="3">
      <t>ヒジョウヨウ</t>
    </rPh>
    <rPh sb="3" eb="5">
      <t>シセツ</t>
    </rPh>
    <phoneticPr fontId="5"/>
  </si>
  <si>
    <t>換気施設</t>
    <rPh sb="0" eb="2">
      <t>カンキ</t>
    </rPh>
    <rPh sb="2" eb="4">
      <t>シセツ</t>
    </rPh>
    <phoneticPr fontId="5"/>
  </si>
  <si>
    <t>その他附属物等</t>
    <rPh sb="2" eb="3">
      <t>タ</t>
    </rPh>
    <rPh sb="3" eb="6">
      <t>フゾクブツ</t>
    </rPh>
    <rPh sb="6" eb="7">
      <t>トウ</t>
    </rPh>
    <phoneticPr fontId="7"/>
  </si>
  <si>
    <t>特記事項</t>
    <rPh sb="0" eb="2">
      <t>トッキ</t>
    </rPh>
    <rPh sb="2" eb="4">
      <t>ジコウ</t>
    </rPh>
    <phoneticPr fontId="7"/>
  </si>
  <si>
    <t>起点側</t>
    <rPh sb="0" eb="2">
      <t>キテン</t>
    </rPh>
    <rPh sb="2" eb="3">
      <t>ガワ</t>
    </rPh>
    <phoneticPr fontId="5"/>
  </si>
  <si>
    <t>終点側</t>
    <rPh sb="0" eb="2">
      <t>シュウテン</t>
    </rPh>
    <rPh sb="2" eb="3">
      <t>ガワ</t>
    </rPh>
    <phoneticPr fontId="5"/>
  </si>
  <si>
    <t>特記事項</t>
    <rPh sb="0" eb="2">
      <t>トッキ</t>
    </rPh>
    <rPh sb="2" eb="4">
      <t>ジコウ</t>
    </rPh>
    <phoneticPr fontId="5"/>
  </si>
  <si>
    <t>内装板</t>
    <rPh sb="0" eb="3">
      <t>ナイソウバン</t>
    </rPh>
    <phoneticPr fontId="7"/>
  </si>
  <si>
    <t>天井板</t>
    <rPh sb="0" eb="2">
      <t>テンジョウ</t>
    </rPh>
    <rPh sb="2" eb="3">
      <t>イタ</t>
    </rPh>
    <phoneticPr fontId="7"/>
  </si>
  <si>
    <t>基本照明</t>
    <rPh sb="0" eb="2">
      <t>キホン</t>
    </rPh>
    <rPh sb="2" eb="4">
      <t>ショウメイ</t>
    </rPh>
    <phoneticPr fontId="7"/>
  </si>
  <si>
    <t>入口出口照明</t>
    <rPh sb="0" eb="1">
      <t>イ</t>
    </rPh>
    <rPh sb="1" eb="2">
      <t>グチ</t>
    </rPh>
    <rPh sb="2" eb="3">
      <t>デ</t>
    </rPh>
    <rPh sb="3" eb="4">
      <t>グチ</t>
    </rPh>
    <rPh sb="4" eb="6">
      <t>ショウメイ</t>
    </rPh>
    <phoneticPr fontId="7"/>
  </si>
  <si>
    <t>JF</t>
    <phoneticPr fontId="7"/>
  </si>
  <si>
    <t>VI計</t>
    <rPh sb="2" eb="3">
      <t>ケイ</t>
    </rPh>
    <phoneticPr fontId="7"/>
  </si>
  <si>
    <t>CO計</t>
    <rPh sb="2" eb="3">
      <t>ケイ</t>
    </rPh>
    <phoneticPr fontId="7"/>
  </si>
  <si>
    <t>風向
風速計</t>
    <rPh sb="0" eb="2">
      <t>フウコウ</t>
    </rPh>
    <rPh sb="3" eb="5">
      <t>フウソク</t>
    </rPh>
    <rPh sb="5" eb="6">
      <t>ケイ</t>
    </rPh>
    <phoneticPr fontId="7"/>
  </si>
  <si>
    <t>(m)</t>
    <phoneticPr fontId="5"/>
  </si>
  <si>
    <t>※　行が不足する場合は、適時、表の行を増やすこと。</t>
    <rPh sb="2" eb="3">
      <t>ギョウ</t>
    </rPh>
    <rPh sb="4" eb="6">
      <t>フソク</t>
    </rPh>
    <rPh sb="8" eb="10">
      <t>バアイ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</si>
  <si>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</si>
  <si>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作成年月日</t>
    <rPh sb="0" eb="2">
      <t>サクセイ</t>
    </rPh>
    <rPh sb="2" eb="5">
      <t>ネンガッピ</t>
    </rPh>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</si>
  <si>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</si>
  <si>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様式A～B</t>
    <rPh sb="0" eb="2">
      <t>ヨウシキ</t>
    </rPh>
    <phoneticPr fontId="6"/>
  </si>
  <si>
    <t>トンネルの分類</t>
    <rPh sb="5" eb="7">
      <t>ブンルイ</t>
    </rPh>
    <phoneticPr fontId="6"/>
  </si>
  <si>
    <t>トンネル工法</t>
    <rPh sb="4" eb="6">
      <t>コウホウ</t>
    </rPh>
    <phoneticPr fontId="6"/>
  </si>
  <si>
    <t>緊急輸送路</t>
    <rPh sb="0" eb="2">
      <t>キンキュウ</t>
    </rPh>
    <rPh sb="2" eb="5">
      <t>ユソウロ</t>
    </rPh>
    <phoneticPr fontId="6"/>
  </si>
  <si>
    <t>代替路</t>
    <rPh sb="0" eb="2">
      <t>ダイガ</t>
    </rPh>
    <rPh sb="2" eb="3">
      <t>ロ</t>
    </rPh>
    <phoneticPr fontId="6"/>
  </si>
  <si>
    <t>陸上トンネル（掘進工法）</t>
    <rPh sb="0" eb="2">
      <t>リクジョウ</t>
    </rPh>
    <rPh sb="7" eb="9">
      <t>クッシン</t>
    </rPh>
    <rPh sb="9" eb="11">
      <t>コウホウ</t>
    </rPh>
    <phoneticPr fontId="6"/>
  </si>
  <si>
    <t>山岳トンネル工法（NATM）</t>
    <rPh sb="0" eb="2">
      <t>サンガク</t>
    </rPh>
    <rPh sb="6" eb="8">
      <t>コウホウ</t>
    </rPh>
    <phoneticPr fontId="6"/>
  </si>
  <si>
    <t>有</t>
    <rPh sb="0" eb="1">
      <t>アリ</t>
    </rPh>
    <phoneticPr fontId="6"/>
  </si>
  <si>
    <t>陸上トンネル（開削工法）</t>
    <rPh sb="0" eb="2">
      <t>リクジョウ</t>
    </rPh>
    <rPh sb="7" eb="9">
      <t>カイサク</t>
    </rPh>
    <rPh sb="9" eb="11">
      <t>コウホウ</t>
    </rPh>
    <phoneticPr fontId="6"/>
  </si>
  <si>
    <t>矢板工法</t>
    <rPh sb="0" eb="2">
      <t>ヤイタ</t>
    </rPh>
    <rPh sb="2" eb="4">
      <t>コウホウ</t>
    </rPh>
    <phoneticPr fontId="6"/>
  </si>
  <si>
    <t>無</t>
    <rPh sb="0" eb="1">
      <t>ナシ</t>
    </rPh>
    <phoneticPr fontId="6"/>
  </si>
  <si>
    <t>陸上トンネル（その他）</t>
    <rPh sb="0" eb="2">
      <t>リクジョウ</t>
    </rPh>
    <rPh sb="9" eb="10">
      <t>タ</t>
    </rPh>
    <phoneticPr fontId="6"/>
  </si>
  <si>
    <t>開削工法</t>
    <rPh sb="0" eb="2">
      <t>カイサク</t>
    </rPh>
    <rPh sb="2" eb="4">
      <t>コウホウ</t>
    </rPh>
    <phoneticPr fontId="6"/>
  </si>
  <si>
    <t>水底トンネル（掘進工法）</t>
    <rPh sb="0" eb="2">
      <t>スイテイ</t>
    </rPh>
    <rPh sb="7" eb="9">
      <t>クッシン</t>
    </rPh>
    <rPh sb="9" eb="11">
      <t>コウホウ</t>
    </rPh>
    <phoneticPr fontId="6"/>
  </si>
  <si>
    <t>シールド工法</t>
    <rPh sb="4" eb="6">
      <t>コウホウ</t>
    </rPh>
    <phoneticPr fontId="6"/>
  </si>
  <si>
    <t>水底トンネル（沈埋工法）</t>
    <rPh sb="0" eb="2">
      <t>スイテイ</t>
    </rPh>
    <rPh sb="7" eb="9">
      <t>チンマイ</t>
    </rPh>
    <rPh sb="9" eb="11">
      <t>コウホウ</t>
    </rPh>
    <phoneticPr fontId="6"/>
  </si>
  <si>
    <t>その他</t>
    <rPh sb="2" eb="3">
      <t>タ</t>
    </rPh>
    <phoneticPr fontId="6"/>
  </si>
  <si>
    <t>水底トンネル（開削工法）</t>
    <rPh sb="0" eb="2">
      <t>スイテイ</t>
    </rPh>
    <rPh sb="7" eb="9">
      <t>カイサク</t>
    </rPh>
    <rPh sb="9" eb="11">
      <t>コウホウ</t>
    </rPh>
    <phoneticPr fontId="6"/>
  </si>
  <si>
    <t>水底トンネル（その他）</t>
    <rPh sb="0" eb="2">
      <t>スイテイ</t>
    </rPh>
    <rPh sb="9" eb="10">
      <t>タ</t>
    </rPh>
    <phoneticPr fontId="6"/>
  </si>
  <si>
    <t>様式C-1-1(本体工)、C-2、D-1-1、D-3</t>
    <rPh sb="0" eb="2">
      <t>ヨウシキ</t>
    </rPh>
    <rPh sb="8" eb="11">
      <t>ホンタイコウ</t>
    </rPh>
    <phoneticPr fontId="6"/>
  </si>
  <si>
    <t>様式C-2</t>
    <rPh sb="0" eb="2">
      <t>ヨウシキ</t>
    </rPh>
    <phoneticPr fontId="6"/>
  </si>
  <si>
    <t>対象箇所</t>
    <rPh sb="0" eb="2">
      <t>タイショウ</t>
    </rPh>
    <rPh sb="2" eb="4">
      <t>カショ</t>
    </rPh>
    <phoneticPr fontId="6"/>
  </si>
  <si>
    <t>部位区分</t>
  </si>
  <si>
    <t>変状区分</t>
  </si>
  <si>
    <t>変状種類</t>
  </si>
  <si>
    <t>対策区分</t>
  </si>
  <si>
    <t>健全性</t>
  </si>
  <si>
    <t>調査の要否</t>
  </si>
  <si>
    <t>措置の要否</t>
  </si>
  <si>
    <t>実施有無</t>
  </si>
  <si>
    <t>対策区分の判定</t>
    <rPh sb="0" eb="2">
      <t>タイサク</t>
    </rPh>
    <rPh sb="2" eb="4">
      <t>クブン</t>
    </rPh>
    <rPh sb="5" eb="7">
      <t>ハンテイ</t>
    </rPh>
    <phoneticPr fontId="6"/>
  </si>
  <si>
    <t>健全性</t>
    <rPh sb="0" eb="3">
      <t>ケンゼンセイ</t>
    </rPh>
    <phoneticPr fontId="6"/>
  </si>
  <si>
    <t>覆工・坑門</t>
    <rPh sb="0" eb="2">
      <t>フッコウ</t>
    </rPh>
    <rPh sb="3" eb="5">
      <t>コウモン</t>
    </rPh>
    <phoneticPr fontId="6"/>
  </si>
  <si>
    <t>アーチ（右側）</t>
    <rPh sb="4" eb="6">
      <t>ミギガワ</t>
    </rPh>
    <phoneticPr fontId="6"/>
  </si>
  <si>
    <t>外力</t>
    <rPh sb="0" eb="2">
      <t>ガイリョク</t>
    </rPh>
    <phoneticPr fontId="6"/>
  </si>
  <si>
    <t>圧ざ</t>
    <rPh sb="0" eb="1">
      <t>アツ</t>
    </rPh>
    <phoneticPr fontId="6"/>
  </si>
  <si>
    <t>Ⅰ</t>
    <phoneticPr fontId="6"/>
  </si>
  <si>
    <t>要</t>
    <rPh sb="0" eb="1">
      <t>ヨウ</t>
    </rPh>
    <phoneticPr fontId="6"/>
  </si>
  <si>
    <t>要監視</t>
    <rPh sb="0" eb="1">
      <t>ヨウ</t>
    </rPh>
    <rPh sb="1" eb="3">
      <t>カンシ</t>
    </rPh>
    <phoneticPr fontId="6"/>
  </si>
  <si>
    <t>未</t>
    <rPh sb="0" eb="1">
      <t>ミ</t>
    </rPh>
    <phoneticPr fontId="6"/>
  </si>
  <si>
    <t>内装板</t>
    <rPh sb="0" eb="2">
      <t>ナイソウ</t>
    </rPh>
    <rPh sb="2" eb="3">
      <t>イタ</t>
    </rPh>
    <phoneticPr fontId="6"/>
  </si>
  <si>
    <t>アーチ（左側）</t>
    <rPh sb="4" eb="5">
      <t>ヒダリ</t>
    </rPh>
    <rPh sb="5" eb="6">
      <t>ガワ</t>
    </rPh>
    <phoneticPr fontId="6"/>
  </si>
  <si>
    <t>材質劣化</t>
    <rPh sb="0" eb="4">
      <t>ザイシツレッカ</t>
    </rPh>
    <phoneticPr fontId="6"/>
  </si>
  <si>
    <t>ひび割れ</t>
    <rPh sb="2" eb="3">
      <t>ワ</t>
    </rPh>
    <phoneticPr fontId="6"/>
  </si>
  <si>
    <t>Ⅱa</t>
    <phoneticPr fontId="6"/>
  </si>
  <si>
    <t>Ⅱ</t>
    <phoneticPr fontId="6"/>
  </si>
  <si>
    <t>否</t>
    <rPh sb="0" eb="1">
      <t>ヒ</t>
    </rPh>
    <phoneticPr fontId="6"/>
  </si>
  <si>
    <t>要対策</t>
    <rPh sb="0" eb="1">
      <t>ヨウ</t>
    </rPh>
    <rPh sb="1" eb="3">
      <t>タイサク</t>
    </rPh>
    <phoneticPr fontId="6"/>
  </si>
  <si>
    <t>済</t>
    <rPh sb="0" eb="1">
      <t>スミ</t>
    </rPh>
    <phoneticPr fontId="6"/>
  </si>
  <si>
    <t>天井板</t>
    <rPh sb="0" eb="2">
      <t>テンジョウ</t>
    </rPh>
    <rPh sb="2" eb="3">
      <t>バン</t>
    </rPh>
    <phoneticPr fontId="6"/>
  </si>
  <si>
    <t>アーチ（天端）</t>
    <rPh sb="4" eb="5">
      <t>テン</t>
    </rPh>
    <rPh sb="5" eb="6">
      <t>タン</t>
    </rPh>
    <phoneticPr fontId="6"/>
  </si>
  <si>
    <t>漏水</t>
    <rPh sb="0" eb="2">
      <t>ロウスイ</t>
    </rPh>
    <phoneticPr fontId="6"/>
  </si>
  <si>
    <t>うき・はく離</t>
    <rPh sb="5" eb="6">
      <t>リ</t>
    </rPh>
    <phoneticPr fontId="6"/>
  </si>
  <si>
    <t>Ⅱb</t>
    <phoneticPr fontId="6"/>
  </si>
  <si>
    <t>Ⅲ</t>
    <phoneticPr fontId="6"/>
  </si>
  <si>
    <t>継続</t>
    <rPh sb="0" eb="2">
      <t>ケイゾク</t>
    </rPh>
    <phoneticPr fontId="6"/>
  </si>
  <si>
    <t>路面</t>
    <rPh sb="0" eb="2">
      <t>ロメン</t>
    </rPh>
    <phoneticPr fontId="6"/>
  </si>
  <si>
    <t>アーチ（全周）</t>
    <rPh sb="4" eb="6">
      <t>ゼンシュウ</t>
    </rPh>
    <phoneticPr fontId="6"/>
  </si>
  <si>
    <t>変形、移動</t>
    <rPh sb="0" eb="2">
      <t>ヘンケイ</t>
    </rPh>
    <rPh sb="3" eb="5">
      <t>イドウ</t>
    </rPh>
    <phoneticPr fontId="6"/>
  </si>
  <si>
    <t>Ⅳ</t>
    <phoneticPr fontId="6"/>
  </si>
  <si>
    <t>側壁（右側）</t>
    <rPh sb="0" eb="2">
      <t>ソクヘキ</t>
    </rPh>
    <rPh sb="3" eb="5">
      <t>ミギガワ</t>
    </rPh>
    <phoneticPr fontId="6"/>
  </si>
  <si>
    <t>沈下</t>
    <rPh sb="0" eb="2">
      <t>チンカ</t>
    </rPh>
    <phoneticPr fontId="6"/>
  </si>
  <si>
    <t>－</t>
    <phoneticPr fontId="6"/>
  </si>
  <si>
    <t>側壁（左側）</t>
    <rPh sb="0" eb="2">
      <t>ソクヘキ</t>
    </rPh>
    <rPh sb="3" eb="5">
      <t>ヒダリガワ</t>
    </rPh>
    <phoneticPr fontId="6"/>
  </si>
  <si>
    <t>補強・補修材の破損</t>
    <rPh sb="0" eb="2">
      <t>ホキョウ</t>
    </rPh>
    <rPh sb="3" eb="6">
      <t>ホシュウザイ</t>
    </rPh>
    <rPh sb="7" eb="9">
      <t>ハソン</t>
    </rPh>
    <phoneticPr fontId="6"/>
  </si>
  <si>
    <t>横断目地（右側）</t>
    <rPh sb="0" eb="2">
      <t>オウダン</t>
    </rPh>
    <rPh sb="2" eb="4">
      <t>メジ</t>
    </rPh>
    <rPh sb="5" eb="7">
      <t>ミギガワ</t>
    </rPh>
    <phoneticPr fontId="6"/>
  </si>
  <si>
    <t>様式D-3</t>
    <rPh sb="0" eb="2">
      <t>ヨウシキ</t>
    </rPh>
    <phoneticPr fontId="6"/>
  </si>
  <si>
    <t>横断目地（左側）</t>
    <rPh sb="0" eb="2">
      <t>オウダン</t>
    </rPh>
    <rPh sb="2" eb="4">
      <t>メジ</t>
    </rPh>
    <rPh sb="5" eb="7">
      <t>ヒダリガワ</t>
    </rPh>
    <phoneticPr fontId="6"/>
  </si>
  <si>
    <t>横断目地（天端）</t>
    <rPh sb="0" eb="2">
      <t>オウダン</t>
    </rPh>
    <rPh sb="2" eb="4">
      <t>メジ</t>
    </rPh>
    <rPh sb="5" eb="6">
      <t>テン</t>
    </rPh>
    <rPh sb="6" eb="7">
      <t>タン</t>
    </rPh>
    <phoneticPr fontId="6"/>
  </si>
  <si>
    <t>横断目地（全周）</t>
    <rPh sb="0" eb="2">
      <t>オウダン</t>
    </rPh>
    <rPh sb="2" eb="4">
      <t>メジ</t>
    </rPh>
    <rPh sb="5" eb="7">
      <t>ゼンシュウ</t>
    </rPh>
    <phoneticPr fontId="6"/>
  </si>
  <si>
    <t>水平打ち継ぎ目（右側）</t>
    <rPh sb="0" eb="2">
      <t>スイヘイ</t>
    </rPh>
    <rPh sb="2" eb="3">
      <t>ウ</t>
    </rPh>
    <rPh sb="4" eb="5">
      <t>ツ</t>
    </rPh>
    <rPh sb="6" eb="7">
      <t>メ</t>
    </rPh>
    <rPh sb="8" eb="10">
      <t>ミギガワ</t>
    </rPh>
    <phoneticPr fontId="6"/>
  </si>
  <si>
    <t>水平打ち継ぎ目（左側）</t>
    <rPh sb="0" eb="2">
      <t>スイヘイ</t>
    </rPh>
    <rPh sb="2" eb="3">
      <t>ウ</t>
    </rPh>
    <rPh sb="4" eb="5">
      <t>ツ</t>
    </rPh>
    <rPh sb="6" eb="7">
      <t>メ</t>
    </rPh>
    <rPh sb="8" eb="10">
      <t>ヒダリガワ</t>
    </rPh>
    <phoneticPr fontId="6"/>
  </si>
  <si>
    <t>鋼材腐食</t>
    <rPh sb="0" eb="4">
      <t>コウザイフショク</t>
    </rPh>
    <phoneticPr fontId="6"/>
  </si>
  <si>
    <t>面壁・妻壁等</t>
    <rPh sb="0" eb="2">
      <t>メンペキ</t>
    </rPh>
    <rPh sb="3" eb="4">
      <t>ツマ</t>
    </rPh>
    <rPh sb="4" eb="5">
      <t>カベ</t>
    </rPh>
    <rPh sb="5" eb="6">
      <t>トウ</t>
    </rPh>
    <phoneticPr fontId="6"/>
  </si>
  <si>
    <t>巻厚の不足または減少，背面空洞</t>
    <rPh sb="0" eb="1">
      <t>マ</t>
    </rPh>
    <rPh sb="1" eb="2">
      <t>アツ</t>
    </rPh>
    <rPh sb="3" eb="5">
      <t>フソク</t>
    </rPh>
    <rPh sb="8" eb="10">
      <t>ゲンショウ</t>
    </rPh>
    <rPh sb="11" eb="13">
      <t>ハイメン</t>
    </rPh>
    <rPh sb="13" eb="15">
      <t>クウドウ</t>
    </rPh>
    <phoneticPr fontId="6"/>
  </si>
  <si>
    <t>補強・補修材の破損</t>
    <rPh sb="0" eb="2">
      <t>ホキョウ</t>
    </rPh>
    <rPh sb="3" eb="5">
      <t>ホシュウ</t>
    </rPh>
    <rPh sb="5" eb="6">
      <t>ザイ</t>
    </rPh>
    <rPh sb="7" eb="9">
      <t>ハソン</t>
    </rPh>
    <phoneticPr fontId="6"/>
  </si>
  <si>
    <t>側壁</t>
    <rPh sb="0" eb="2">
      <t>ソクヘキ</t>
    </rPh>
    <phoneticPr fontId="6"/>
  </si>
  <si>
    <t>氷盤</t>
    <rPh sb="0" eb="2">
      <t>コオリバン</t>
    </rPh>
    <phoneticPr fontId="6"/>
  </si>
  <si>
    <t>車道側</t>
    <rPh sb="0" eb="2">
      <t>シャドウ</t>
    </rPh>
    <rPh sb="2" eb="3">
      <t>ガワ</t>
    </rPh>
    <phoneticPr fontId="6"/>
  </si>
  <si>
    <t>つらら,側氷</t>
    <rPh sb="4" eb="5">
      <t>ソク</t>
    </rPh>
    <rPh sb="5" eb="6">
      <t>コオリ</t>
    </rPh>
    <phoneticPr fontId="6"/>
  </si>
  <si>
    <t>ダクト側</t>
    <rPh sb="3" eb="4">
      <t>ガワ</t>
    </rPh>
    <phoneticPr fontId="6"/>
  </si>
  <si>
    <t>滞水</t>
    <rPh sb="0" eb="2">
      <t>タイスイ</t>
    </rPh>
    <phoneticPr fontId="6"/>
  </si>
  <si>
    <t>土砂流出</t>
    <rPh sb="0" eb="4">
      <t>ドシャリュウシュツ</t>
    </rPh>
    <phoneticPr fontId="6"/>
  </si>
  <si>
    <t>車道</t>
    <rPh sb="0" eb="2">
      <t>シャドウ</t>
    </rPh>
    <phoneticPr fontId="6"/>
  </si>
  <si>
    <t>歩道</t>
    <rPh sb="0" eb="2">
      <t>ホドウ</t>
    </rPh>
    <phoneticPr fontId="6"/>
  </si>
  <si>
    <t>監査歩路</t>
    <rPh sb="0" eb="2">
      <t>カンサ</t>
    </rPh>
    <rPh sb="2" eb="3">
      <t>ホ</t>
    </rPh>
    <rPh sb="3" eb="4">
      <t>ロ</t>
    </rPh>
    <phoneticPr fontId="6"/>
  </si>
  <si>
    <t>監視員通路</t>
    <rPh sb="0" eb="5">
      <t>カンシインツウロ</t>
    </rPh>
    <phoneticPr fontId="6"/>
  </si>
  <si>
    <t>側溝</t>
    <rPh sb="0" eb="2">
      <t>ソッコウ</t>
    </rPh>
    <phoneticPr fontId="6"/>
  </si>
  <si>
    <t>様式C-1-2（附属物）、D-1-2</t>
    <rPh sb="0" eb="2">
      <t>ヨウシキ</t>
    </rPh>
    <rPh sb="8" eb="10">
      <t>フゾク</t>
    </rPh>
    <rPh sb="10" eb="11">
      <t>ブツ</t>
    </rPh>
    <phoneticPr fontId="6"/>
  </si>
  <si>
    <t>施設の内訳</t>
    <rPh sb="0" eb="2">
      <t>シセツ</t>
    </rPh>
    <rPh sb="3" eb="5">
      <t>ウチワケ</t>
    </rPh>
    <phoneticPr fontId="6"/>
  </si>
  <si>
    <t>部位区分</t>
    <rPh sb="0" eb="2">
      <t>ブイ</t>
    </rPh>
    <rPh sb="2" eb="4">
      <t>クブン</t>
    </rPh>
    <phoneticPr fontId="6"/>
  </si>
  <si>
    <t>異常の種類</t>
    <rPh sb="0" eb="2">
      <t>イジョウ</t>
    </rPh>
    <rPh sb="3" eb="5">
      <t>シュルイ</t>
    </rPh>
    <phoneticPr fontId="6"/>
  </si>
  <si>
    <t xml:space="preserve">異常判定区分 </t>
    <rPh sb="0" eb="2">
      <t>イジョウ</t>
    </rPh>
    <rPh sb="2" eb="4">
      <t>ハンテイ</t>
    </rPh>
    <rPh sb="4" eb="6">
      <t>クブン</t>
    </rPh>
    <phoneticPr fontId="6"/>
  </si>
  <si>
    <t>実施有無</t>
    <rPh sb="0" eb="2">
      <t>ジッシ</t>
    </rPh>
    <rPh sb="2" eb="4">
      <t>ウム</t>
    </rPh>
    <phoneticPr fontId="6"/>
  </si>
  <si>
    <t>照明施設</t>
    <rPh sb="0" eb="2">
      <t>ショウメイ</t>
    </rPh>
    <rPh sb="2" eb="4">
      <t>シセツ</t>
    </rPh>
    <phoneticPr fontId="6"/>
  </si>
  <si>
    <t>灯具</t>
    <rPh sb="0" eb="2">
      <t>トウグ</t>
    </rPh>
    <phoneticPr fontId="6"/>
  </si>
  <si>
    <t>附属物本体</t>
    <rPh sb="0" eb="2">
      <t>フゾク</t>
    </rPh>
    <rPh sb="2" eb="3">
      <t>ブツ</t>
    </rPh>
    <rPh sb="3" eb="5">
      <t>ホンタイ</t>
    </rPh>
    <phoneticPr fontId="6"/>
  </si>
  <si>
    <t>破断</t>
    <rPh sb="0" eb="2">
      <t>ハダン</t>
    </rPh>
    <phoneticPr fontId="6"/>
  </si>
  <si>
    <t>○</t>
    <phoneticPr fontId="6"/>
  </si>
  <si>
    <t>換気施設</t>
    <rPh sb="0" eb="2">
      <t>カンキ</t>
    </rPh>
    <rPh sb="2" eb="4">
      <t>シセツ</t>
    </rPh>
    <phoneticPr fontId="6"/>
  </si>
  <si>
    <t>ケーブル類</t>
    <rPh sb="4" eb="5">
      <t>ルイ</t>
    </rPh>
    <phoneticPr fontId="6"/>
  </si>
  <si>
    <t>取付部材</t>
    <rPh sb="0" eb="1">
      <t>ト</t>
    </rPh>
    <rPh sb="1" eb="2">
      <t>ツ</t>
    </rPh>
    <rPh sb="2" eb="4">
      <t>ブザイ</t>
    </rPh>
    <phoneticPr fontId="6"/>
  </si>
  <si>
    <t>緩み，脱落</t>
    <rPh sb="0" eb="1">
      <t>ユル</t>
    </rPh>
    <rPh sb="3" eb="5">
      <t>ダツラク</t>
    </rPh>
    <phoneticPr fontId="6"/>
  </si>
  <si>
    <t>×</t>
    <phoneticPr fontId="6"/>
  </si>
  <si>
    <t>非常用施設</t>
    <rPh sb="0" eb="3">
      <t>ヒジョウヨウ</t>
    </rPh>
    <rPh sb="3" eb="5">
      <t>シセツ</t>
    </rPh>
    <phoneticPr fontId="6"/>
  </si>
  <si>
    <t>ボルト・ﾅｯﾄ・アンカー類</t>
    <rPh sb="12" eb="13">
      <t>ルイ</t>
    </rPh>
    <phoneticPr fontId="6"/>
  </si>
  <si>
    <t>腐食</t>
    <rPh sb="0" eb="2">
      <t>フショク</t>
    </rPh>
    <phoneticPr fontId="6"/>
  </si>
  <si>
    <t>その他施設</t>
    <rPh sb="2" eb="3">
      <t>タ</t>
    </rPh>
    <rPh sb="3" eb="5">
      <t>シセツ</t>
    </rPh>
    <phoneticPr fontId="6"/>
  </si>
  <si>
    <t>変形，欠損</t>
    <rPh sb="0" eb="2">
      <t>ヘンケイ</t>
    </rPh>
    <rPh sb="3" eb="5">
      <t>ケッソン</t>
    </rPh>
    <phoneticPr fontId="6"/>
  </si>
  <si>
    <t>ジェットファン</t>
    <phoneticPr fontId="6"/>
  </si>
  <si>
    <t>亀裂</t>
    <rPh sb="0" eb="2">
      <t>キレツ</t>
    </rPh>
    <phoneticPr fontId="6"/>
  </si>
  <si>
    <t>VI計</t>
    <rPh sb="2" eb="3">
      <t>ケイ</t>
    </rPh>
    <phoneticPr fontId="6"/>
  </si>
  <si>
    <t>がたつき</t>
    <phoneticPr fontId="6"/>
  </si>
  <si>
    <t>CO計</t>
    <rPh sb="2" eb="3">
      <t>ケイ</t>
    </rPh>
    <phoneticPr fontId="6"/>
  </si>
  <si>
    <t>風向風速計</t>
    <rPh sb="0" eb="2">
      <t>フウコウ</t>
    </rPh>
    <rPh sb="2" eb="5">
      <t>フウソクケイ</t>
    </rPh>
    <phoneticPr fontId="6"/>
  </si>
  <si>
    <t>通話型通報設備</t>
    <rPh sb="0" eb="2">
      <t>ツウワ</t>
    </rPh>
    <rPh sb="2" eb="3">
      <t>ガタ</t>
    </rPh>
    <rPh sb="3" eb="5">
      <t>ツウホウ</t>
    </rPh>
    <rPh sb="5" eb="7">
      <t>セツビ</t>
    </rPh>
    <phoneticPr fontId="6"/>
  </si>
  <si>
    <t>操作型通報設備</t>
    <rPh sb="0" eb="2">
      <t>ソウサ</t>
    </rPh>
    <rPh sb="2" eb="3">
      <t>ガタ</t>
    </rPh>
    <rPh sb="3" eb="5">
      <t>ツウホウ</t>
    </rPh>
    <rPh sb="5" eb="7">
      <t>セツビ</t>
    </rPh>
    <phoneticPr fontId="6"/>
  </si>
  <si>
    <t>自動通報設備</t>
    <rPh sb="0" eb="2">
      <t>ジドウ</t>
    </rPh>
    <rPh sb="2" eb="4">
      <t>ツウホウ</t>
    </rPh>
    <rPh sb="4" eb="6">
      <t>セツビ</t>
    </rPh>
    <phoneticPr fontId="6"/>
  </si>
  <si>
    <t>警報表示版</t>
    <rPh sb="0" eb="2">
      <t>ケイホウ</t>
    </rPh>
    <rPh sb="2" eb="4">
      <t>ヒョウジ</t>
    </rPh>
    <rPh sb="4" eb="5">
      <t>バン</t>
    </rPh>
    <phoneticPr fontId="6"/>
  </si>
  <si>
    <t>点滅灯</t>
    <rPh sb="0" eb="2">
      <t>テンメツ</t>
    </rPh>
    <rPh sb="2" eb="3">
      <t>トウ</t>
    </rPh>
    <phoneticPr fontId="6"/>
  </si>
  <si>
    <t>音信号発生器</t>
    <rPh sb="0" eb="1">
      <t>オト</t>
    </rPh>
    <rPh sb="1" eb="3">
      <t>シンゴウ</t>
    </rPh>
    <rPh sb="3" eb="6">
      <t>ハッセイキ</t>
    </rPh>
    <phoneticPr fontId="6"/>
  </si>
  <si>
    <t>消火器</t>
    <rPh sb="0" eb="3">
      <t>ショウカキ</t>
    </rPh>
    <phoneticPr fontId="6"/>
  </si>
  <si>
    <t>消火栓設備</t>
    <rPh sb="0" eb="3">
      <t>ショウカセン</t>
    </rPh>
    <rPh sb="3" eb="5">
      <t>セツビ</t>
    </rPh>
    <phoneticPr fontId="6"/>
  </si>
  <si>
    <t>誘導表示施設</t>
    <rPh sb="0" eb="2">
      <t>ユウドウ</t>
    </rPh>
    <rPh sb="2" eb="4">
      <t>ヒョウジ</t>
    </rPh>
    <rPh sb="4" eb="6">
      <t>シセツ</t>
    </rPh>
    <phoneticPr fontId="6"/>
  </si>
  <si>
    <t>給水栓設備</t>
    <rPh sb="0" eb="3">
      <t>キュウスイセン</t>
    </rPh>
    <rPh sb="3" eb="5">
      <t>セツビ</t>
    </rPh>
    <phoneticPr fontId="6"/>
  </si>
  <si>
    <t>無線通信補助設備</t>
    <rPh sb="0" eb="2">
      <t>ムセン</t>
    </rPh>
    <rPh sb="2" eb="4">
      <t>ツウシン</t>
    </rPh>
    <rPh sb="4" eb="6">
      <t>ホジョ</t>
    </rPh>
    <rPh sb="6" eb="8">
      <t>セツビ</t>
    </rPh>
    <phoneticPr fontId="6"/>
  </si>
  <si>
    <t>避難情報提供設備</t>
    <rPh sb="0" eb="2">
      <t>ヒナン</t>
    </rPh>
    <rPh sb="2" eb="4">
      <t>ジョウホウ</t>
    </rPh>
    <rPh sb="4" eb="6">
      <t>テイキョウ</t>
    </rPh>
    <rPh sb="6" eb="8">
      <t>セツビ</t>
    </rPh>
    <phoneticPr fontId="6"/>
  </si>
  <si>
    <t>監視設備(CCTV)</t>
    <rPh sb="0" eb="2">
      <t>カンシ</t>
    </rPh>
    <rPh sb="2" eb="4">
      <t>セツビ</t>
    </rPh>
    <phoneticPr fontId="6"/>
  </si>
  <si>
    <t>標識</t>
    <rPh sb="0" eb="2">
      <t>ヒョウシキ</t>
    </rPh>
    <phoneticPr fontId="6"/>
  </si>
  <si>
    <t>天井板取付部材</t>
    <rPh sb="0" eb="2">
      <t>テンジョウ</t>
    </rPh>
    <rPh sb="2" eb="3">
      <t>イタ</t>
    </rPh>
    <rPh sb="3" eb="4">
      <t>ト</t>
    </rPh>
    <rPh sb="4" eb="5">
      <t>ツ</t>
    </rPh>
    <rPh sb="5" eb="7">
      <t>ブザイ</t>
    </rPh>
    <phoneticPr fontId="6"/>
  </si>
  <si>
    <t>内装板取付部材</t>
    <rPh sb="0" eb="2">
      <t>ナイソウ</t>
    </rPh>
    <rPh sb="2" eb="3">
      <t>イタ</t>
    </rPh>
    <rPh sb="3" eb="4">
      <t>ト</t>
    </rPh>
    <rPh sb="4" eb="5">
      <t>ツ</t>
    </rPh>
    <rPh sb="5" eb="7">
      <t>ブザイ</t>
    </rPh>
    <phoneticPr fontId="6"/>
  </si>
  <si>
    <t>吸音板</t>
    <rPh sb="0" eb="3">
      <t>キュウオンバン</t>
    </rPh>
    <phoneticPr fontId="6"/>
  </si>
  <si>
    <t>チャウスヤマトンネル</t>
    <phoneticPr fontId="7"/>
  </si>
  <si>
    <t>茶臼山トンネル</t>
    <rPh sb="0" eb="2">
      <t>チャウス</t>
    </rPh>
    <rPh sb="2" eb="3">
      <t>ヤマ</t>
    </rPh>
    <phoneticPr fontId="7"/>
  </si>
  <si>
    <t>主要道路防府環状線</t>
    <phoneticPr fontId="3"/>
  </si>
  <si>
    <t>山口県防府市富海</t>
    <rPh sb="0" eb="3">
      <t>ヤマグチケン</t>
    </rPh>
    <rPh sb="3" eb="6">
      <t>ホウフシ</t>
    </rPh>
    <rPh sb="6" eb="8">
      <t>トドミ</t>
    </rPh>
    <phoneticPr fontId="7"/>
  </si>
  <si>
    <t>山口県防府市富海</t>
    <phoneticPr fontId="7"/>
  </si>
  <si>
    <t>34.04475,131.63008</t>
  </si>
  <si>
    <t>一般（無料）</t>
    <phoneticPr fontId="3"/>
  </si>
  <si>
    <t>-</t>
    <phoneticPr fontId="3"/>
  </si>
  <si>
    <t>昭和33年</t>
    <rPh sb="0" eb="2">
      <t>ショウワ</t>
    </rPh>
    <rPh sb="4" eb="5">
      <t>ネン</t>
    </rPh>
    <phoneticPr fontId="3"/>
  </si>
  <si>
    <t>Ｃ</t>
  </si>
  <si>
    <t>覆工（内装なし）</t>
    <phoneticPr fontId="3"/>
  </si>
  <si>
    <t>面壁型</t>
    <phoneticPr fontId="3"/>
  </si>
  <si>
    <t>LED</t>
    <phoneticPr fontId="3"/>
  </si>
  <si>
    <t>自然換気</t>
    <phoneticPr fontId="3"/>
  </si>
  <si>
    <t>アスファルト</t>
    <phoneticPr fontId="3"/>
  </si>
  <si>
    <t>自然排水</t>
    <phoneticPr fontId="3"/>
  </si>
  <si>
    <t>平成26</t>
    <phoneticPr fontId="3"/>
  </si>
  <si>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</si>
  <si>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</si>
  <si>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</si>
  <si>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</si>
  <si>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</si>
  <si>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</si>
  <si>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</si>
  <si>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</si>
  <si>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</si>
  <si>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</si>
  <si>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</si>
  <si>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</si>
  <si>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</si>
  <si>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</si>
  <si>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</si>
  <si>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</si>
  <si>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</si>
  <si>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</si>
  <si>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</si>
  <si>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</si>
  <si>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</si>
  <si>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</si>
  <si>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</si>
  <si>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</si>
  <si>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</si>
  <si>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</si>
  <si>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</si>
  <si>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</si>
  <si>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</si>
  <si>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</si>
  <si>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</si>
  <si>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</si>
  <si>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</si>
  <si>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</si>
  <si>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</si>
  <si>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</si>
  <si>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</si>
  <si>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</si>
  <si>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</si>
  <si>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</si>
  <si>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</si>
  <si>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</si>
  <si>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</si>
  <si>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</si>
  <si>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</si>
  <si>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</si>
  <si>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</si>
  <si>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S49</t>
  </si>
  <si>
    <t>S50</t>
  </si>
  <si>
    <t>S51</t>
  </si>
  <si>
    <t>S52</t>
  </si>
  <si>
    <t>S53</t>
  </si>
  <si>
    <t>S54</t>
  </si>
  <si>
    <t>S55</t>
  </si>
  <si>
    <t>S56</t>
  </si>
  <si>
    <t>S57</t>
  </si>
  <si>
    <t>S58</t>
  </si>
  <si>
    <t>PS</t>
    <phoneticPr fontId="5"/>
  </si>
  <si>
    <t>S1</t>
    <phoneticPr fontId="7"/>
  </si>
  <si>
    <t>PE</t>
    <phoneticPr fontId="7"/>
  </si>
  <si>
    <t>坑門(面壁型)</t>
    <rPh sb="0" eb="2">
      <t>コウモン</t>
    </rPh>
    <rPh sb="3" eb="4">
      <t>メン</t>
    </rPh>
    <rPh sb="4" eb="5">
      <t>ヘキ</t>
    </rPh>
    <rPh sb="5" eb="6">
      <t>ガタ</t>
    </rPh>
    <phoneticPr fontId="3"/>
  </si>
  <si>
    <t>坑門(面壁型)</t>
    <rPh sb="0" eb="2">
      <t>コウモン</t>
    </rPh>
    <rPh sb="3" eb="4">
      <t>メン</t>
    </rPh>
    <rPh sb="4" eb="5">
      <t>ヘキ</t>
    </rPh>
    <rPh sb="5" eb="6">
      <t>ガタ</t>
    </rPh>
    <phoneticPr fontId="7"/>
  </si>
  <si>
    <t>○</t>
  </si>
  <si>
    <t>抗外灯</t>
    <rPh sb="0" eb="2">
      <t>コウガイ</t>
    </rPh>
    <rPh sb="2" eb="3">
      <t>トウ</t>
    </rPh>
    <phoneticPr fontId="3"/>
  </si>
  <si>
    <t>①</t>
    <phoneticPr fontId="3"/>
  </si>
  <si>
    <t>②</t>
    <phoneticPr fontId="3"/>
  </si>
  <si>
    <t>③</t>
    <phoneticPr fontId="3"/>
  </si>
  <si>
    <t>④</t>
    <phoneticPr fontId="3"/>
  </si>
  <si>
    <t>⑤</t>
    <phoneticPr fontId="3"/>
  </si>
  <si>
    <t>⑥</t>
    <phoneticPr fontId="3"/>
  </si>
  <si>
    <t>⑦</t>
    <phoneticPr fontId="3"/>
  </si>
  <si>
    <t>非常電話案内板</t>
    <rPh sb="0" eb="7">
      <t>ヒジョウデンワアンナイバン</t>
    </rPh>
    <phoneticPr fontId="3"/>
  </si>
  <si>
    <t>非常電話案内板12</t>
    <rPh sb="0" eb="7">
      <t>ヒジョウデンワアンナイバン</t>
    </rPh>
    <phoneticPr fontId="3"/>
  </si>
  <si>
    <t>セントラルコンサルタント株式会社
鹿子嶋 康博</t>
    <rPh sb="12" eb="16">
      <t>カブシキガイシャ</t>
    </rPh>
    <rPh sb="17" eb="20">
      <t>カゴシマ</t>
    </rPh>
    <rPh sb="21" eb="23">
      <t>ヤスヒロ</t>
    </rPh>
    <phoneticPr fontId="3"/>
  </si>
  <si>
    <t>山口県防府土木
建築事務所</t>
    <phoneticPr fontId="3"/>
  </si>
  <si>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</si>
  <si>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</si>
  <si>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</si>
  <si>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※1　トンネル本体工の変状数は、材質劣化、漏水に起因するものは変状単位で、外力に起因するものはスパン単位で計上すること。</t>
    <phoneticPr fontId="7"/>
  </si>
  <si>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</si>
  <si>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t>トンネル変状・異常箇所写真位置図</t>
    <rPh sb="4" eb="6">
      <t>ヘンジョウ</t>
    </rPh>
    <rPh sb="7" eb="9">
      <t>イジョウ</t>
    </rPh>
    <rPh sb="9" eb="11">
      <t>カショ</t>
    </rPh>
    <rPh sb="11" eb="13">
      <t>シャシン</t>
    </rPh>
    <rPh sb="13" eb="16">
      <t>イチズ</t>
    </rPh>
    <phoneticPr fontId="7"/>
  </si>
  <si>
    <t>131°37′37.5″</t>
    <phoneticPr fontId="6"/>
  </si>
  <si>
    <t>経度</t>
    <rPh sb="0" eb="2">
      <t>ケイド</t>
    </rPh>
    <phoneticPr fontId="7"/>
  </si>
  <si>
    <t>Ⅳ</t>
    <phoneticPr fontId="7"/>
  </si>
  <si>
    <t>Ⅲ</t>
    <phoneticPr fontId="7"/>
  </si>
  <si>
    <t>Ⅱ</t>
    <phoneticPr fontId="7"/>
  </si>
  <si>
    <t>外力</t>
    <rPh sb="0" eb="2">
      <t>ガイリョク</t>
    </rPh>
    <phoneticPr fontId="7"/>
  </si>
  <si>
    <t>✕</t>
    <phoneticPr fontId="6"/>
  </si>
  <si>
    <t>34°02′36.1″</t>
    <phoneticPr fontId="6"/>
  </si>
  <si>
    <t>緯度</t>
    <rPh sb="0" eb="2">
      <t>イド</t>
    </rPh>
    <phoneticPr fontId="7"/>
  </si>
  <si>
    <t>終点</t>
    <rPh sb="0" eb="2">
      <t>シュウテン</t>
    </rPh>
    <phoneticPr fontId="7"/>
  </si>
  <si>
    <t>漏水</t>
    <rPh sb="0" eb="2">
      <t>ロウスイ</t>
    </rPh>
    <phoneticPr fontId="7"/>
  </si>
  <si>
    <t>131°37′48.3″</t>
    <phoneticPr fontId="6"/>
  </si>
  <si>
    <t>水底トンネル その他</t>
    <phoneticPr fontId="6"/>
  </si>
  <si>
    <t>水底トンネル 開削工法</t>
    <phoneticPr fontId="6"/>
  </si>
  <si>
    <r>
      <t xml:space="preserve">◯
</t>
    </r>
    <r>
      <rPr>
        <sz val="9"/>
        <rFont val="HGSｺﾞｼｯｸM"/>
        <family val="3"/>
        <charset val="128"/>
      </rPr>
      <t>（応急措置後）</t>
    </r>
    <phoneticPr fontId="6"/>
  </si>
  <si>
    <t>附属物の
取付状態</t>
    <phoneticPr fontId="7"/>
  </si>
  <si>
    <t>Ⅲ</t>
  </si>
  <si>
    <t>トンネル毎
の健全性</t>
    <rPh sb="4" eb="5">
      <t>ゴト</t>
    </rPh>
    <rPh sb="7" eb="10">
      <t>ケンゼンセイ</t>
    </rPh>
    <phoneticPr fontId="7"/>
  </si>
  <si>
    <t>材質劣化</t>
    <rPh sb="0" eb="2">
      <t>ザイシツ</t>
    </rPh>
    <rPh sb="2" eb="4">
      <t>レッカ</t>
    </rPh>
    <phoneticPr fontId="7"/>
  </si>
  <si>
    <t>トンネル
本体工</t>
    <rPh sb="5" eb="7">
      <t>ホンタイ</t>
    </rPh>
    <rPh sb="7" eb="8">
      <t>コウ</t>
    </rPh>
    <phoneticPr fontId="7"/>
  </si>
  <si>
    <t>変状・異常
箇所数合計</t>
    <rPh sb="0" eb="2">
      <t>ヘンジョウ</t>
    </rPh>
    <rPh sb="3" eb="5">
      <t>イジョウ</t>
    </rPh>
    <rPh sb="6" eb="9">
      <t>カショスウ</t>
    </rPh>
    <rPh sb="9" eb="11">
      <t>ゴウケイ</t>
    </rPh>
    <phoneticPr fontId="7"/>
  </si>
  <si>
    <t>34°02′41.1″</t>
    <phoneticPr fontId="6"/>
  </si>
  <si>
    <t>起点</t>
    <rPh sb="0" eb="2">
      <t>キテン</t>
    </rPh>
    <phoneticPr fontId="7"/>
  </si>
  <si>
    <t>水底トンネル 沈埋工法</t>
    <phoneticPr fontId="6"/>
  </si>
  <si>
    <t>陸上トンネル 掘進工法</t>
  </si>
  <si>
    <t>鹿子嶋 康博</t>
  </si>
  <si>
    <t>定期点検者名</t>
    <rPh sb="0" eb="2">
      <t>テイキ</t>
    </rPh>
    <rPh sb="2" eb="4">
      <t>テンケン</t>
    </rPh>
    <rPh sb="4" eb="5">
      <t>シャ</t>
    </rPh>
    <rPh sb="5" eb="6">
      <t>メイ</t>
    </rPh>
    <phoneticPr fontId="7"/>
  </si>
  <si>
    <t>山口県防府市富海</t>
  </si>
  <si>
    <t>水底トンネル 掘進工法</t>
    <phoneticPr fontId="6"/>
  </si>
  <si>
    <t>Ⅳ</t>
  </si>
  <si>
    <t>定期点検年月日</t>
    <rPh sb="0" eb="2">
      <t>テイキ</t>
    </rPh>
    <rPh sb="2" eb="4">
      <t>テンケン</t>
    </rPh>
    <rPh sb="4" eb="7">
      <t>ネンガッピ</t>
    </rPh>
    <phoneticPr fontId="7"/>
  </si>
  <si>
    <t>セントラルコンサルタント株式会社</t>
  </si>
  <si>
    <t>定期点検業者</t>
    <rPh sb="0" eb="2">
      <t>テイキ</t>
    </rPh>
    <rPh sb="2" eb="4">
      <t>テンケン</t>
    </rPh>
    <rPh sb="4" eb="6">
      <t>ギョウシャ</t>
    </rPh>
    <phoneticPr fontId="7"/>
  </si>
  <si>
    <t>陸上トンネル その他</t>
    <phoneticPr fontId="6"/>
  </si>
  <si>
    <t>代替路の有無</t>
    <rPh sb="0" eb="2">
      <t>ダイガエ</t>
    </rPh>
    <rPh sb="2" eb="3">
      <t>ロ</t>
    </rPh>
    <rPh sb="4" eb="6">
      <t>ウム</t>
    </rPh>
    <phoneticPr fontId="5"/>
  </si>
  <si>
    <t>茶臼山トンネル</t>
  </si>
  <si>
    <t>陸上トンネル 開削工法</t>
    <phoneticPr fontId="6"/>
  </si>
  <si>
    <t>なし</t>
    <phoneticPr fontId="6"/>
  </si>
  <si>
    <t>Ⅱ</t>
  </si>
  <si>
    <t>緊急輸送道路</t>
    <rPh sb="0" eb="2">
      <t>キンキュウ</t>
    </rPh>
    <rPh sb="2" eb="4">
      <t>ユソウ</t>
    </rPh>
    <rPh sb="4" eb="6">
      <t>ドウロ</t>
    </rPh>
    <phoneticPr fontId="5"/>
  </si>
  <si>
    <t>山口県防府土木建築事務所</t>
  </si>
  <si>
    <t>主要道路防府環状線</t>
  </si>
  <si>
    <t>チャウスヤマトンネル</t>
  </si>
  <si>
    <t>フリガナ</t>
    <phoneticPr fontId="3"/>
  </si>
  <si>
    <t>陸上トンネル 掘進工法</t>
    <phoneticPr fontId="6"/>
  </si>
  <si>
    <t>あり</t>
    <phoneticPr fontId="6"/>
  </si>
  <si>
    <t>Ⅰ</t>
  </si>
  <si>
    <t>34.04475,131.63008</t>
    <phoneticPr fontId="6"/>
  </si>
  <si>
    <t>トンネルID</t>
    <phoneticPr fontId="5"/>
  </si>
  <si>
    <t>■定期点検記録様式　トンネル変状・異常箇所写真位置図</t>
    <rPh sb="1" eb="3">
      <t>テイキ</t>
    </rPh>
    <rPh sb="3" eb="5">
      <t>テンケン</t>
    </rPh>
    <rPh sb="5" eb="7">
      <t>キロク</t>
    </rPh>
    <rPh sb="7" eb="9">
      <t>ヨウシキ</t>
    </rPh>
    <rPh sb="17" eb="19">
      <t>イジョウ</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</si>
  <si>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</si>
  <si>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定期点検業者</t>
    <rPh sb="4" eb="6">
      <t>ギョウシャ</t>
    </rPh>
    <phoneticPr fontId="5"/>
  </si>
  <si>
    <t>定期点検年月日</t>
    <rPh sb="4" eb="7">
      <t>ネンガッピ</t>
    </rPh>
    <phoneticPr fontId="5"/>
  </si>
  <si>
    <t>定期点検者名</t>
    <rPh sb="4" eb="5">
      <t>シャ</t>
    </rPh>
    <rPh sb="5" eb="6">
      <t>メイ</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</si>
  <si>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</si>
  <si>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</si>
  <si>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</si>
  <si>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</si>
  <si>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</si>
  <si>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</si>
  <si>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</si>
  <si>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</si>
  <si>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</si>
  <si>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</si>
  <si>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5"/>
  </si>
  <si>
    <t>対象箇所</t>
    <rPh sb="0" eb="2">
      <t>タイショウ</t>
    </rPh>
    <rPh sb="2" eb="4">
      <t>カショ</t>
    </rPh>
    <phoneticPr fontId="7"/>
  </si>
  <si>
    <t>部位区分</t>
    <rPh sb="0" eb="2">
      <t>ブイ</t>
    </rPh>
    <rPh sb="2" eb="4">
      <t>クブン</t>
    </rPh>
    <phoneticPr fontId="7"/>
  </si>
  <si>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</si>
  <si>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</si>
  <si>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</si>
  <si>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
との比較</t>
    <rPh sb="0" eb="2">
      <t>ゼンカイ</t>
    </rPh>
    <rPh sb="6" eb="7">
      <t>ジ</t>
    </rPh>
    <rPh sb="10" eb="12">
      <t>ヒカク</t>
    </rPh>
    <phoneticPr fontId="5"/>
  </si>
  <si>
    <t>状態</t>
    <rPh sb="0" eb="2">
      <t>ジョウタイ</t>
    </rPh>
    <phoneticPr fontId="5"/>
  </si>
  <si>
    <t>健全性</t>
    <rPh sb="0" eb="3">
      <t>ケンゼンセイ</t>
    </rPh>
    <phoneticPr fontId="5"/>
  </si>
  <si>
    <t>対策区分</t>
    <phoneticPr fontId="6"/>
  </si>
  <si>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</si>
  <si>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</si>
  <si>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</si>
  <si>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</si>
  <si>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</si>
  <si>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</si>
  <si>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覆工・坑門</t>
  </si>
  <si>
    <t>アーチ（天端）</t>
  </si>
  <si>
    <t>漏水</t>
  </si>
  <si>
    <t>7.60m×1.00m</t>
  </si>
  <si>
    <t>滴水→にじみ</t>
  </si>
  <si>
    <t>Ⅱa</t>
  </si>
  <si>
    <t>Ⅱb</t>
  </si>
  <si>
    <t>否</t>
  </si>
  <si>
    <t>要監視</t>
  </si>
  <si>
    <t>監視</t>
  </si>
  <si>
    <t>7.20m×0.50m</t>
  </si>
  <si>
    <t>進行が認められない</t>
  </si>
  <si>
    <t>要対策</t>
  </si>
  <si>
    <t>漏水防止対策工</t>
  </si>
  <si>
    <t>6.00m×1.10m</t>
  </si>
  <si>
    <t>-</t>
  </si>
  <si>
    <t>路面</t>
  </si>
  <si>
    <t>車道</t>
  </si>
  <si>
    <t>滞水</t>
  </si>
  <si>
    <t>0.50m×0.40m</t>
  </si>
  <si>
    <t>アーチ（左側）</t>
  </si>
  <si>
    <t>材質劣化</t>
  </si>
  <si>
    <t>補強・補修材の破損</t>
  </si>
  <si>
    <t>0.10m×0.40m</t>
  </si>
  <si>
    <t>新たに発生</t>
  </si>
  <si>
    <t>アーチ（右側）</t>
  </si>
  <si>
    <t>外力</t>
  </si>
  <si>
    <t>ひび割れ</t>
  </si>
  <si>
    <t>幅0.3mm×長さ1.4m</t>
  </si>
  <si>
    <t>幅1.0mm×長さ3.7m</t>
  </si>
  <si>
    <t>幅0.3mm未満</t>
  </si>
  <si>
    <t>幅0.5mm×長さ5.2m</t>
  </si>
  <si>
    <t>水平打ち継ぎ目（左側）</t>
  </si>
  <si>
    <t>うき・はく離</t>
  </si>
  <si>
    <t>0.15m×0.5m</t>
  </si>
  <si>
    <t>0.35m×0.15m</t>
  </si>
  <si>
    <t>はく落防止対策工</t>
  </si>
  <si>
    <t>幅1.0mm×長さ4.7m</t>
  </si>
  <si>
    <t>3.30m×3.00m</t>
  </si>
  <si>
    <t>幅1.5mm×長さ3.6m</t>
  </si>
  <si>
    <t>4.70m×0.50m</t>
  </si>
  <si>
    <t>6.90m×0.50m</t>
  </si>
  <si>
    <t>滴水→漏水跡</t>
  </si>
  <si>
    <t>0.10m×0.90m</t>
  </si>
  <si>
    <t>横断目地（天端）</t>
  </si>
  <si>
    <t>6.80m×0.45m</t>
  </si>
  <si>
    <t>3.10m×0.20m</t>
  </si>
  <si>
    <t>幅1.0mm×長さ4.0m</t>
  </si>
  <si>
    <t>幅1.5mm×長さ3.8m</t>
  </si>
  <si>
    <t>0.30m×0.40m</t>
  </si>
  <si>
    <t>0.50m×0.15m</t>
  </si>
  <si>
    <t>0.70m×1.00m</t>
  </si>
  <si>
    <t>進行</t>
  </si>
  <si>
    <t>幅0.6mm×長さ2.7m</t>
  </si>
  <si>
    <t>幅0.5mm×長さ4.4m</t>
  </si>
  <si>
    <t>幅0.3mm×長さ3.7m</t>
  </si>
  <si>
    <t>0.20m×0.15m</t>
  </si>
  <si>
    <t>幅0.3mm×長さ2.9m</t>
  </si>
  <si>
    <t>横断目地（左側）</t>
  </si>
  <si>
    <t>0.20m×0.10m</t>
  </si>
  <si>
    <t>0.40m×0.15m</t>
  </si>
  <si>
    <t>側溝</t>
  </si>
  <si>
    <t>その他</t>
  </si>
  <si>
    <t>0.60m×5.40m</t>
  </si>
  <si>
    <t>7.10m×0.40m</t>
  </si>
  <si>
    <t>7.90m×0.50m</t>
  </si>
  <si>
    <t>2.40m×0.20m</t>
  </si>
  <si>
    <t>0.15m×0.20m</t>
  </si>
  <si>
    <t>6.50m×0.50m</t>
  </si>
  <si>
    <t>6.80m×0.50m</t>
  </si>
  <si>
    <t>1.90m×0.40m</t>
  </si>
  <si>
    <t>遊離石灰→にじみ</t>
  </si>
  <si>
    <t>4.70m×1.20m</t>
  </si>
  <si>
    <t>0.50m×2.90m</t>
  </si>
  <si>
    <t>0.50m×1.90m</t>
  </si>
  <si>
    <t>滞水→土砂堆積・滞水跡</t>
  </si>
  <si>
    <t>4.40m×0.50m</t>
  </si>
  <si>
    <t>4.50m×1.50m</t>
  </si>
  <si>
    <t>0.25m×0.60m</t>
  </si>
  <si>
    <t>0.50m×2.70m</t>
  </si>
  <si>
    <t>7.30m×0.40m</t>
  </si>
  <si>
    <t>0.20m×0.90m</t>
  </si>
  <si>
    <t>横断目地（右側）</t>
  </si>
  <si>
    <t>0.30m×0.10m</t>
  </si>
  <si>
    <t>0.50m×2.50m</t>
  </si>
  <si>
    <t>0.50m×2.60m</t>
  </si>
  <si>
    <t>7.10m×0.15m</t>
  </si>
  <si>
    <t>4.90m×0.50m</t>
  </si>
  <si>
    <t>6.90m×0.15m</t>
  </si>
  <si>
    <t>樋破損→樋破損・樋欠損・アンカー腐食</t>
  </si>
  <si>
    <t>側壁（左側）</t>
  </si>
  <si>
    <t>0.50m×3.40m</t>
  </si>
  <si>
    <t>にじみ→漏水跡</t>
  </si>
  <si>
    <t>0.50m×1.80m</t>
  </si>
  <si>
    <t>滞水→滞水跡</t>
  </si>
  <si>
    <t>0.60m×2.30m</t>
  </si>
  <si>
    <t>0.50m×2.80m</t>
  </si>
  <si>
    <t>0.20m×0.30m</t>
  </si>
  <si>
    <t>0.10m×1.50m</t>
  </si>
  <si>
    <t>6.20m×0.50m</t>
  </si>
  <si>
    <t>0.40m×2.00m</t>
  </si>
  <si>
    <t>0.40m×1.00m</t>
  </si>
  <si>
    <t>7.00m×0.45m</t>
  </si>
  <si>
    <t>5.50m×0.50m</t>
  </si>
  <si>
    <t>2.80m×1.60m</t>
  </si>
  <si>
    <t>0.40m×2.30m</t>
  </si>
  <si>
    <t>0.40m×3.60m</t>
  </si>
  <si>
    <t>0.40m×2.20m</t>
  </si>
  <si>
    <t>0.20m×0.20m</t>
  </si>
  <si>
    <t>うき→はく落</t>
  </si>
  <si>
    <t>0.5m×0.5m</t>
  </si>
  <si>
    <t>横断目地（全周）</t>
  </si>
  <si>
    <t>14.30m×0.45m</t>
  </si>
  <si>
    <t>0.40m×0.50m</t>
  </si>
  <si>
    <t>0.40m×0.60m</t>
  </si>
  <si>
    <t>鋼材腐食</t>
  </si>
  <si>
    <t>0.10m×0.20m</t>
  </si>
  <si>
    <t>0.70m×0.50m</t>
  </si>
  <si>
    <t>0.25m×0.15m</t>
  </si>
  <si>
    <t>0.10m×0.10m</t>
  </si>
  <si>
    <t>0.30m×1.10m</t>
  </si>
  <si>
    <t>水平打ち継ぎ目（右側）</t>
  </si>
  <si>
    <t>0.35m×2.90m</t>
  </si>
  <si>
    <t>0.80m×0.50m</t>
  </si>
  <si>
    <t>0.15m×2.00m</t>
  </si>
  <si>
    <t>0.20m×0.70m</t>
  </si>
  <si>
    <t>0.15m×0.45m</t>
  </si>
  <si>
    <t>0.15m×4.60m</t>
  </si>
  <si>
    <t>0.15m×0.60m</t>
  </si>
  <si>
    <t>0.40m×0.80m</t>
  </si>
  <si>
    <t>6.90m×0.75m</t>
  </si>
  <si>
    <t>0.15m×0.50m</t>
  </si>
  <si>
    <t>0.15m×1.05m</t>
  </si>
  <si>
    <t>0.15m×0.40m</t>
  </si>
  <si>
    <t>7.20m×0.45m</t>
  </si>
  <si>
    <t>樋破損→樋破損・アンカー腐食</t>
  </si>
  <si>
    <t>0.10m×0.80m</t>
  </si>
  <si>
    <t>0.15m×1.00m</t>
  </si>
  <si>
    <t>0.15m×1.10m</t>
  </si>
  <si>
    <t>うき→豆板</t>
  </si>
  <si>
    <t>6.80m×0.20m</t>
  </si>
  <si>
    <t>樋欠損→樋欠損・アンカー腐食・脱落</t>
  </si>
  <si>
    <t>0.40m×0.35m</t>
  </si>
  <si>
    <t>6.50m×3.60m</t>
  </si>
  <si>
    <t>0.55m×5.90m</t>
  </si>
  <si>
    <t>2.20m×0.15m</t>
  </si>
  <si>
    <t>樋破損→樋欠損・アンカー腐食</t>
  </si>
  <si>
    <t>0.15m×0.35m</t>
  </si>
  <si>
    <t>0.15m×0.05m</t>
  </si>
  <si>
    <t>0.15m×1.60m</t>
  </si>
  <si>
    <t>0.15m×0.15m</t>
  </si>
  <si>
    <t>0.15m×1.90m</t>
  </si>
  <si>
    <t>一部はく落</t>
  </si>
  <si>
    <t>2.90m×0.50m</t>
  </si>
  <si>
    <t>0.30m×0.15m</t>
  </si>
  <si>
    <t>破損個所に進行は無いが、にじみが見られた</t>
  </si>
  <si>
    <t>6.10m×1.40m</t>
  </si>
  <si>
    <t>0.20m×0.50m</t>
  </si>
  <si>
    <t>4.50m×0.50m</t>
  </si>
  <si>
    <t>PE</t>
  </si>
  <si>
    <t>面壁・妻壁等</t>
  </si>
  <si>
    <t>8.30m×9.00m</t>
  </si>
  <si>
    <t>拡大</t>
  </si>
  <si>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</si>
  <si>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6"/>
  </si>
  <si>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</si>
  <si>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</si>
  <si>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</si>
  <si>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</si>
  <si>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覆工
スパン
番号</t>
    <phoneticPr fontId="5"/>
  </si>
  <si>
    <t>異常
番号</t>
    <phoneticPr fontId="5"/>
  </si>
  <si>
    <t>距離
（m）</t>
    <phoneticPr fontId="5"/>
  </si>
  <si>
    <t>異常部位</t>
    <phoneticPr fontId="5"/>
  </si>
  <si>
    <t>異　常  の  内　容</t>
    <phoneticPr fontId="5"/>
  </si>
  <si>
    <t>定期点検結果</t>
    <phoneticPr fontId="5"/>
  </si>
  <si>
    <t>対応方針
・
特記事項</t>
    <phoneticPr fontId="5"/>
  </si>
  <si>
    <t>対象箇所</t>
    <phoneticPr fontId="5"/>
  </si>
  <si>
    <t>部位区分</t>
    <phoneticPr fontId="5"/>
  </si>
  <si>
    <t>異常種類</t>
    <phoneticPr fontId="5"/>
  </si>
  <si>
    <t>異常の発生範囲の規模</t>
    <phoneticPr fontId="5"/>
  </si>
  <si>
    <t>異常判定区分</t>
    <phoneticPr fontId="5"/>
  </si>
  <si>
    <t>実施</t>
    <phoneticPr fontId="5"/>
  </si>
  <si>
    <t>応急措置の内容</t>
    <phoneticPr fontId="5"/>
  </si>
  <si>
    <t>応急措置前</t>
    <phoneticPr fontId="5"/>
  </si>
  <si>
    <t>応急措置後</t>
    <phoneticPr fontId="5"/>
  </si>
  <si>
    <t>PS</t>
  </si>
  <si>
    <t>その他施設</t>
  </si>
  <si>
    <t>附属物本体</t>
  </si>
  <si>
    <t>変形，欠損</t>
  </si>
  <si>
    <t>1箇所</t>
  </si>
  <si>
    <t>×</t>
  </si>
  <si>
    <t>交換</t>
  </si>
  <si>
    <t>内装板取付部材</t>
  </si>
  <si>
    <t>取付部材</t>
  </si>
  <si>
    <t>前回異常(内装板の金具破損)</t>
  </si>
  <si>
    <t>前回異常(内装板破損)</t>
  </si>
  <si>
    <t>非常用施設</t>
  </si>
  <si>
    <t>通話型通報設備</t>
  </si>
  <si>
    <t>前回異常(非常電話故障)</t>
  </si>
  <si>
    <t>2箇所</t>
  </si>
  <si>
    <t>3箇所</t>
  </si>
  <si>
    <t>4箇所</t>
  </si>
  <si>
    <t>5箇所</t>
  </si>
  <si>
    <t>ボルト・ﾅｯﾄ・アンカー類</t>
  </si>
  <si>
    <t>緩み，脱落</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</si>
  <si>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</si>
  <si>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</si>
  <si>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</si>
  <si>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</si>
  <si>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</si>
  <si>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状態の把握の内容</t>
    <rPh sb="0" eb="2">
      <t>ジョウタイ</t>
    </rPh>
    <rPh sb="3" eb="5">
      <t>ハアク</t>
    </rPh>
    <rPh sb="6" eb="8">
      <t>ナイヨウ</t>
    </rPh>
    <phoneticPr fontId="7"/>
  </si>
  <si>
    <t>覆工スパン
番号</t>
    <rPh sb="0" eb="2">
      <t>フッコウ</t>
    </rPh>
    <rPh sb="6" eb="8">
      <t>バンゴウ</t>
    </rPh>
    <phoneticPr fontId="5"/>
  </si>
  <si>
    <t>覆工スパン
番号</t>
    <rPh sb="0" eb="2">
      <t>フッコウ</t>
    </rPh>
    <rPh sb="6" eb="8">
      <t>バンゴウ</t>
    </rPh>
    <phoneticPr fontId="7"/>
  </si>
  <si>
    <t>年月日</t>
    <rPh sb="0" eb="2">
      <t>ネンゲツ</t>
    </rPh>
    <rPh sb="2" eb="3">
      <t>ニチ</t>
    </rPh>
    <phoneticPr fontId="7"/>
  </si>
  <si>
    <t>内容</t>
    <rPh sb="0" eb="2">
      <t>ナイヨウ</t>
    </rPh>
    <phoneticPr fontId="7"/>
  </si>
  <si>
    <t>結果</t>
    <rPh sb="0" eb="2">
      <t>ケッカ</t>
    </rPh>
    <phoneticPr fontId="7"/>
  </si>
  <si>
    <t>対策区分の
判定</t>
    <rPh sb="0" eb="2">
      <t>タイサク</t>
    </rPh>
    <rPh sb="2" eb="4">
      <t>クブン</t>
    </rPh>
    <rPh sb="6" eb="8">
      <t>ハンテイ</t>
    </rPh>
    <phoneticPr fontId="7"/>
  </si>
  <si>
    <t>健全性</t>
    <rPh sb="0" eb="2">
      <t>ケンゼン</t>
    </rPh>
    <rPh sb="2" eb="3">
      <t>セイ</t>
    </rPh>
    <phoneticPr fontId="5"/>
  </si>
  <si>
    <t>健全性</t>
    <rPh sb="0" eb="2">
      <t>ケンゼン</t>
    </rPh>
    <rPh sb="2" eb="3">
      <t>セイ</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</si>
  <si>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6"/>
  </si>
  <si>
    <t>■定期点検記録様式 　変状写真台帳</t>
    <phoneticPr fontId="5"/>
  </si>
  <si>
    <t>定期点検業者</t>
    <phoneticPr fontId="6"/>
  </si>
  <si>
    <t>定期点検者名</t>
    <phoneticPr fontId="6"/>
  </si>
  <si>
    <t>写真
番号</t>
    <rPh sb="0" eb="2">
      <t>シャシン</t>
    </rPh>
    <rPh sb="3" eb="5">
      <t>バンゴウ</t>
    </rPh>
    <phoneticPr fontId="5"/>
  </si>
  <si>
    <t>覆工
スパン
番号</t>
    <rPh sb="0" eb="2">
      <t>フッコウ</t>
    </rPh>
    <rPh sb="7" eb="9">
      <t>バンゴウ</t>
    </rPh>
    <phoneticPr fontId="7"/>
  </si>
  <si>
    <t>変状
番号</t>
    <rPh sb="0" eb="2">
      <t>ヘンジョウ</t>
    </rPh>
    <rPh sb="3" eb="5">
      <t>バンゴウ</t>
    </rPh>
    <phoneticPr fontId="7"/>
  </si>
  <si>
    <t>変状
部位</t>
    <rPh sb="0" eb="2">
      <t>ヘンジョウ</t>
    </rPh>
    <rPh sb="3" eb="5">
      <t>ブイ</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</si>
  <si>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</si>
  <si>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</si>
  <si>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5"/>
  </si>
  <si>
    <t>変状種類</t>
    <rPh sb="0" eb="2">
      <t>ヘンジョウ</t>
    </rPh>
    <rPh sb="2" eb="4">
      <t>シュルイ</t>
    </rPh>
    <phoneticPr fontId="7"/>
  </si>
  <si>
    <t>7.60m×1.00m</t>
    <phoneticPr fontId="6"/>
  </si>
  <si>
    <t>7.20m×0.50m</t>
    <phoneticPr fontId="6"/>
  </si>
  <si>
    <t>前回定期点検時の状態</t>
  </si>
  <si>
    <t>滴水</t>
  </si>
  <si>
    <t>調査方針</t>
    <rPh sb="2" eb="4">
      <t>ホウシン</t>
    </rPh>
    <phoneticPr fontId="5"/>
  </si>
  <si>
    <t>対策履歴</t>
    <rPh sb="0" eb="2">
      <t>タイサク</t>
    </rPh>
    <rPh sb="2" eb="4">
      <t>リレキ</t>
    </rPh>
    <phoneticPr fontId="5"/>
  </si>
  <si>
    <t>実施状況（実施日）</t>
    <rPh sb="0" eb="2">
      <t>ジッシ</t>
    </rPh>
    <rPh sb="2" eb="4">
      <t>ジョウキョウ</t>
    </rPh>
    <rPh sb="5" eb="8">
      <t>ジッシビ</t>
    </rPh>
    <phoneticPr fontId="5"/>
  </si>
  <si>
    <t>メモ</t>
    <phoneticPr fontId="5"/>
  </si>
  <si>
    <t>にじみ(FRPメッシュ背面)</t>
  </si>
  <si>
    <t>6.00m×1.10m</t>
    <phoneticPr fontId="6"/>
  </si>
  <si>
    <t>0.50m×0.40m</t>
    <phoneticPr fontId="6"/>
  </si>
  <si>
    <t>にじみ</t>
  </si>
  <si>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</si>
  <si>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</si>
  <si>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</si>
  <si>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</si>
  <si>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t>
    <rPh sb="5" eb="7">
      <t>ハッセイ</t>
    </rPh>
    <rPh sb="7" eb="9">
      <t>ハンイ</t>
    </rPh>
    <rPh sb="10" eb="12">
      <t>キボ</t>
    </rPh>
    <rPh sb="14" eb="16">
      <t>メンセキ</t>
    </rPh>
    <rPh sb="17" eb="19">
      <t>スンポウ</t>
    </rPh>
    <rPh sb="20" eb="22">
      <t>キサイ</t>
    </rPh>
    <phoneticPr fontId="6"/>
  </si>
  <si>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</si>
  <si>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</si>
  <si>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</si>
  <si>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6"/>
  </si>
  <si>
    <t>0.10m×0.40m</t>
    <phoneticPr fontId="6"/>
  </si>
  <si>
    <t>幅0.3mm×長さ1.4m</t>
    <phoneticPr fontId="6"/>
  </si>
  <si>
    <t>縦断ひび割れ　幅0.3mm×長さ2.4m</t>
  </si>
  <si>
    <t>線導水の破損</t>
  </si>
  <si>
    <t>縦断ひび割れ</t>
  </si>
  <si>
    <t>幅1.0mm×長さ3.7m</t>
    <phoneticPr fontId="6"/>
  </si>
  <si>
    <t>幅0.3mm未満</t>
    <phoneticPr fontId="6"/>
  </si>
  <si>
    <t>縦断ひび割れ　幅1.0mm×長さ3.7m</t>
  </si>
  <si>
    <t>縦断ひび割れ　幅0.3mm以上×長さ3.4m</t>
  </si>
  <si>
    <t>縦断ひび割れ(にじみ,漏水跡)</t>
  </si>
  <si>
    <t>幅0.5mm×長さ5.2m</t>
    <phoneticPr fontId="6"/>
  </si>
  <si>
    <t>0.15m×0.5m、他1箇所</t>
    <phoneticPr fontId="6"/>
  </si>
  <si>
    <t>縦断ひび割れ　幅0.5mm×長3.5さm</t>
  </si>
  <si>
    <t>縦断ひび割れ(遊離石灰)</t>
  </si>
  <si>
    <t>うき</t>
  </si>
  <si>
    <t>0.35m×0.15m</t>
    <phoneticPr fontId="6"/>
  </si>
  <si>
    <t>幅1.0mm×長さ4.7m</t>
    <phoneticPr fontId="6"/>
  </si>
  <si>
    <t>縦断ひび割れ　幅1.0mm×長さ5.3m</t>
  </si>
  <si>
    <t>補修跡うき</t>
  </si>
  <si>
    <t>縦断ひび割れ(にじみ・遊離石灰)</t>
  </si>
  <si>
    <t>3.30m×3.00m</t>
    <phoneticPr fontId="6"/>
  </si>
  <si>
    <t>幅1.5mm×長さ3.6m</t>
    <phoneticPr fontId="6"/>
  </si>
  <si>
    <t>縦断ひび割れ　幅1.0mm×長さ3.6m</t>
  </si>
  <si>
    <t>ひび割れ沿いのにじみ</t>
  </si>
  <si>
    <t>4.70m×0.50m</t>
    <phoneticPr fontId="6"/>
  </si>
  <si>
    <t>6.90m×0.50m</t>
    <phoneticPr fontId="6"/>
  </si>
  <si>
    <t>漏水跡</t>
  </si>
  <si>
    <t>0.10m×0.90m</t>
    <phoneticPr fontId="6"/>
  </si>
  <si>
    <t>縦断ひび割れ　幅0.3mm以上×長さ3.8m</t>
  </si>
  <si>
    <t>豆板</t>
  </si>
  <si>
    <t>6.80m×0.45m</t>
    <phoneticPr fontId="6"/>
  </si>
  <si>
    <t>3.10m×0.20m</t>
    <phoneticPr fontId="6"/>
  </si>
  <si>
    <t>樋のアンカー腐食(全数)、一部アンカー脱落</t>
  </si>
  <si>
    <t>樋の劣化・アンカー腐食(全数)</t>
  </si>
  <si>
    <t>幅1.0mm×長さ4.0m</t>
    <phoneticPr fontId="6"/>
  </si>
  <si>
    <t>幅1.5mm×長さ3.8m</t>
    <phoneticPr fontId="6"/>
  </si>
  <si>
    <t>縦断ひび割れ　幅1.0mm×長さ3.8m</t>
  </si>
  <si>
    <t>縦断ひび割れ　幅1.5mm×長さ3.8m</t>
  </si>
  <si>
    <t>0.30m×0.40m</t>
    <phoneticPr fontId="6"/>
  </si>
  <si>
    <t>0.50m×0.15m</t>
    <phoneticPr fontId="6"/>
  </si>
  <si>
    <t>0.70m×1.00m</t>
    <phoneticPr fontId="6"/>
  </si>
  <si>
    <t>幅0.6mm×長さ2.7m</t>
    <phoneticPr fontId="6"/>
  </si>
  <si>
    <t>豆板　0.7m×1.0m</t>
  </si>
  <si>
    <t>縦断ひび割れ　幅0.7mm×長さ2.7m</t>
  </si>
  <si>
    <t>幅0.5mm×長さ4.4m</t>
    <phoneticPr fontId="6"/>
  </si>
  <si>
    <t>幅0.3mm×長さ3.7m</t>
    <phoneticPr fontId="6"/>
  </si>
  <si>
    <t>縦断ひび割れ　幅0.5mm×長さ4.3m</t>
  </si>
  <si>
    <t>縦断ひび割れ　幅0.3mm×長さ4.2m</t>
  </si>
  <si>
    <t>0.20m×0.15m</t>
    <phoneticPr fontId="6"/>
  </si>
  <si>
    <t>幅0.3mm×長さ2.9m</t>
    <phoneticPr fontId="6"/>
  </si>
  <si>
    <t>縦断ひび割れ　幅0.5mm×長さ2.9m</t>
  </si>
  <si>
    <t>0.20m×0.10m</t>
    <phoneticPr fontId="6"/>
  </si>
  <si>
    <t>0.40m×0.15m</t>
    <phoneticPr fontId="6"/>
  </si>
  <si>
    <t>0.60m×5.40m</t>
    <phoneticPr fontId="6"/>
  </si>
  <si>
    <t>縦断ひび割れ　幅0.3mm以上×長さ4.3m</t>
  </si>
  <si>
    <t>土砂堆積(滞水跡)</t>
  </si>
  <si>
    <t>7.10m×0.40m</t>
    <phoneticPr fontId="6"/>
  </si>
  <si>
    <t>7.90m×0.50m</t>
    <phoneticPr fontId="6"/>
  </si>
  <si>
    <t>樋のアンカー腐食(全数)</t>
  </si>
  <si>
    <t>2.40m×0.20m</t>
    <phoneticPr fontId="6"/>
  </si>
  <si>
    <t>0.15m×0.20m</t>
    <phoneticPr fontId="6"/>
  </si>
  <si>
    <t>6.50m×0.50m</t>
    <phoneticPr fontId="6"/>
  </si>
  <si>
    <t>6.80m×0.50m</t>
    <phoneticPr fontId="6"/>
  </si>
  <si>
    <t>1.90m×0.40m</t>
    <phoneticPr fontId="6"/>
  </si>
  <si>
    <t>4.70m×1.20m</t>
    <phoneticPr fontId="6"/>
  </si>
  <si>
    <t>遊離石灰</t>
  </si>
  <si>
    <t>0.50m×2.90m、t=30㎜</t>
    <phoneticPr fontId="6"/>
  </si>
  <si>
    <t>0.50m×1.90m</t>
    <phoneticPr fontId="6"/>
  </si>
  <si>
    <t>沈砂　t=30mm</t>
  </si>
  <si>
    <t>4.40m×0.50m</t>
    <phoneticPr fontId="6"/>
  </si>
  <si>
    <t>4.50m×1.50m</t>
    <phoneticPr fontId="6"/>
  </si>
  <si>
    <t>0.25m×0.60m</t>
    <phoneticPr fontId="6"/>
  </si>
  <si>
    <t>豆板　0.2m×0.6m</t>
  </si>
  <si>
    <t>線導水からのにじみ</t>
  </si>
  <si>
    <t>0.50m×2.70m</t>
    <phoneticPr fontId="6"/>
  </si>
  <si>
    <t>7.30m×0.40m</t>
    <phoneticPr fontId="6"/>
  </si>
  <si>
    <t>0.20m×0.90m</t>
    <phoneticPr fontId="6"/>
  </si>
  <si>
    <t>0.30m×0.10m</t>
    <phoneticPr fontId="6"/>
  </si>
  <si>
    <t>豆板　0.2m×0.9m</t>
  </si>
  <si>
    <t>導水工破損　0.3m×0.1m</t>
  </si>
  <si>
    <t>線導水の破損(破損箇所からのにじみ)</t>
  </si>
  <si>
    <t>0.50m×2.50m</t>
    <phoneticPr fontId="6"/>
  </si>
  <si>
    <t>0.50m×2.60m</t>
    <phoneticPr fontId="6"/>
  </si>
  <si>
    <t>沈砂　t=50mm</t>
  </si>
  <si>
    <t>7.10m×0.15m</t>
    <phoneticPr fontId="6"/>
  </si>
  <si>
    <t>4.90m×0.50m</t>
    <phoneticPr fontId="6"/>
  </si>
  <si>
    <t>樋の劣化(閉塞)・アンカー腐食(全数)</t>
  </si>
  <si>
    <t>6.90m×0.15m</t>
    <phoneticPr fontId="6"/>
  </si>
  <si>
    <t>導水工破損　1.0m×0.17m、0.9m×0.17m</t>
  </si>
  <si>
    <t>樋の破損・アンカー腐食(全数)、一部欠損</t>
  </si>
  <si>
    <t>0.50m×3.40m</t>
    <phoneticPr fontId="6"/>
  </si>
  <si>
    <t>0.50m×1.80m</t>
    <phoneticPr fontId="6"/>
  </si>
  <si>
    <t>側溝の滞水跡</t>
  </si>
  <si>
    <t>0.60m×2.30m</t>
    <phoneticPr fontId="6"/>
  </si>
  <si>
    <t>0.50m×2.80m</t>
    <phoneticPr fontId="6"/>
  </si>
  <si>
    <t>沈砂　t=80mm</t>
  </si>
  <si>
    <t>0.20m×0.30m</t>
    <phoneticPr fontId="6"/>
  </si>
  <si>
    <t>0.10m×1.50m</t>
    <phoneticPr fontId="6"/>
  </si>
  <si>
    <t>豆板　0.3m×0.5m</t>
  </si>
  <si>
    <t>豆板　0.2m×1.3m</t>
  </si>
  <si>
    <t>6.20m×0.50m</t>
    <phoneticPr fontId="6"/>
  </si>
  <si>
    <t>0.40m×2.00m、t=50㎜</t>
    <phoneticPr fontId="6"/>
  </si>
  <si>
    <t>0.40m×1.00m</t>
    <phoneticPr fontId="6"/>
  </si>
  <si>
    <t>7.00m×0.45m</t>
    <phoneticPr fontId="6"/>
  </si>
  <si>
    <t>豆板　0.3m×1.0m</t>
  </si>
  <si>
    <t>5.50m×0.50m</t>
    <phoneticPr fontId="6"/>
  </si>
  <si>
    <t>2.80m×1.60m</t>
    <phoneticPr fontId="6"/>
  </si>
  <si>
    <t>0.40m×2.30m</t>
    <phoneticPr fontId="6"/>
  </si>
  <si>
    <t>0.40m×3.60m</t>
    <phoneticPr fontId="6"/>
  </si>
  <si>
    <t>路側帯の滞水跡</t>
  </si>
  <si>
    <t>0.40m×2.20m</t>
    <phoneticPr fontId="6"/>
  </si>
  <si>
    <t>0.20m×0.20m</t>
    <phoneticPr fontId="6"/>
  </si>
  <si>
    <t>うき　0.2m×0.2m</t>
  </si>
  <si>
    <t>はく落</t>
  </si>
  <si>
    <t>0.5m×0.5m、他1箇所</t>
    <phoneticPr fontId="6"/>
  </si>
  <si>
    <t>14.30m×0.45m</t>
    <phoneticPr fontId="6"/>
  </si>
  <si>
    <t>0.40m×0.50m</t>
    <phoneticPr fontId="6"/>
  </si>
  <si>
    <t>0.40m×0.60m</t>
    <phoneticPr fontId="6"/>
  </si>
  <si>
    <t>0.10m×0.20m</t>
    <phoneticPr fontId="6"/>
  </si>
  <si>
    <t>鋼材露出　0.05m×0.2m</t>
  </si>
  <si>
    <t>炭素繊維シートうき(湧水内包)</t>
  </si>
  <si>
    <t>鋼材露出</t>
  </si>
  <si>
    <t>0.70m×0.50m</t>
    <phoneticPr fontId="6"/>
  </si>
  <si>
    <t>0.25m×0.15m</t>
    <phoneticPr fontId="6"/>
  </si>
  <si>
    <t>豆板　0.6m×0.4m</t>
  </si>
  <si>
    <t>0.10m×0.10m</t>
    <phoneticPr fontId="6"/>
  </si>
  <si>
    <t>豆板　0.2m×0.3m</t>
  </si>
  <si>
    <t>0.30m×1.10m</t>
    <phoneticPr fontId="6"/>
  </si>
  <si>
    <t>豆板　0.1m×0.4m</t>
  </si>
  <si>
    <t>豆板　0.3m×1.1m</t>
  </si>
  <si>
    <t>0.35m×2.90m</t>
    <phoneticPr fontId="6"/>
  </si>
  <si>
    <t>0.80m×0.50m</t>
    <phoneticPr fontId="6"/>
  </si>
  <si>
    <t>豆板　0.4m×2.4m</t>
  </si>
  <si>
    <t>豆板　0.8m×0.5m</t>
  </si>
  <si>
    <t>0.15m×2.00m</t>
    <phoneticPr fontId="6"/>
  </si>
  <si>
    <t>0.20m×0.70m</t>
    <phoneticPr fontId="6"/>
  </si>
  <si>
    <t>0.15m×0.45m</t>
    <phoneticPr fontId="6"/>
  </si>
  <si>
    <t>豆板　0.2m×0.7m</t>
  </si>
  <si>
    <t>0.15m×4.60m</t>
    <phoneticPr fontId="6"/>
  </si>
  <si>
    <t>0.15m×0.60m</t>
    <phoneticPr fontId="6"/>
  </si>
  <si>
    <t>0.40m×0.80m</t>
    <phoneticPr fontId="6"/>
  </si>
  <si>
    <t>豆板　0.4m×0.8m</t>
  </si>
  <si>
    <t>6.90m×0.75m</t>
    <phoneticPr fontId="6"/>
  </si>
  <si>
    <t>0.15m×0.50m</t>
    <phoneticPr fontId="6"/>
  </si>
  <si>
    <t>0.15m×1.05m</t>
    <phoneticPr fontId="6"/>
  </si>
  <si>
    <t>0.15m×0.40m</t>
    <phoneticPr fontId="6"/>
  </si>
  <si>
    <t>7.20m×0.45m</t>
    <phoneticPr fontId="6"/>
  </si>
  <si>
    <t>豆板　0.4m×0.5m</t>
  </si>
  <si>
    <t>導水工破損　0.4m×0.43m</t>
  </si>
  <si>
    <t>樋の破損・アンカー腐食(全数)</t>
  </si>
  <si>
    <t>0.10m×0.80m</t>
    <phoneticPr fontId="6"/>
  </si>
  <si>
    <t>0.15m×1.00m</t>
    <phoneticPr fontId="6"/>
  </si>
  <si>
    <t>0.15m×1.10m</t>
    <phoneticPr fontId="6"/>
  </si>
  <si>
    <t>6.80m×0.20m</t>
    <phoneticPr fontId="6"/>
  </si>
  <si>
    <t>うき　0.3m×0.6m</t>
  </si>
  <si>
    <t>導水工破損　2.6m×0.08m</t>
  </si>
  <si>
    <t>樋の欠損・アンカー腐食(全数)、一部アンカー脱落</t>
  </si>
  <si>
    <t>0.40m×0.35m</t>
    <phoneticPr fontId="6"/>
  </si>
  <si>
    <t>6.50m×3.60m</t>
    <phoneticPr fontId="6"/>
  </si>
  <si>
    <t>うき　0.5m×0.6m</t>
  </si>
  <si>
    <t>0.55m×5.90m、t=20㎜</t>
    <phoneticPr fontId="6"/>
  </si>
  <si>
    <t>沈砂　t=20mm</t>
  </si>
  <si>
    <t>2.20m×0.15m</t>
    <phoneticPr fontId="6"/>
  </si>
  <si>
    <t>導水工破損　0.1m×0.17m</t>
  </si>
  <si>
    <t>樋の欠損・アンカー腐食(全数)</t>
  </si>
  <si>
    <t>0.15m×0.35m</t>
    <phoneticPr fontId="6"/>
  </si>
  <si>
    <t>豆板　0.2m×0.4m</t>
  </si>
  <si>
    <t>0.15m×0.05m</t>
    <phoneticPr fontId="6"/>
  </si>
  <si>
    <t>0.15m×1.60m</t>
    <phoneticPr fontId="6"/>
  </si>
  <si>
    <t>0.15m×0.15m</t>
    <phoneticPr fontId="6"/>
  </si>
  <si>
    <t>0.15m×1.90m</t>
    <phoneticPr fontId="6"/>
  </si>
  <si>
    <t>うき　0.6m×0.1m</t>
  </si>
  <si>
    <t>うき　0.4m×0.5m</t>
  </si>
  <si>
    <t>2.90m×0.50m</t>
    <phoneticPr fontId="6"/>
  </si>
  <si>
    <t>0.30m×0.15m</t>
    <phoneticPr fontId="6"/>
  </si>
  <si>
    <t>導水工破損　0.4m×0.07m</t>
  </si>
  <si>
    <t>6.10m×1.40m</t>
    <phoneticPr fontId="6"/>
  </si>
  <si>
    <t>0.20m×0.50m</t>
    <phoneticPr fontId="6"/>
  </si>
  <si>
    <t>豆板　0.2m×0.5m</t>
  </si>
  <si>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40"/>
  </si>
  <si>
    <t>フリガナ</t>
    <phoneticPr fontId="40"/>
  </si>
  <si>
    <t>路 線 名</t>
    <rPh sb="0" eb="1">
      <t>ミチ</t>
    </rPh>
    <rPh sb="2" eb="3">
      <t>セン</t>
    </rPh>
    <rPh sb="4" eb="5">
      <t>メイ</t>
    </rPh>
    <phoneticPr fontId="40"/>
  </si>
  <si>
    <t>定期点検年月日</t>
    <rPh sb="4" eb="7">
      <t>ネンガッピ</t>
    </rPh>
    <phoneticPr fontId="40"/>
  </si>
  <si>
    <t>名　称</t>
    <rPh sb="0" eb="1">
      <t>ナ</t>
    </rPh>
    <rPh sb="2" eb="3">
      <t>ショウ</t>
    </rPh>
    <phoneticPr fontId="7"/>
  </si>
  <si>
    <t>管理者名</t>
    <phoneticPr fontId="40"/>
  </si>
  <si>
    <t>覆工スパン番号</t>
    <rPh sb="0" eb="2">
      <t>フッコウ</t>
    </rPh>
    <rPh sb="5" eb="7">
      <t>バンゴウ</t>
    </rPh>
    <phoneticPr fontId="3"/>
  </si>
  <si>
    <t>異常番号</t>
    <rPh sb="0" eb="2">
      <t>イジョウ</t>
    </rPh>
    <rPh sb="2" eb="4">
      <t>バンゴウ</t>
    </rPh>
    <phoneticPr fontId="3"/>
  </si>
  <si>
    <t>S021</t>
  </si>
  <si>
    <t>S024</t>
  </si>
  <si>
    <t>対象箇所</t>
    <rPh sb="0" eb="2">
      <t>タイショウ</t>
    </rPh>
    <rPh sb="2" eb="4">
      <t>カショ</t>
    </rPh>
    <phoneticPr fontId="3"/>
  </si>
  <si>
    <t>部位区分</t>
    <rPh sb="0" eb="2">
      <t>ブイ</t>
    </rPh>
    <rPh sb="2" eb="4">
      <t>クブン</t>
    </rPh>
    <phoneticPr fontId="3"/>
  </si>
  <si>
    <t>異常の種類</t>
    <rPh sb="0" eb="2">
      <t>イジョウ</t>
    </rPh>
    <rPh sb="3" eb="5">
      <t>シュルイ</t>
    </rPh>
    <phoneticPr fontId="3"/>
  </si>
  <si>
    <t>異常判定区分</t>
    <rPh sb="0" eb="2">
      <t>イジョウ</t>
    </rPh>
    <rPh sb="2" eb="4">
      <t>ハンテイ</t>
    </rPh>
    <rPh sb="4" eb="6">
      <t>クブン</t>
    </rPh>
    <phoneticPr fontId="3"/>
  </si>
  <si>
    <t>メモ</t>
    <phoneticPr fontId="3"/>
  </si>
  <si>
    <t>保護板の接触跡</t>
  </si>
  <si>
    <t>交換済</t>
  </si>
  <si>
    <t>S032</t>
  </si>
  <si>
    <t>S034</t>
  </si>
  <si>
    <t>S042</t>
  </si>
  <si>
    <t>S043</t>
  </si>
  <si>
    <t>S044</t>
  </si>
  <si>
    <t>S048</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</si>
  <si>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</si>
  <si>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　応急措置を実施した場合は、その実施状況が分かる写真を添付すること。</t>
    <rPh sb="4" eb="6">
      <t>ソチ</t>
    </rPh>
    <phoneticPr fontId="6"/>
  </si>
  <si>
    <t>※　画像データは100kb程度とする。</t>
    <phoneticPr fontId="6"/>
  </si>
  <si>
    <t>S049</t>
  </si>
  <si>
    <t>S050</t>
  </si>
  <si>
    <t>金具緩み(FRPメッシュ)</t>
  </si>
  <si>
    <t>金具破損</t>
  </si>
  <si>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</si>
  <si>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7"/>
  </si>
  <si>
    <t>トンネル全体変状展開図</t>
    <rPh sb="4" eb="6">
      <t>ゼンタイ</t>
    </rPh>
    <rPh sb="6" eb="7">
      <t>ヘン</t>
    </rPh>
    <rPh sb="7" eb="8">
      <t>ジョウ</t>
    </rPh>
    <rPh sb="8" eb="11">
      <t>テンカイズ</t>
    </rPh>
    <phoneticPr fontId="7"/>
  </si>
  <si>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</si>
  <si>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</si>
  <si>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様式E-1リンク用→</t>
    <rPh sb="0" eb="2">
      <t>ヨウシキ</t>
    </rPh>
    <rPh sb="8" eb="9">
      <t>ヨウ</t>
    </rPh>
    <phoneticPr fontId="7"/>
  </si>
  <si>
    <t>覆工ｽﾊﾟﾝ
番号</t>
    <rPh sb="0" eb="2">
      <t>フッコウ</t>
    </rPh>
    <rPh sb="7" eb="9">
      <t>バンゴウ</t>
    </rPh>
    <phoneticPr fontId="7"/>
  </si>
  <si>
    <t>ｽﾊﾟﾝ
長
(m)</t>
    <rPh sb="5" eb="6">
      <t xml:space="preserve">
</t>
    </rPh>
    <phoneticPr fontId="7"/>
  </si>
  <si>
    <t>変状数集計</t>
    <rPh sb="0" eb="2">
      <t>ヘンジョウ</t>
    </rPh>
    <rPh sb="2" eb="3">
      <t>スウ</t>
    </rPh>
    <rPh sb="3" eb="5">
      <t>シュウケイ</t>
    </rPh>
    <phoneticPr fontId="7"/>
  </si>
  <si>
    <t>覆工スパン毎の
健全性の診断</t>
    <rPh sb="0" eb="2">
      <t>フッコウ</t>
    </rPh>
    <rPh sb="5" eb="6">
      <t>ゴト</t>
    </rPh>
    <rPh sb="8" eb="11">
      <t>ケンゼンセイ</t>
    </rPh>
    <rPh sb="12" eb="14">
      <t>シンダン</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</si>
  <si>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</si>
  <si>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</si>
  <si>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</si>
  <si>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覆工スパン長(m)</t>
    <rPh sb="0" eb="2">
      <t>フッコウ</t>
    </rPh>
    <rPh sb="5" eb="6">
      <t>チョウ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</si>
  <si>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</si>
  <si>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</si>
  <si>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t>
    <rPh sb="0" eb="3">
      <t>ケンゼンセイ</t>
    </rPh>
    <phoneticPr fontId="7"/>
  </si>
  <si>
    <t>外力※１</t>
    <rPh sb="0" eb="2">
      <t>ガイリョク</t>
    </rPh>
    <phoneticPr fontId="7"/>
  </si>
  <si>
    <t>Ⅳ</t>
    <phoneticPr fontId="5"/>
  </si>
  <si>
    <t>Ⅲ</t>
    <phoneticPr fontId="5"/>
  </si>
  <si>
    <t>Ⅱa</t>
    <phoneticPr fontId="5"/>
  </si>
  <si>
    <t>Ⅱb</t>
    <phoneticPr fontId="5"/>
  </si>
  <si>
    <t>Ⅱ</t>
    <phoneticPr fontId="5"/>
  </si>
  <si>
    <t>スパン別変状展開図</t>
    <rPh sb="3" eb="4">
      <t>ベツ</t>
    </rPh>
    <rPh sb="4" eb="5">
      <t>ヘン</t>
    </rPh>
    <rPh sb="5" eb="6">
      <t>ジョウ</t>
    </rPh>
    <rPh sb="6" eb="9">
      <t>テンカイズ</t>
    </rPh>
    <phoneticPr fontId="7"/>
  </si>
  <si>
    <t>【健全性判定集計表】</t>
    <phoneticPr fontId="7"/>
  </si>
  <si>
    <t>スパン番号</t>
    <rPh sb="3" eb="5">
      <t>バンゴウ</t>
    </rPh>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</si>
  <si>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</si>
  <si>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</si>
  <si>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</si>
  <si>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
変状の有無</t>
    <rPh sb="0" eb="2">
      <t>タイサク</t>
    </rPh>
    <rPh sb="2" eb="4">
      <t>クブン</t>
    </rPh>
    <rPh sb="4" eb="5">
      <t>ゴト</t>
    </rPh>
    <rPh sb="7" eb="9">
      <t>ヘンジョウ</t>
    </rPh>
    <rPh sb="10" eb="12">
      <t>ウム</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</si>
  <si>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</si>
  <si>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</si>
  <si>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</si>
  <si>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</si>
  <si>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</si>
  <si>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</si>
  <si>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</si>
  <si>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</si>
  <si>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</si>
  <si>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集計
・
判定
・
診断</t>
    <rPh sb="0" eb="2">
      <t>シュウケイ</t>
    </rPh>
    <rPh sb="5" eb="7">
      <t>ハンテイ</t>
    </rPh>
    <rPh sb="10" eb="12">
      <t>シンダン</t>
    </rPh>
    <phoneticPr fontId="7"/>
  </si>
  <si>
    <t>変状の発生規模合計(㎡)</t>
    <rPh sb="0" eb="2">
      <t>ヘンジョウ</t>
    </rPh>
    <rPh sb="3" eb="5">
      <t>ハッセイ</t>
    </rPh>
    <rPh sb="5" eb="7">
      <t>キボ</t>
    </rPh>
    <rPh sb="7" eb="9">
      <t>ゴウケイ</t>
    </rPh>
    <phoneticPr fontId="7"/>
  </si>
  <si>
    <t>－</t>
    <phoneticPr fontId="7"/>
  </si>
  <si>
    <t>計</t>
    <rPh sb="0" eb="1">
      <t>ケイ</t>
    </rPh>
    <phoneticPr fontId="7"/>
  </si>
  <si>
    <t>対策区分の
判定結果</t>
    <rPh sb="0" eb="2">
      <t>タイサク</t>
    </rPh>
    <rPh sb="2" eb="4">
      <t>クブン</t>
    </rPh>
    <rPh sb="6" eb="8">
      <t>ハンテイ</t>
    </rPh>
    <rPh sb="8" eb="10">
      <t>ケッカ</t>
    </rPh>
    <phoneticPr fontId="7"/>
  </si>
  <si>
    <t>判定区分毎の変状数</t>
    <rPh sb="0" eb="2">
      <t>ハンテイ</t>
    </rPh>
    <rPh sb="2" eb="4">
      <t>クブン</t>
    </rPh>
    <rPh sb="4" eb="5">
      <t>ゴト</t>
    </rPh>
    <rPh sb="6" eb="8">
      <t>ヘンジョウ</t>
    </rPh>
    <rPh sb="8" eb="9">
      <t>スウ</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</si>
  <si>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</si>
  <si>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</si>
  <si>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判定区分</t>
    <rPh sb="0" eb="2">
      <t>ハンテイ</t>
    </rPh>
    <rPh sb="2" eb="4">
      <t>クブン</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</si>
  <si>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</si>
  <si>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</si>
  <si>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</si>
  <si>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</si>
  <si>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</si>
  <si>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</si>
  <si>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</si>
  <si>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</si>
  <si>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</si>
  <si>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</si>
  <si>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</si>
  <si>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※4：本様式は覆工スパン毎に作成すること。</t>
    <rPh sb="3" eb="4">
      <t>ホン</t>
    </rPh>
    <rPh sb="4" eb="6">
      <t>ヨウシキ</t>
    </rPh>
    <rPh sb="7" eb="9">
      <t>フッコウ</t>
    </rPh>
    <rPh sb="12" eb="13">
      <t>ゴト</t>
    </rPh>
    <rPh sb="14" eb="16">
      <t>サクセイ</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</si>
  <si>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</si>
  <si>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</si>
  <si>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</si>
  <si>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S1</t>
  </si>
  <si>
    <t>幅0.3mm×長さ1.4m,縦断ひび割れ</t>
  </si>
  <si>
    <t>幅1.0mm×長さ3.7m,縦断ひび割れ</t>
  </si>
  <si>
    <t>幅0.3mm未満,縦断ひび割れ</t>
  </si>
  <si>
    <t>幅0.5mm×長さ5.2m,縦断ひび割れ</t>
  </si>
  <si>
    <t>幅1.0mm×長さ4.7m,縦断ひび割れ</t>
  </si>
  <si>
    <t>幅1.5mm×長さ3.6m,縦断ひび割れ</t>
  </si>
  <si>
    <t>幅1.0mm×長さ4.0m,縦断ひび割れ</t>
  </si>
  <si>
    <t>幅1.5mm×長さ3.8m,縦断ひび割れ</t>
  </si>
  <si>
    <t>幅0.6mm×長さ2.7m,縦断ひび割れ</t>
  </si>
  <si>
    <t>幅0.5mm×長さ4.4m,縦断ひび割れ</t>
  </si>
  <si>
    <t>幅0.3mm×長さ3.7m,縦断ひび割れ</t>
  </si>
  <si>
    <t>幅0.3mm×長さ2.9m,縦断ひび割れ</t>
  </si>
  <si>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</si>
  <si>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</si>
  <si>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定期点検業者</t>
    <rPh sb="0" eb="2">
      <t>テイキ</t>
    </rPh>
    <rPh sb="2" eb="4">
      <t>テンケン</t>
    </rPh>
    <rPh sb="4" eb="6">
      <t>ギョウシャ</t>
    </rPh>
    <phoneticPr fontId="5"/>
  </si>
  <si>
    <t>名　称</t>
    <rPh sb="0" eb="1">
      <t>ナ</t>
    </rPh>
    <rPh sb="2" eb="3">
      <t>ショウ</t>
    </rPh>
    <phoneticPr fontId="5"/>
  </si>
  <si>
    <t>管理者名</t>
    <rPh sb="0" eb="3">
      <t>カンリシャ</t>
    </rPh>
    <rPh sb="3" eb="4">
      <t>メイ</t>
    </rPh>
    <phoneticPr fontId="5"/>
  </si>
  <si>
    <t>不可能な理由</t>
    <rPh sb="0" eb="3">
      <t>フカノウ</t>
    </rPh>
    <rPh sb="4" eb="6">
      <t>リユウ</t>
    </rPh>
    <phoneticPr fontId="5"/>
  </si>
  <si>
    <t>対応策</t>
    <rPh sb="0" eb="3">
      <t>タイオウサク</t>
    </rPh>
    <phoneticPr fontId="5"/>
  </si>
  <si>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</si>
  <si>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6"/>
  </si>
  <si>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3"/>
  </si>
  <si>
    <t>路線名</t>
    <rPh sb="0" eb="2">
      <t>ロセン</t>
    </rPh>
    <rPh sb="2" eb="3">
      <t>メイ</t>
    </rPh>
    <phoneticPr fontId="3"/>
  </si>
  <si>
    <t>定期点検業者</t>
    <rPh sb="0" eb="2">
      <t>テイキ</t>
    </rPh>
    <rPh sb="2" eb="4">
      <t>テンケン</t>
    </rPh>
    <rPh sb="4" eb="6">
      <t>ギョウシャ</t>
    </rPh>
    <phoneticPr fontId="3"/>
  </si>
  <si>
    <t>定期点検年月日</t>
    <rPh sb="0" eb="2">
      <t>テイキ</t>
    </rPh>
    <rPh sb="2" eb="4">
      <t>テンケン</t>
    </rPh>
    <rPh sb="4" eb="7">
      <t>ネンガッピ</t>
    </rPh>
    <phoneticPr fontId="3"/>
  </si>
  <si>
    <t xml:space="preserve"> </t>
    <phoneticPr fontId="3"/>
  </si>
  <si>
    <t>名  称</t>
    <rPh sb="0" eb="1">
      <t>ナ</t>
    </rPh>
    <rPh sb="3" eb="4">
      <t>ショウ</t>
    </rPh>
    <phoneticPr fontId="3"/>
  </si>
  <si>
    <t>管理者名</t>
    <rPh sb="0" eb="3">
      <t>カンリシャ</t>
    </rPh>
    <rPh sb="3" eb="4">
      <t>メイ</t>
    </rPh>
    <phoneticPr fontId="3"/>
  </si>
  <si>
    <t>定期点検者名</t>
    <rPh sb="0" eb="2">
      <t>テイキ</t>
    </rPh>
    <rPh sb="2" eb="4">
      <t>テンケン</t>
    </rPh>
    <rPh sb="4" eb="5">
      <t>シャ</t>
    </rPh>
    <rPh sb="5" eb="6">
      <t>メイ</t>
    </rPh>
    <phoneticPr fontId="3"/>
  </si>
  <si>
    <t>トンネル毎の
健全性</t>
    <rPh sb="4" eb="5">
      <t>ゴト</t>
    </rPh>
    <rPh sb="7" eb="10">
      <t>ケンゼンセイ</t>
    </rPh>
    <phoneticPr fontId="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</si>
  <si>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3"/>
  </si>
  <si>
    <t>覆工ｽﾊﾟﾝ番号</t>
    <rPh sb="0" eb="2">
      <t>フッコウ</t>
    </rPh>
    <rPh sb="6" eb="8">
      <t>バンゴウ</t>
    </rPh>
    <phoneticPr fontId="3"/>
  </si>
  <si>
    <t>ｽﾊﾟﾝ長（ｍ）</t>
    <phoneticPr fontId="3"/>
  </si>
  <si>
    <t>変    状    数</t>
    <rPh sb="0" eb="1">
      <t>ヘン</t>
    </rPh>
    <rPh sb="5" eb="6">
      <t>ジョウ</t>
    </rPh>
    <rPh sb="10" eb="11">
      <t>スウ</t>
    </rPh>
    <phoneticPr fontId="3"/>
  </si>
  <si>
    <t>覆工スパン毎の
健全性の診断</t>
    <rPh sb="0" eb="2">
      <t>フッコウ</t>
    </rPh>
    <rPh sb="5" eb="6">
      <t>ゴト</t>
    </rPh>
    <rPh sb="8" eb="10">
      <t>ケンゼン</t>
    </rPh>
    <rPh sb="10" eb="11">
      <t>セイ</t>
    </rPh>
    <rPh sb="12" eb="14">
      <t>シンダン</t>
    </rPh>
    <phoneticPr fontId="3"/>
  </si>
  <si>
    <t>変    状    規    模</t>
    <rPh sb="0" eb="1">
      <t>ヘン</t>
    </rPh>
    <rPh sb="5" eb="6">
      <t>ジョウ</t>
    </rPh>
    <rPh sb="10" eb="11">
      <t>キ</t>
    </rPh>
    <rPh sb="15" eb="16">
      <t>ボ</t>
    </rPh>
    <phoneticPr fontId="3"/>
  </si>
  <si>
    <t>判定区分変換</t>
    <rPh sb="0" eb="2">
      <t>ハンテイ</t>
    </rPh>
    <rPh sb="2" eb="4">
      <t>クブン</t>
    </rPh>
    <rPh sb="4" eb="6">
      <t>ヘンカン</t>
    </rPh>
    <phoneticPr fontId="7"/>
  </si>
  <si>
    <t>対策区分の判定</t>
    <rPh sb="0" eb="2">
      <t>タイサク</t>
    </rPh>
    <rPh sb="2" eb="4">
      <t>クブン</t>
    </rPh>
    <rPh sb="5" eb="7">
      <t>ハンテイ</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</si>
  <si>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3"/>
  </si>
  <si>
    <t>覆工スパン長（ｍ）</t>
    <rPh sb="0" eb="2">
      <t>フッコウ</t>
    </rPh>
    <rPh sb="5" eb="6">
      <t>ナガ</t>
    </rPh>
    <phoneticPr fontId="3"/>
  </si>
  <si>
    <t>変状の発生範囲の規模（㎡）</t>
    <rPh sb="0" eb="2">
      <t>ヘンジョウ</t>
    </rPh>
    <rPh sb="3" eb="5">
      <t>ハッセイ</t>
    </rPh>
    <rPh sb="5" eb="7">
      <t>ハンイ</t>
    </rPh>
    <rPh sb="8" eb="10">
      <t>キボ</t>
    </rPh>
    <phoneticPr fontId="3"/>
  </si>
  <si>
    <t xml:space="preserve">外力 </t>
    <rPh sb="0" eb="2">
      <t>ガイリョク</t>
    </rPh>
    <phoneticPr fontId="3"/>
  </si>
  <si>
    <t>材質劣化</t>
    <rPh sb="0" eb="2">
      <t>ザイシツ</t>
    </rPh>
    <rPh sb="2" eb="4">
      <t>レッカ</t>
    </rPh>
    <phoneticPr fontId="3"/>
  </si>
  <si>
    <t>漏水</t>
    <rPh sb="0" eb="2">
      <t>ロウスイ</t>
    </rPh>
    <phoneticPr fontId="3"/>
  </si>
  <si>
    <t>外力</t>
    <rPh sb="0" eb="2">
      <t>ガイリョク</t>
    </rPh>
    <phoneticPr fontId="3"/>
  </si>
  <si>
    <t>健全性</t>
    <rPh sb="0" eb="2">
      <t>ケンゼン</t>
    </rPh>
    <rPh sb="2" eb="3">
      <t>セイ</t>
    </rPh>
    <phoneticPr fontId="3"/>
  </si>
  <si>
    <r>
      <t xml:space="preserve">外力 </t>
    </r>
    <r>
      <rPr>
        <vertAlign val="superscript"/>
        <sz val="9"/>
        <rFont val="HGSｺﾞｼｯｸM"/>
        <family val="3"/>
        <charset val="128"/>
      </rPr>
      <t>注2</t>
    </r>
    <rPh sb="0" eb="2">
      <t>ガイリョク</t>
    </rPh>
    <rPh sb="3" eb="4">
      <t>チュウ</t>
    </rPh>
    <phoneticPr fontId="3"/>
  </si>
  <si>
    <t>Ⅳ</t>
    <phoneticPr fontId="3"/>
  </si>
  <si>
    <t>Ⅲ</t>
    <phoneticPr fontId="3"/>
  </si>
  <si>
    <t>Ⅱa</t>
    <phoneticPr fontId="3"/>
  </si>
  <si>
    <t>Ⅱb</t>
    <phoneticPr fontId="3"/>
  </si>
  <si>
    <t>Ⅱ</t>
    <phoneticPr fontId="3"/>
  </si>
  <si>
    <t>ｃ</t>
    <phoneticPr fontId="6"/>
  </si>
  <si>
    <t>計</t>
    <rPh sb="0" eb="1">
      <t>ケイ</t>
    </rPh>
    <phoneticPr fontId="3"/>
  </si>
  <si>
    <t>←最大値</t>
    <rPh sb="1" eb="4">
      <t>サイダイチ</t>
    </rPh>
    <phoneticPr fontId="7"/>
  </si>
  <si>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3"/>
  </si>
  <si>
    <t>　　　材質劣化、漏水はそれぞれの判定区分に変状数を記入すること。</t>
    <phoneticPr fontId="3"/>
  </si>
  <si>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3"/>
  </si>
  <si>
    <t>※１：本シートは様式D‐3の集計結果を掲載すること。</t>
    <rPh sb="3" eb="4">
      <t>ホン</t>
    </rPh>
    <rPh sb="8" eb="10">
      <t>ヨウシキ</t>
    </rPh>
    <rPh sb="14" eb="16">
      <t>シュウケイ</t>
    </rPh>
    <rPh sb="16" eb="18">
      <t>ケッカ</t>
    </rPh>
    <rPh sb="19" eb="21">
      <t>ケイサイ</t>
    </rPh>
    <phoneticPr fontId="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</si>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</sst>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quot;°&quot;##&quot;′&quot;##.00&quot;″&quot;"/>
    <numFmt numFmtId="178" formatCode="0.00000"/>
    <numFmt numFmtId="179" formatCode="General&quot; ㎡&quot;"/>
    <numFmt numFmtId="180" formatCode="#,##0_ "/>
    <numFmt numFmtId="181" formatCode="General&quot;%&quot;"/>
    <numFmt numFmtId="182" formatCode="General&quot;m&quot;"/>
    <numFmt numFmtId="183" formatCode="[=0]&quot;-&quot;;General&quot;m&quot;"/>
    <numFmt numFmtId="184" formatCode="[$-F800]dddd\,\ mmmm\ dd\,\ yyyy"/>
    <numFmt numFmtId="185" formatCode="0.0_ "/>
    <numFmt numFmtId="186" formatCode="&quot;S&quot;000"/>
    <numFmt numFmtId="187" formatCode="&quot;S&quot;0"/>
    <numFmt numFmtId="188" formatCode="0&quot; 箇所&quot;"/>
    <numFmt numFmtId="189" formatCode="0&quot; スパン&quot;"/>
    <numFmt numFmtId="190" formatCode="##&quot;°&quot;##&quot;′&quot;##.0&quot;″&quot;"/>
    <numFmt numFmtId="191" formatCode="&quot;対策区分判定&quot;\ General"/>
    <numFmt numFmtId="192" formatCode="&quot;S&quot;#"/>
    <numFmt numFmtId="193" formatCode="0.0&quot;m&quot;"/>
    <numFmt numFmtId="194" formatCode="0_ "/>
    <numFmt numFmtId="195" formatCode="0.00_ "/>
    <numFmt numFmtId="196" formatCode="0.00_);[Red]\(0.00\)"/>
    <numFmt numFmtId="197" formatCode="\-"/>
    <numFmt numFmtId="198" formatCode="0;;"/>
    <numFmt numFmtId="199" formatCode="0.00;;"/>
    <numFmt numFmtId="200" formatCode="0.0"/>
  </numFmts>
  <fonts count="54" x14ac:knownFonts="1">
    <font>
      <sz val="11"/>
      <color theme="1"/>
      <name val="游ゴシック"/>
      <family val="2"/>
      <charset val="128"/>
      <scheme val="minor"/>
    </font>
    <font>
      <sz val="10"/>
      <name val="ＭＳ ゴシック"/>
      <family val="3"/>
      <charset val="128"/>
    </font>
    <font>
      <sz val="10"/>
      <name val="HGSｺﾞｼｯｸM"/>
      <family val="3"/>
      <charset val="128"/>
    </font>
    <font>
      <sz val="6"/>
      <name val="游ゴシック"/>
      <family val="2"/>
      <charset val="128"/>
      <scheme val="minor"/>
    </font>
    <font>
      <sz val="12"/>
      <name val="HGSｺﾞｼｯｸM"/>
      <family val="3"/>
      <charset val="128"/>
    </font>
    <font>
      <sz val="6"/>
      <name val="ＭＳ Ｐゴシック"/>
      <family val="3"/>
      <charset val="128"/>
    </font>
    <font>
      <sz val="6"/>
      <name val="游ゴシック"/>
      <family val="3"/>
      <charset val="128"/>
      <scheme val="minor"/>
    </font>
    <font>
      <sz val="6"/>
      <name val="ＭＳ ゴシック"/>
      <family val="3"/>
      <charset val="128"/>
    </font>
    <font>
      <sz val="11"/>
      <name val="ＭＳ Ｐ明朝"/>
      <family val="1"/>
      <charset val="128"/>
    </font>
    <font>
      <sz val="6"/>
      <name val="HGSｺﾞｼｯｸM"/>
      <family val="3"/>
      <charset val="128"/>
    </font>
    <font>
      <sz val="10"/>
      <color indexed="8"/>
      <name val="HGSｺﾞｼｯｸM"/>
      <family val="3"/>
      <charset val="128"/>
    </font>
    <font>
      <sz val="9"/>
      <name val="HGSｺﾞｼｯｸM"/>
      <family val="3"/>
      <charset val="128"/>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1"/>
      <name val="游ゴシック"/>
      <family val="3"/>
      <charset val="128"/>
      <scheme val="minor"/>
    </font>
    <font>
      <sz val="8"/>
      <name val="ＭＳ Ｐ明朝"/>
      <family val="1"/>
      <charset val="128"/>
    </font>
    <font>
      <sz val="8"/>
      <name val="ＭＳ ゴシック"/>
      <family val="3"/>
      <charset val="128"/>
    </font>
    <font>
      <sz val="10"/>
      <color theme="1"/>
      <name val="HGPｺﾞｼｯｸM"/>
      <family val="3"/>
      <charset val="128"/>
    </font>
    <font>
      <sz val="10"/>
      <color rgb="FFFF0000"/>
      <name val="HGPｺﾞｼｯｸM"/>
      <family val="3"/>
      <charset val="128"/>
    </font>
    <font>
      <sz val="11"/>
      <color theme="1"/>
      <name val="游ゴシック"/>
      <family val="3"/>
      <charset val="128"/>
      <scheme val="minor"/>
    </font>
    <font>
      <sz val="9"/>
      <color theme="1"/>
      <name val="游ゴシック"/>
      <family val="3"/>
      <charset val="128"/>
      <scheme val="minor"/>
    </font>
    <font>
      <sz val="11"/>
      <name val="HGSｺﾞｼｯｸM"/>
      <family val="3"/>
      <charset val="128"/>
    </font>
    <font>
      <sz val="10"/>
      <color theme="1"/>
      <name val="HGSｺﾞｼｯｸM"/>
      <family val="3"/>
      <charset val="128"/>
    </font>
    <font>
      <sz val="8"/>
      <name val="HGSｺﾞｼｯｸM"/>
      <family val="3"/>
      <charset val="128"/>
    </font>
    <font>
      <sz val="16"/>
      <name val="HGSｺﾞｼｯｸM"/>
      <family val="3"/>
      <charset val="128"/>
    </font>
    <font>
      <sz val="11"/>
      <color theme="1"/>
      <name val="游ゴシック"/>
      <family val="2"/>
      <charset val="128"/>
      <scheme val="minor"/>
    </font>
    <font>
      <b/>
      <sz val="10"/>
      <name val="HGSｺﾞｼｯｸM"/>
      <family val="3"/>
      <charset val="128"/>
    </font>
    <font>
      <sz val="12"/>
      <name val="游ゴシック"/>
      <family val="3"/>
      <charset val="128"/>
      <scheme val="minor"/>
    </font>
    <font>
      <b/>
      <sz val="24"/>
      <name val="HGSｺﾞｼｯｸM"/>
      <family val="3"/>
      <charset val="128"/>
    </font>
    <font>
      <u/>
      <sz val="11"/>
      <name val="游ゴシック"/>
      <family val="3"/>
      <charset val="128"/>
      <scheme val="minor"/>
    </font>
    <font>
      <u/>
      <sz val="10"/>
      <name val="HGSｺﾞｼｯｸM"/>
      <family val="3"/>
      <charset val="128"/>
    </font>
    <font>
      <sz val="10"/>
      <color theme="1"/>
      <name val="ＭＳ ゴシック"/>
      <family val="2"/>
      <charset val="128"/>
    </font>
    <font>
      <sz val="10"/>
      <name val="Tahoma"/>
      <family val="3"/>
      <charset val="1"/>
    </font>
    <font>
      <sz val="9.5"/>
      <name val="HGSｺﾞｼｯｸM"/>
      <family val="3"/>
      <charset val="128"/>
    </font>
    <font>
      <sz val="9"/>
      <color theme="1"/>
      <name val="HGSｺﾞｼｯｸM"/>
      <family val="3"/>
      <charset val="128"/>
    </font>
    <font>
      <sz val="6"/>
      <name val="ＭＳ ゴシック"/>
      <family val="2"/>
      <charset val="128"/>
    </font>
    <font>
      <sz val="10"/>
      <name val="HGｺﾞｼｯｸE"/>
      <family val="3"/>
      <charset val="128"/>
    </font>
    <font>
      <sz val="14"/>
      <name val="HGPｺﾞｼｯｸM"/>
      <family val="3"/>
      <charset val="128"/>
    </font>
    <font>
      <sz val="10"/>
      <color rgb="FFFF0000"/>
      <name val="ＭＳ ゴシック"/>
      <family val="3"/>
      <charset val="128"/>
    </font>
    <font>
      <sz val="14"/>
      <name val="HGSｺﾞｼｯｸM"/>
      <family val="3"/>
      <charset val="128"/>
    </font>
    <font>
      <vertAlign val="superscript"/>
      <sz val="9"/>
      <name val="HGSｺﾞｼｯｸM"/>
      <family val="3"/>
      <charset val="128"/>
    </font>
    <font>
      <sz val="7.5"/>
      <name val="HGSｺﾞｼｯｸM"/>
      <family val="3"/>
      <charset val="128"/>
    </font>
    <font>
      <sz val="12"/>
      <color theme="1"/>
      <name val="HGSｺﾞｼｯｸM"/>
      <family val="3"/>
      <charset val="128"/>
    </font>
    <font>
      <sz val="9"/>
      <color theme="1"/>
      <name val="ＭＳ Ｐゴシック"/>
      <family val="3"/>
      <charset val="128"/>
    </font>
    <font>
      <sz val="8"/>
      <color theme="1"/>
      <name val="游ゴシック"/>
      <family val="3"/>
      <charset val="128"/>
      <scheme val="minor"/>
    </font>
    <font>
      <sz val="11"/>
      <color theme="1"/>
      <name val="HGSｺﾞｼｯｸM"/>
      <family val="3"/>
      <charset val="128"/>
    </font>
    <font>
      <sz val="8"/>
      <color theme="1"/>
      <name val="HGSｺﾞｼｯｸM"/>
      <family val="3"/>
      <charset val="128"/>
    </font>
    <font>
      <sz val="10"/>
      <color theme="1"/>
      <name val="游ゴシック"/>
      <family val="2"/>
      <charset val="128"/>
      <scheme val="minor"/>
    </font>
    <font>
      <sz val="7"/>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ck">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8">
    <xf numFmtId="0" fontId="0" fillId="0" borderId="0">
      <alignment vertical="center"/>
    </xf>
    <xf numFmtId="0" fontId="1" fillId="0" borderId="0"/>
    <xf numFmtId="0" fontId="8" fillId="0" borderId="0">
      <alignment vertical="center"/>
    </xf>
    <xf numFmtId="0" fontId="1" fillId="0" borderId="0"/>
    <xf numFmtId="0" fontId="24" fillId="0" borderId="0">
      <alignment vertical="center"/>
    </xf>
    <xf numFmtId="38" fontId="1" fillId="0" borderId="0" applyFont="0" applyFill="0" applyBorder="0" applyAlignment="0" applyProtection="0">
      <alignment vertical="center"/>
    </xf>
    <xf numFmtId="0" fontId="36" fillId="0" borderId="0">
      <alignment vertical="center"/>
    </xf>
    <xf numFmtId="0" fontId="30" fillId="0" borderId="0">
      <alignment vertical="center"/>
    </xf>
  </cellStyleXfs>
  <cellXfs count="977">
    <xf numFmtId="0" fontId="0" fillId="0" borderId="0" xfId="0">
      <alignment vertical="center"/>
    </xf>
    <xf numFmtId="0" fontId="2" fillId="0" borderId="0" xfId="1" applyFont="1" applyAlignment="1" applyProtection="1">
      <alignment vertical="center"/>
      <protection locked="0"/>
    </xf>
    <xf numFmtId="0" fontId="2" fillId="0" borderId="0" xfId="1" applyFont="1" applyAlignment="1" applyProtection="1">
      <alignment horizontal="center" vertical="center"/>
      <protection locked="0"/>
    </xf>
    <xf numFmtId="0" fontId="2" fillId="0" borderId="0" xfId="1" applyFont="1" applyProtection="1">
      <protection locked="0"/>
    </xf>
    <xf numFmtId="0" fontId="4" fillId="0" borderId="0" xfId="1" applyFont="1" applyAlignment="1">
      <alignment vertical="center"/>
    </xf>
    <xf numFmtId="0" fontId="2" fillId="0" borderId="7" xfId="1" applyFont="1" applyBorder="1" applyAlignment="1">
      <alignment horizontal="center" vertical="center" shrinkToFit="1"/>
    </xf>
    <xf numFmtId="0" fontId="2" fillId="0" borderId="11" xfId="1" applyFont="1" applyBorder="1" applyAlignment="1">
      <alignment horizontal="center" vertical="center" shrinkToFit="1"/>
    </xf>
    <xf numFmtId="0" fontId="2" fillId="2" borderId="4" xfId="1" applyFont="1" applyFill="1" applyBorder="1" applyAlignment="1" applyProtection="1">
      <alignment horizontal="center" vertical="center"/>
      <protection locked="0"/>
    </xf>
    <xf numFmtId="0" fontId="2" fillId="0" borderId="3" xfId="1" applyFont="1" applyBorder="1" applyAlignment="1">
      <alignment horizontal="center" vertical="center" shrinkToFit="1"/>
    </xf>
    <xf numFmtId="0" fontId="2" fillId="2" borderId="4" xfId="1" applyFont="1" applyFill="1" applyBorder="1" applyAlignment="1">
      <alignment horizontal="center" vertical="center" shrinkToFit="1"/>
    </xf>
    <xf numFmtId="0" fontId="2" fillId="2" borderId="10" xfId="1" applyFont="1" applyFill="1" applyBorder="1" applyAlignment="1">
      <alignment horizontal="center" vertical="center"/>
    </xf>
    <xf numFmtId="0" fontId="2" fillId="2" borderId="9" xfId="1" applyFont="1" applyFill="1" applyBorder="1" applyAlignment="1">
      <alignment horizontal="center" vertical="center" shrinkToFit="1"/>
    </xf>
    <xf numFmtId="0" fontId="2" fillId="0" borderId="0" xfId="1" applyFont="1" applyAlignment="1">
      <alignment horizontal="center" vertical="center"/>
    </xf>
    <xf numFmtId="2" fontId="2" fillId="0" borderId="0" xfId="1" applyNumberFormat="1" applyFont="1" applyProtection="1">
      <protection locked="0"/>
    </xf>
    <xf numFmtId="178" fontId="2" fillId="0" borderId="0" xfId="1" applyNumberFormat="1" applyFont="1" applyProtection="1">
      <protection locked="0"/>
    </xf>
    <xf numFmtId="0" fontId="2" fillId="0" borderId="1" xfId="1" applyFont="1" applyBorder="1" applyAlignment="1" applyProtection="1">
      <alignment horizontal="center" vertical="center" shrinkToFit="1"/>
      <protection locked="0"/>
    </xf>
    <xf numFmtId="0" fontId="2" fillId="0" borderId="0" xfId="1" applyFont="1" applyAlignment="1" applyProtection="1">
      <alignment horizontal="center" vertical="center" shrinkToFit="1"/>
      <protection locked="0"/>
    </xf>
    <xf numFmtId="0" fontId="9" fillId="2" borderId="5" xfId="1" applyFont="1" applyFill="1" applyBorder="1" applyAlignment="1">
      <alignment vertical="center" textRotation="255" wrapText="1" shrinkToFit="1"/>
    </xf>
    <xf numFmtId="0" fontId="2" fillId="2" borderId="4" xfId="1" applyFont="1" applyFill="1" applyBorder="1" applyAlignment="1">
      <alignment horizontal="center" vertical="center"/>
    </xf>
    <xf numFmtId="0" fontId="2" fillId="0" borderId="1" xfId="1" applyFont="1" applyBorder="1" applyAlignment="1" applyProtection="1">
      <alignment horizontal="center" vertical="center"/>
      <protection locked="0"/>
    </xf>
    <xf numFmtId="0" fontId="2" fillId="0" borderId="3" xfId="1" applyFont="1" applyBorder="1" applyAlignment="1">
      <alignment horizontal="center" vertical="center"/>
    </xf>
    <xf numFmtId="0" fontId="2" fillId="2" borderId="1" xfId="1" applyFont="1" applyFill="1" applyBorder="1" applyAlignment="1">
      <alignment horizontal="center" vertical="center" shrinkToFit="1"/>
    </xf>
    <xf numFmtId="0" fontId="10" fillId="0" borderId="0" xfId="1" applyFont="1" applyAlignment="1">
      <alignment vertical="center" textRotation="255" shrinkToFit="1"/>
    </xf>
    <xf numFmtId="0" fontId="10" fillId="0" borderId="0" xfId="1" applyFont="1" applyAlignment="1">
      <alignment vertical="center" shrinkToFit="1"/>
    </xf>
    <xf numFmtId="0" fontId="10" fillId="0" borderId="0" xfId="1" applyFont="1" applyAlignment="1" applyProtection="1">
      <alignment horizontal="center" vertical="center" shrinkToFit="1"/>
      <protection locked="0"/>
    </xf>
    <xf numFmtId="0" fontId="10" fillId="0" borderId="0" xfId="1" applyFont="1" applyAlignment="1" applyProtection="1">
      <alignment vertical="center"/>
      <protection locked="0"/>
    </xf>
    <xf numFmtId="0" fontId="2" fillId="0" borderId="8" xfId="1" applyFont="1" applyBorder="1" applyAlignment="1">
      <alignment horizontal="center" vertical="center" shrinkToFit="1"/>
    </xf>
    <xf numFmtId="0" fontId="2" fillId="0" borderId="4" xfId="1" applyFont="1" applyBorder="1" applyAlignment="1" applyProtection="1">
      <alignment horizontal="center" vertical="center" shrinkToFit="1"/>
      <protection locked="0"/>
    </xf>
    <xf numFmtId="0" fontId="2" fillId="0" borderId="4" xfId="1" applyFont="1" applyBorder="1" applyAlignment="1" applyProtection="1">
      <alignment vertical="center" shrinkToFit="1"/>
      <protection locked="0"/>
    </xf>
    <xf numFmtId="0" fontId="2" fillId="2" borderId="5" xfId="1" applyFont="1" applyFill="1" applyBorder="1" applyAlignment="1">
      <alignment vertical="center"/>
    </xf>
    <xf numFmtId="0" fontId="2" fillId="2" borderId="5" xfId="1" applyFont="1" applyFill="1" applyBorder="1" applyAlignment="1">
      <alignment horizontal="center" vertical="center"/>
    </xf>
    <xf numFmtId="0" fontId="2" fillId="0" borderId="6" xfId="1" applyFont="1" applyBorder="1" applyAlignment="1" applyProtection="1">
      <alignment horizontal="center" vertical="center"/>
      <protection locked="0"/>
    </xf>
    <xf numFmtId="0" fontId="2" fillId="0" borderId="7" xfId="1" applyFont="1" applyBorder="1" applyAlignment="1">
      <alignment horizontal="center" vertical="center"/>
    </xf>
    <xf numFmtId="0" fontId="9" fillId="0" borderId="1" xfId="1" applyFont="1" applyBorder="1" applyAlignment="1" applyProtection="1">
      <alignment horizontal="center" vertical="center" wrapText="1" shrinkToFit="1"/>
      <protection locked="0"/>
    </xf>
    <xf numFmtId="0" fontId="2" fillId="0" borderId="2" xfId="1" applyFont="1" applyBorder="1" applyAlignment="1">
      <alignment horizontal="center" vertical="center" shrinkToFit="1"/>
    </xf>
    <xf numFmtId="0" fontId="2" fillId="0" borderId="4" xfId="1" applyFont="1" applyBorder="1" applyAlignment="1" applyProtection="1">
      <alignment horizontal="center" vertical="center"/>
      <protection locked="0"/>
    </xf>
    <xf numFmtId="0" fontId="10" fillId="0" borderId="0" xfId="1" applyFont="1" applyAlignment="1" applyProtection="1">
      <alignment vertical="center" shrinkToFit="1"/>
      <protection locked="0"/>
    </xf>
    <xf numFmtId="0" fontId="2" fillId="2" borderId="9" xfId="1" applyFont="1" applyFill="1" applyBorder="1" applyAlignment="1">
      <alignment horizontal="center" vertical="center"/>
    </xf>
    <xf numFmtId="0" fontId="2" fillId="0" borderId="10" xfId="1" applyFont="1" applyBorder="1" applyAlignment="1" applyProtection="1">
      <alignment horizontal="center" vertical="center" shrinkToFit="1"/>
      <protection locked="0"/>
    </xf>
    <xf numFmtId="0" fontId="2" fillId="0" borderId="12" xfId="1" applyFont="1" applyBorder="1" applyAlignment="1">
      <alignment horizontal="center" vertical="center" shrinkToFit="1"/>
    </xf>
    <xf numFmtId="0" fontId="2" fillId="0" borderId="11" xfId="1" applyFont="1" applyBorder="1" applyAlignment="1">
      <alignment horizontal="center" vertical="center"/>
    </xf>
    <xf numFmtId="0" fontId="2" fillId="0" borderId="4" xfId="1" applyFont="1" applyBorder="1" applyAlignment="1" applyProtection="1">
      <alignment vertical="center"/>
      <protection locked="0"/>
    </xf>
    <xf numFmtId="0" fontId="2" fillId="0" borderId="2" xfId="1" applyFont="1" applyBorder="1" applyAlignment="1">
      <alignment horizontal="center" vertical="center"/>
    </xf>
    <xf numFmtId="0" fontId="2" fillId="2" borderId="1" xfId="1" applyFont="1" applyFill="1" applyBorder="1" applyAlignment="1">
      <alignment horizontal="centerContinuous" vertical="center"/>
    </xf>
    <xf numFmtId="0" fontId="2" fillId="2" borderId="3" xfId="1" applyFont="1" applyFill="1" applyBorder="1" applyAlignment="1">
      <alignment horizontal="centerContinuous" vertical="center"/>
    </xf>
    <xf numFmtId="0" fontId="2" fillId="2" borderId="15" xfId="1" applyFont="1" applyFill="1" applyBorder="1" applyAlignment="1">
      <alignment vertical="center"/>
    </xf>
    <xf numFmtId="0" fontId="2" fillId="2" borderId="2" xfId="1" applyFont="1" applyFill="1" applyBorder="1" applyAlignment="1">
      <alignment horizontal="centerContinuous" vertical="center"/>
    </xf>
    <xf numFmtId="0" fontId="2" fillId="0" borderId="0" xfId="1" applyFont="1" applyAlignment="1">
      <alignment vertical="center"/>
    </xf>
    <xf numFmtId="0" fontId="12" fillId="0" borderId="0" xfId="1" applyFont="1" applyAlignment="1" applyProtection="1">
      <alignment vertical="center"/>
      <protection locked="0"/>
    </xf>
    <xf numFmtId="0" fontId="15" fillId="2" borderId="4" xfId="1" applyFont="1" applyFill="1" applyBorder="1" applyAlignment="1">
      <alignment horizontal="center" vertical="center" wrapText="1" shrinkToFit="1"/>
    </xf>
    <xf numFmtId="58" fontId="16" fillId="2" borderId="5" xfId="3" quotePrefix="1" applyNumberFormat="1" applyFont="1" applyFill="1" applyBorder="1" applyAlignment="1">
      <alignment horizontal="center" vertical="center" shrinkToFit="1"/>
    </xf>
    <xf numFmtId="0" fontId="16" fillId="2" borderId="5" xfId="3" quotePrefix="1" applyFont="1" applyFill="1" applyBorder="1" applyAlignment="1">
      <alignment horizontal="center" vertical="center" shrinkToFit="1"/>
    </xf>
    <xf numFmtId="0" fontId="12" fillId="2" borderId="9" xfId="3" applyFont="1" applyFill="1" applyBorder="1" applyAlignment="1">
      <alignment horizontal="center" vertical="center"/>
    </xf>
    <xf numFmtId="0" fontId="16" fillId="2" borderId="9" xfId="3" applyFont="1" applyFill="1" applyBorder="1" applyAlignment="1">
      <alignment horizontal="center" vertical="center"/>
    </xf>
    <xf numFmtId="0" fontId="19" fillId="0" borderId="4" xfId="3" applyFont="1" applyBorder="1" applyAlignment="1">
      <alignment horizontal="center" vertical="center"/>
    </xf>
    <xf numFmtId="185" fontId="1" fillId="0" borderId="4" xfId="3" applyNumberFormat="1" applyBorder="1" applyAlignment="1">
      <alignment horizontal="right" vertical="center" shrinkToFit="1"/>
    </xf>
    <xf numFmtId="0" fontId="20" fillId="0" borderId="4" xfId="3" applyFont="1" applyBorder="1" applyAlignment="1">
      <alignment horizontal="center" vertical="center"/>
    </xf>
    <xf numFmtId="0" fontId="21" fillId="0" borderId="4" xfId="3" applyFont="1" applyBorder="1" applyAlignment="1">
      <alignment horizontal="center" vertical="center"/>
    </xf>
    <xf numFmtId="0" fontId="1" fillId="0" borderId="4" xfId="3" applyBorder="1" applyAlignment="1">
      <alignment vertical="center" shrinkToFit="1"/>
    </xf>
    <xf numFmtId="0" fontId="1" fillId="0" borderId="4" xfId="1" applyBorder="1" applyAlignment="1">
      <alignment vertical="center" shrinkToFit="1"/>
    </xf>
    <xf numFmtId="0" fontId="12" fillId="0" borderId="1" xfId="1" applyFont="1" applyBorder="1" applyAlignment="1" applyProtection="1">
      <alignment vertical="center" shrinkToFit="1"/>
      <protection locked="0"/>
    </xf>
    <xf numFmtId="0" fontId="1" fillId="0" borderId="3" xfId="1" applyBorder="1" applyAlignment="1">
      <alignment vertical="center" shrinkToFit="1"/>
    </xf>
    <xf numFmtId="0" fontId="1" fillId="0" borderId="2" xfId="1" applyBorder="1" applyAlignment="1">
      <alignment vertical="center" shrinkToFit="1"/>
    </xf>
    <xf numFmtId="186" fontId="1" fillId="0" borderId="4" xfId="3" applyNumberFormat="1" applyBorder="1" applyAlignment="1">
      <alignment horizontal="center" vertical="center"/>
    </xf>
    <xf numFmtId="187" fontId="1" fillId="0" borderId="4" xfId="3" applyNumberFormat="1" applyBorder="1" applyAlignment="1">
      <alignment horizontal="center" vertical="center"/>
    </xf>
    <xf numFmtId="0" fontId="22" fillId="0" borderId="0" xfId="1" applyFont="1" applyAlignment="1" applyProtection="1">
      <alignment vertical="center"/>
      <protection locked="0"/>
    </xf>
    <xf numFmtId="0" fontId="23" fillId="0" borderId="0" xfId="1" applyFont="1" applyAlignment="1" applyProtection="1">
      <alignment vertical="center"/>
      <protection locked="0"/>
    </xf>
    <xf numFmtId="0" fontId="4" fillId="0" borderId="0" xfId="1" applyFont="1" applyProtection="1">
      <protection locked="0"/>
    </xf>
    <xf numFmtId="0" fontId="2" fillId="0" borderId="7" xfId="1" applyFont="1" applyBorder="1" applyAlignment="1">
      <alignment vertical="center"/>
    </xf>
    <xf numFmtId="0" fontId="24" fillId="0" borderId="0" xfId="4">
      <alignment vertical="center"/>
    </xf>
    <xf numFmtId="0" fontId="24" fillId="0" borderId="19" xfId="4" applyBorder="1">
      <alignment vertical="center"/>
    </xf>
    <xf numFmtId="0" fontId="25" fillId="0" borderId="11" xfId="4" applyFont="1" applyBorder="1" applyAlignment="1">
      <alignment horizontal="center" vertical="center"/>
    </xf>
    <xf numFmtId="0" fontId="25" fillId="0" borderId="2" xfId="4" applyFont="1" applyBorder="1" applyAlignment="1">
      <alignment horizontal="center" vertical="center"/>
    </xf>
    <xf numFmtId="0" fontId="25" fillId="0" borderId="7" xfId="4" applyFont="1" applyBorder="1" applyAlignment="1">
      <alignment horizontal="center" vertical="center"/>
    </xf>
    <xf numFmtId="0" fontId="25" fillId="0" borderId="0" xfId="4" applyFont="1" applyAlignment="1">
      <alignment horizontal="center" vertical="center"/>
    </xf>
    <xf numFmtId="0" fontId="25" fillId="0" borderId="0" xfId="4" applyFont="1">
      <alignment vertical="center"/>
    </xf>
    <xf numFmtId="0" fontId="24" fillId="0" borderId="11" xfId="4" applyBorder="1" applyAlignment="1">
      <alignment horizontal="center" vertical="center"/>
    </xf>
    <xf numFmtId="0" fontId="24" fillId="0" borderId="23" xfId="4" applyBorder="1">
      <alignment vertical="center"/>
    </xf>
    <xf numFmtId="0" fontId="24" fillId="0" borderId="24" xfId="4" applyBorder="1">
      <alignment vertical="center"/>
    </xf>
    <xf numFmtId="0" fontId="24" fillId="0" borderId="11" xfId="4" applyBorder="1">
      <alignment vertical="center"/>
    </xf>
    <xf numFmtId="0" fontId="24" fillId="0" borderId="7" xfId="4" applyBorder="1" applyAlignment="1">
      <alignment horizontal="center" vertical="center"/>
    </xf>
    <xf numFmtId="0" fontId="24" fillId="0" borderId="4" xfId="4" applyBorder="1">
      <alignment vertical="center"/>
    </xf>
    <xf numFmtId="0" fontId="24" fillId="0" borderId="2" xfId="4" applyBorder="1">
      <alignment vertical="center"/>
    </xf>
    <xf numFmtId="0" fontId="24" fillId="0" borderId="0" xfId="4" applyAlignment="1">
      <alignment horizontal="center" vertical="center"/>
    </xf>
    <xf numFmtId="0" fontId="24" fillId="3" borderId="2" xfId="4" applyFill="1" applyBorder="1">
      <alignment vertical="center"/>
    </xf>
    <xf numFmtId="0" fontId="24" fillId="0" borderId="12" xfId="4" applyBorder="1">
      <alignment vertical="center"/>
    </xf>
    <xf numFmtId="0" fontId="24" fillId="0" borderId="3" xfId="4" applyBorder="1">
      <alignment vertical="center"/>
    </xf>
    <xf numFmtId="0" fontId="24" fillId="0" borderId="25" xfId="4" applyBorder="1">
      <alignment vertical="center"/>
    </xf>
    <xf numFmtId="0" fontId="24" fillId="0" borderId="26" xfId="4" applyBorder="1">
      <alignment vertical="center"/>
    </xf>
    <xf numFmtId="0" fontId="1" fillId="0" borderId="4" xfId="3" applyBorder="1" applyAlignment="1">
      <alignment horizontal="center" vertical="center"/>
    </xf>
    <xf numFmtId="0" fontId="27" fillId="0" borderId="4" xfId="3" applyFont="1" applyBorder="1" applyAlignment="1">
      <alignment horizontal="center" vertical="center"/>
    </xf>
    <xf numFmtId="187" fontId="27" fillId="0" borderId="4" xfId="3" applyNumberFormat="1" applyFont="1" applyBorder="1" applyAlignment="1">
      <alignment horizontal="center" vertical="center"/>
    </xf>
    <xf numFmtId="185" fontId="2" fillId="0" borderId="4" xfId="3" applyNumberFormat="1" applyFont="1" applyBorder="1" applyAlignment="1">
      <alignment horizontal="center" vertical="center" shrinkToFit="1"/>
    </xf>
    <xf numFmtId="0" fontId="28" fillId="0" borderId="4" xfId="3" applyFont="1" applyBorder="1" applyAlignment="1">
      <alignment horizontal="center" vertical="center"/>
    </xf>
    <xf numFmtId="0" fontId="2" fillId="0" borderId="4" xfId="3" applyFont="1" applyBorder="1" applyAlignment="1">
      <alignment horizontal="center" vertical="center"/>
    </xf>
    <xf numFmtId="0" fontId="2" fillId="0" borderId="4" xfId="3" applyFont="1" applyBorder="1" applyAlignment="1">
      <alignment vertical="center" shrinkToFit="1"/>
    </xf>
    <xf numFmtId="0" fontId="2" fillId="0" borderId="4" xfId="1" applyFont="1" applyBorder="1" applyAlignment="1">
      <alignment vertical="center" shrinkToFit="1"/>
    </xf>
    <xf numFmtId="0" fontId="2" fillId="0" borderId="1" xfId="1" applyFont="1" applyBorder="1" applyAlignment="1" applyProtection="1">
      <alignment vertical="center" shrinkToFit="1"/>
      <protection locked="0"/>
    </xf>
    <xf numFmtId="0" fontId="2" fillId="0" borderId="3" xfId="1" applyFont="1" applyBorder="1" applyAlignment="1">
      <alignment vertical="center" shrinkToFit="1"/>
    </xf>
    <xf numFmtId="0" fontId="2" fillId="0" borderId="2" xfId="1" applyFont="1" applyBorder="1" applyAlignment="1">
      <alignment vertical="center" shrinkToFit="1"/>
    </xf>
    <xf numFmtId="0" fontId="26" fillId="0" borderId="4" xfId="3" applyFont="1" applyBorder="1" applyAlignment="1">
      <alignment horizontal="center" vertical="center"/>
    </xf>
    <xf numFmtId="0" fontId="11" fillId="0" borderId="4" xfId="3" applyFont="1" applyBorder="1" applyAlignment="1">
      <alignment horizontal="center" vertical="center"/>
    </xf>
    <xf numFmtId="0" fontId="29" fillId="0" borderId="0" xfId="1" applyFont="1" applyAlignment="1" applyProtection="1">
      <alignment horizontal="center" vertical="center" shrinkToFit="1"/>
      <protection locked="0"/>
    </xf>
    <xf numFmtId="0" fontId="2" fillId="0" borderId="3" xfId="1" applyFont="1" applyBorder="1" applyAlignment="1" applyProtection="1">
      <alignment horizontal="center" vertical="center"/>
      <protection locked="0"/>
    </xf>
    <xf numFmtId="0" fontId="2" fillId="0" borderId="1" xfId="1" applyFont="1" applyBorder="1" applyAlignment="1">
      <alignment horizontal="center" vertical="center" shrinkToFit="1"/>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2" fillId="2" borderId="5" xfId="1" applyFont="1" applyFill="1" applyBorder="1" applyAlignment="1">
      <alignment horizontal="center" vertical="center" shrinkToFit="1"/>
    </xf>
    <xf numFmtId="0" fontId="2" fillId="0" borderId="6"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2" borderId="4" xfId="1" applyFont="1" applyFill="1" applyBorder="1" applyAlignment="1">
      <alignment horizontal="center" vertical="center" shrinkToFit="1"/>
    </xf>
    <xf numFmtId="0" fontId="2" fillId="0" borderId="6" xfId="1" applyFont="1" applyBorder="1" applyAlignment="1">
      <alignment horizontal="left" vertical="center" shrinkToFit="1"/>
    </xf>
    <xf numFmtId="0" fontId="2" fillId="0" borderId="7" xfId="1" applyFont="1" applyBorder="1" applyAlignment="1">
      <alignment horizontal="left" vertical="center" shrinkToFit="1"/>
    </xf>
    <xf numFmtId="0" fontId="2" fillId="0" borderId="10" xfId="1" applyFont="1" applyBorder="1" applyAlignment="1">
      <alignment horizontal="left" vertical="center" shrinkToFit="1"/>
    </xf>
    <xf numFmtId="0" fontId="2" fillId="0" borderId="11" xfId="1" applyFont="1" applyBorder="1" applyAlignment="1">
      <alignment horizontal="left" vertical="center" shrinkToFit="1"/>
    </xf>
    <xf numFmtId="0" fontId="2" fillId="2" borderId="6" xfId="1" applyFont="1" applyFill="1" applyBorder="1" applyAlignment="1">
      <alignment horizontal="center" vertical="center" shrinkToFit="1"/>
    </xf>
    <xf numFmtId="0" fontId="2" fillId="2" borderId="8"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0" borderId="6" xfId="1" applyFont="1" applyBorder="1" applyAlignment="1">
      <alignment horizontal="center" vertical="center" wrapText="1" shrinkToFit="1"/>
    </xf>
    <xf numFmtId="0" fontId="2" fillId="0" borderId="7" xfId="1" applyFont="1" applyBorder="1" applyAlignment="1">
      <alignment horizontal="center" vertical="center" shrinkToFit="1"/>
    </xf>
    <xf numFmtId="0" fontId="2" fillId="0" borderId="8"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12" xfId="1" applyFont="1" applyBorder="1" applyAlignment="1">
      <alignment horizontal="center" vertical="center" shrinkToFit="1"/>
    </xf>
    <xf numFmtId="176" fontId="2" fillId="0" borderId="1" xfId="1" applyNumberFormat="1" applyFont="1" applyBorder="1" applyAlignment="1">
      <alignment horizontal="center" vertical="center" shrinkToFit="1"/>
    </xf>
    <xf numFmtId="176" fontId="2" fillId="0" borderId="2" xfId="1" applyNumberFormat="1" applyFont="1" applyBorder="1" applyAlignment="1">
      <alignment horizontal="center" vertical="center" shrinkToFit="1"/>
    </xf>
    <xf numFmtId="176" fontId="2" fillId="0" borderId="3" xfId="1" applyNumberFormat="1" applyFont="1" applyBorder="1" applyAlignment="1">
      <alignment horizontal="center" vertical="center" shrinkToFit="1"/>
    </xf>
    <xf numFmtId="0" fontId="2" fillId="2" borderId="11" xfId="1" applyFont="1" applyFill="1" applyBorder="1" applyAlignment="1">
      <alignment horizontal="center" vertical="center" shrinkToFi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4" fontId="2" fillId="0" borderId="4" xfId="0" applyNumberFormat="1" applyFont="1" applyBorder="1" applyAlignment="1">
      <alignment horizontal="center" vertical="center" shrinkToFit="1"/>
    </xf>
    <xf numFmtId="0" fontId="2" fillId="0" borderId="3" xfId="1" applyFont="1" applyBorder="1" applyAlignment="1">
      <alignment horizontal="center" vertical="center" shrinkToFit="1"/>
    </xf>
    <xf numFmtId="0" fontId="2" fillId="2" borderId="9" xfId="1" applyFont="1" applyFill="1" applyBorder="1" applyAlignment="1">
      <alignment horizontal="center"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2" fillId="2" borderId="4" xfId="1" applyFont="1" applyFill="1" applyBorder="1" applyAlignment="1" applyProtection="1">
      <alignment horizontal="center" vertical="center"/>
      <protection locked="0"/>
    </xf>
    <xf numFmtId="0" fontId="2" fillId="0" borderId="4" xfId="0" applyFont="1" applyBorder="1" applyAlignment="1">
      <alignment horizontal="center" vertical="center" shrinkToFit="1"/>
    </xf>
    <xf numFmtId="0" fontId="2" fillId="2" borderId="7" xfId="1" applyFont="1" applyFill="1" applyBorder="1" applyAlignment="1">
      <alignment horizontal="center" vertical="center" shrinkToFit="1"/>
    </xf>
    <xf numFmtId="0" fontId="28" fillId="0" borderId="6" xfId="1" applyFont="1" applyBorder="1" applyAlignment="1">
      <alignment horizontal="center" vertical="center" wrapText="1" shrinkToFit="1"/>
    </xf>
    <xf numFmtId="0" fontId="28" fillId="0" borderId="7" xfId="1" applyFont="1" applyBorder="1" applyAlignment="1">
      <alignment horizontal="center" vertical="center" shrinkToFit="1"/>
    </xf>
    <xf numFmtId="0" fontId="28" fillId="0" borderId="8" xfId="1" applyFont="1" applyBorder="1" applyAlignment="1">
      <alignment horizontal="center" vertical="center" shrinkToFit="1"/>
    </xf>
    <xf numFmtId="0" fontId="28" fillId="0" borderId="10" xfId="1" applyFont="1" applyBorder="1" applyAlignment="1">
      <alignment horizontal="center" vertical="center" shrinkToFit="1"/>
    </xf>
    <xf numFmtId="0" fontId="28" fillId="0" borderId="11" xfId="1" applyFont="1" applyBorder="1" applyAlignment="1">
      <alignment horizontal="center" vertical="center" shrinkToFit="1"/>
    </xf>
    <xf numFmtId="0" fontId="28" fillId="0" borderId="12" xfId="1" applyFont="1" applyBorder="1" applyAlignment="1">
      <alignment horizontal="center" vertical="center" shrinkToFit="1"/>
    </xf>
    <xf numFmtId="4" fontId="2" fillId="2" borderId="6" xfId="1" applyNumberFormat="1" applyFont="1" applyFill="1" applyBorder="1" applyAlignment="1">
      <alignment horizontal="center" vertical="center" shrinkToFit="1"/>
    </xf>
    <xf numFmtId="4" fontId="2" fillId="2" borderId="8" xfId="1" applyNumberFormat="1" applyFont="1" applyFill="1" applyBorder="1" applyAlignment="1">
      <alignment horizontal="center" vertical="center" shrinkToFit="1"/>
    </xf>
    <xf numFmtId="4" fontId="2" fillId="2" borderId="10" xfId="1" applyNumberFormat="1" applyFont="1" applyFill="1" applyBorder="1" applyAlignment="1">
      <alignment horizontal="center" vertical="center" shrinkToFit="1"/>
    </xf>
    <xf numFmtId="4" fontId="2" fillId="2" borderId="12" xfId="1" applyNumberFormat="1" applyFont="1" applyFill="1" applyBorder="1" applyAlignment="1">
      <alignment horizontal="center" vertical="center" shrinkToFit="1"/>
    </xf>
    <xf numFmtId="176" fontId="2" fillId="0" borderId="6" xfId="1" applyNumberFormat="1" applyFont="1" applyBorder="1" applyAlignment="1">
      <alignment horizontal="center" vertical="center" shrinkToFit="1"/>
    </xf>
    <xf numFmtId="176" fontId="2" fillId="0" borderId="7" xfId="1" applyNumberFormat="1" applyFont="1" applyBorder="1" applyAlignment="1">
      <alignment horizontal="center" vertical="center" shrinkToFit="1"/>
    </xf>
    <xf numFmtId="176" fontId="2" fillId="0" borderId="8" xfId="1" applyNumberFormat="1" applyFont="1" applyBorder="1" applyAlignment="1">
      <alignment horizontal="center" vertical="center" shrinkToFit="1"/>
    </xf>
    <xf numFmtId="176" fontId="2" fillId="0" borderId="10" xfId="1" applyNumberFormat="1" applyFont="1" applyBorder="1" applyAlignment="1">
      <alignment horizontal="center" vertical="center" shrinkToFit="1"/>
    </xf>
    <xf numFmtId="176" fontId="2" fillId="0" borderId="11" xfId="1" applyNumberFormat="1" applyFont="1" applyBorder="1" applyAlignment="1">
      <alignment horizontal="center" vertical="center" shrinkToFit="1"/>
    </xf>
    <xf numFmtId="176" fontId="2" fillId="0" borderId="12" xfId="1" applyNumberFormat="1" applyFont="1" applyBorder="1" applyAlignment="1">
      <alignment horizontal="center" vertical="center" shrinkToFit="1"/>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177" fontId="26" fillId="0" borderId="1" xfId="2" applyNumberFormat="1" applyFont="1" applyBorder="1" applyAlignment="1" applyProtection="1">
      <alignment horizontal="center" vertical="center" shrinkToFit="1"/>
      <protection locked="0"/>
    </xf>
    <xf numFmtId="177" fontId="26" fillId="0" borderId="2" xfId="2" applyNumberFormat="1" applyFont="1" applyBorder="1" applyAlignment="1" applyProtection="1">
      <alignment horizontal="center" vertical="center" shrinkToFit="1"/>
      <protection locked="0"/>
    </xf>
    <xf numFmtId="177" fontId="26" fillId="0" borderId="3" xfId="2" applyNumberFormat="1" applyFont="1" applyBorder="1" applyAlignment="1" applyProtection="1">
      <alignment horizontal="center" vertical="center" shrinkToFit="1"/>
      <protection locked="0"/>
    </xf>
    <xf numFmtId="0" fontId="2" fillId="2" borderId="2" xfId="1" applyFont="1" applyFill="1" applyBorder="1" applyAlignment="1">
      <alignment horizontal="center" vertical="center"/>
    </xf>
    <xf numFmtId="14" fontId="2" fillId="0" borderId="1" xfId="1" applyNumberFormat="1" applyFont="1" applyBorder="1" applyAlignment="1" applyProtection="1">
      <alignment horizontal="center" vertical="center" shrinkToFit="1"/>
      <protection locked="0"/>
    </xf>
    <xf numFmtId="0" fontId="2" fillId="0" borderId="3" xfId="1" applyFont="1" applyBorder="1" applyAlignment="1" applyProtection="1">
      <alignment horizontal="center" vertical="center" shrinkToFit="1"/>
      <protection locked="0"/>
    </xf>
    <xf numFmtId="0" fontId="2" fillId="2" borderId="10"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1" xfId="1" applyFont="1" applyFill="1" applyBorder="1" applyAlignment="1">
      <alignment horizontal="center" vertical="center"/>
    </xf>
    <xf numFmtId="14" fontId="2" fillId="0" borderId="10" xfId="1" applyNumberFormat="1" applyFont="1" applyBorder="1" applyAlignment="1" applyProtection="1">
      <alignment horizontal="center" vertical="center"/>
      <protection locked="0"/>
    </xf>
    <xf numFmtId="14" fontId="2" fillId="0" borderId="12" xfId="1" applyNumberFormat="1" applyFont="1" applyBorder="1" applyAlignment="1" applyProtection="1">
      <alignment horizontal="center" vertical="center"/>
      <protection locked="0"/>
    </xf>
    <xf numFmtId="0" fontId="2" fillId="2" borderId="13" xfId="1"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0" fontId="2" fillId="2" borderId="10" xfId="1" applyFont="1" applyFill="1" applyBorder="1" applyAlignment="1">
      <alignment horizontal="center" vertical="center" textRotation="255"/>
    </xf>
    <xf numFmtId="0" fontId="2" fillId="2" borderId="12" xfId="1" applyFont="1" applyFill="1" applyBorder="1" applyAlignment="1">
      <alignment horizontal="center" vertical="center" textRotation="255"/>
    </xf>
    <xf numFmtId="0" fontId="2" fillId="0" borderId="1"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2" borderId="5" xfId="1" applyFont="1" applyFill="1" applyBorder="1" applyAlignment="1">
      <alignment horizontal="center" vertical="center" textRotation="255" shrinkToFit="1"/>
    </xf>
    <xf numFmtId="0" fontId="2" fillId="2" borderId="15" xfId="1" applyFont="1" applyFill="1" applyBorder="1" applyAlignment="1">
      <alignment horizontal="center" vertical="center" textRotation="255" shrinkToFit="1"/>
    </xf>
    <xf numFmtId="0" fontId="2" fillId="2" borderId="9" xfId="1" applyFont="1" applyFill="1" applyBorder="1" applyAlignment="1">
      <alignment horizontal="center" vertical="center" textRotation="255" shrinkToFit="1"/>
    </xf>
    <xf numFmtId="0" fontId="2" fillId="0" borderId="4" xfId="1" applyFont="1" applyBorder="1" applyAlignment="1" applyProtection="1">
      <alignment horizontal="center" vertical="center" shrinkToFit="1"/>
      <protection locked="0"/>
    </xf>
    <xf numFmtId="0" fontId="2" fillId="2" borderId="6" xfId="1" applyFont="1" applyFill="1" applyBorder="1" applyAlignment="1">
      <alignment horizontal="center" vertical="center"/>
    </xf>
    <xf numFmtId="0" fontId="2" fillId="2" borderId="1" xfId="1" applyFont="1" applyFill="1" applyBorder="1" applyAlignment="1" applyProtection="1">
      <alignment horizontal="center" vertical="center"/>
      <protection locked="0"/>
    </xf>
    <xf numFmtId="0" fontId="2" fillId="2" borderId="2" xfId="1" applyFont="1" applyFill="1" applyBorder="1" applyAlignment="1" applyProtection="1">
      <alignment horizontal="center" vertical="center"/>
      <protection locked="0"/>
    </xf>
    <xf numFmtId="0" fontId="2" fillId="2" borderId="13" xfId="1" applyFont="1" applyFill="1" applyBorder="1" applyAlignment="1">
      <alignment horizontal="center" vertical="center" shrinkToFit="1"/>
    </xf>
    <xf numFmtId="179" fontId="2" fillId="0" borderId="15" xfId="1" applyNumberFormat="1" applyFont="1" applyBorder="1" applyAlignment="1" applyProtection="1">
      <alignment horizontal="center" vertical="center"/>
      <protection locked="0"/>
    </xf>
    <xf numFmtId="0" fontId="2" fillId="0" borderId="1" xfId="1" applyFont="1" applyBorder="1" applyAlignment="1" applyProtection="1">
      <alignment horizontal="center" vertical="center" shrinkToFit="1"/>
      <protection locked="0"/>
    </xf>
    <xf numFmtId="0" fontId="2" fillId="0" borderId="4" xfId="1" applyFont="1" applyBorder="1" applyAlignment="1" applyProtection="1">
      <alignment horizontal="center" vertical="center"/>
      <protection locked="0"/>
    </xf>
    <xf numFmtId="0" fontId="2" fillId="0" borderId="13" xfId="1" applyFont="1" applyBorder="1" applyAlignment="1" applyProtection="1">
      <alignment horizontal="center" vertical="center" shrinkToFit="1"/>
      <protection locked="0"/>
    </xf>
    <xf numFmtId="0" fontId="2" fillId="0" borderId="14" xfId="1" applyFont="1" applyBorder="1" applyAlignment="1" applyProtection="1">
      <alignment horizontal="center" vertical="center" shrinkToFit="1"/>
      <protection locked="0"/>
    </xf>
    <xf numFmtId="0" fontId="2" fillId="2" borderId="5" xfId="1" applyFont="1" applyFill="1" applyBorder="1" applyAlignment="1">
      <alignment horizontal="center" vertical="center" textRotation="255"/>
    </xf>
    <xf numFmtId="0" fontId="2" fillId="2" borderId="15" xfId="1" applyFont="1" applyFill="1" applyBorder="1" applyAlignment="1">
      <alignment horizontal="center" vertical="center" textRotation="255"/>
    </xf>
    <xf numFmtId="0" fontId="2" fillId="0" borderId="2" xfId="1" applyFont="1" applyBorder="1" applyAlignment="1" applyProtection="1">
      <alignment horizontal="center" vertical="center"/>
      <protection locked="0"/>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justifyLastLine="1" shrinkToFit="1"/>
    </xf>
    <xf numFmtId="0" fontId="2" fillId="2" borderId="2" xfId="1" applyFont="1" applyFill="1" applyBorder="1" applyAlignment="1">
      <alignment horizontal="center" vertical="center" justifyLastLine="1" shrinkToFit="1"/>
    </xf>
    <xf numFmtId="0" fontId="2" fillId="2" borderId="3" xfId="1" applyFont="1" applyFill="1" applyBorder="1" applyAlignment="1">
      <alignment horizontal="center" vertical="center" justifyLastLine="1" shrinkToFit="1"/>
    </xf>
    <xf numFmtId="0" fontId="2" fillId="2" borderId="8" xfId="1" applyFont="1" applyFill="1" applyBorder="1" applyAlignment="1">
      <alignment horizontal="center" vertical="center" textRotation="255"/>
    </xf>
    <xf numFmtId="0" fontId="2" fillId="2" borderId="9" xfId="1" applyFont="1" applyFill="1" applyBorder="1" applyAlignment="1">
      <alignment horizontal="center" vertical="center" textRotation="255"/>
    </xf>
    <xf numFmtId="180" fontId="2" fillId="0" borderId="1" xfId="1" applyNumberFormat="1" applyFont="1" applyBorder="1" applyAlignment="1" applyProtection="1">
      <alignment horizontal="center" vertical="center"/>
      <protection locked="0"/>
    </xf>
    <xf numFmtId="180" fontId="2" fillId="0" borderId="2" xfId="1" applyNumberFormat="1" applyFont="1" applyBorder="1" applyAlignment="1" applyProtection="1">
      <alignment horizontal="center" vertical="center"/>
      <protection locked="0"/>
    </xf>
    <xf numFmtId="0" fontId="2" fillId="2" borderId="6" xfId="1" applyFont="1" applyFill="1" applyBorder="1" applyAlignment="1">
      <alignment horizontal="center" vertical="center" textRotation="255"/>
    </xf>
    <xf numFmtId="0" fontId="2" fillId="0" borderId="9"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181" fontId="2" fillId="0" borderId="4" xfId="1" applyNumberFormat="1" applyFont="1" applyBorder="1" applyAlignment="1" applyProtection="1">
      <alignment horizontal="center" vertical="center"/>
      <protection locked="0"/>
    </xf>
    <xf numFmtId="182" fontId="2" fillId="0" borderId="4" xfId="1" applyNumberFormat="1" applyFont="1" applyBorder="1" applyAlignment="1" applyProtection="1">
      <alignment horizontal="center" vertical="center"/>
      <protection locked="0"/>
    </xf>
    <xf numFmtId="0" fontId="11" fillId="2" borderId="1" xfId="1" applyFont="1" applyFill="1" applyBorder="1" applyAlignment="1">
      <alignment horizontal="center" vertical="center" wrapText="1" shrinkToFit="1"/>
    </xf>
    <xf numFmtId="0" fontId="11" fillId="2" borderId="2" xfId="1" applyFont="1" applyFill="1" applyBorder="1" applyAlignment="1">
      <alignment horizontal="center" vertical="center" wrapText="1" shrinkToFit="1"/>
    </xf>
    <xf numFmtId="183" fontId="2" fillId="0" borderId="1" xfId="1" applyNumberFormat="1" applyFont="1" applyBorder="1" applyAlignment="1" applyProtection="1">
      <alignment horizontal="center" vertical="center"/>
      <protection locked="0"/>
    </xf>
    <xf numFmtId="183" fontId="2" fillId="0" borderId="3" xfId="1" applyNumberFormat="1" applyFont="1" applyBorder="1" applyAlignment="1" applyProtection="1">
      <alignment horizontal="center" vertical="center"/>
      <protection locked="0"/>
    </xf>
    <xf numFmtId="0" fontId="2" fillId="2" borderId="6" xfId="1" applyFont="1" applyFill="1" applyBorder="1" applyAlignment="1">
      <alignment horizontal="center" vertical="center" textRotation="255" wrapText="1" shrinkToFit="1"/>
    </xf>
    <xf numFmtId="0" fontId="2" fillId="2" borderId="8" xfId="1" applyFont="1" applyFill="1" applyBorder="1" applyAlignment="1">
      <alignment horizontal="center" vertical="center" textRotation="255" shrinkToFit="1"/>
    </xf>
    <xf numFmtId="0" fontId="2" fillId="2" borderId="13" xfId="1" applyFont="1" applyFill="1" applyBorder="1" applyAlignment="1">
      <alignment horizontal="center" vertical="center" textRotation="255" shrinkToFit="1"/>
    </xf>
    <xf numFmtId="0" fontId="2" fillId="2" borderId="14" xfId="1" applyFont="1" applyFill="1" applyBorder="1" applyAlignment="1">
      <alignment horizontal="center" vertical="center" textRotation="255" shrinkToFit="1"/>
    </xf>
    <xf numFmtId="0" fontId="2" fillId="2" borderId="10" xfId="1" applyFont="1" applyFill="1" applyBorder="1" applyAlignment="1">
      <alignment horizontal="center" vertical="center" textRotation="255" shrinkToFit="1"/>
    </xf>
    <xf numFmtId="0" fontId="2" fillId="2" borderId="12" xfId="1" applyFont="1" applyFill="1" applyBorder="1" applyAlignment="1">
      <alignment horizontal="center" vertical="center" textRotation="255" shrinkToFi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1" fillId="0" borderId="4" xfId="3" applyBorder="1" applyAlignment="1">
      <alignment horizontal="center" vertical="center" shrinkToFit="1"/>
    </xf>
    <xf numFmtId="0" fontId="1" fillId="0" borderId="4" xfId="1" applyBorder="1" applyAlignment="1">
      <alignment horizontal="center" vertical="center" shrinkToFit="1"/>
    </xf>
    <xf numFmtId="0" fontId="1" fillId="0" borderId="1" xfId="3" applyBorder="1" applyAlignment="1">
      <alignment horizontal="center" vertical="center" shrinkToFit="1"/>
    </xf>
    <xf numFmtId="0" fontId="1" fillId="0" borderId="3" xfId="1" applyBorder="1" applyAlignment="1">
      <alignment horizontal="center" vertical="center" shrinkToFit="1"/>
    </xf>
    <xf numFmtId="0" fontId="1" fillId="0" borderId="4" xfId="3" applyBorder="1" applyAlignment="1">
      <alignment horizontal="center" vertical="center"/>
    </xf>
    <xf numFmtId="0" fontId="2" fillId="0" borderId="4" xfId="3" applyFont="1" applyBorder="1" applyAlignment="1">
      <alignment horizontal="center" vertical="center" shrinkToFit="1"/>
    </xf>
    <xf numFmtId="0" fontId="2" fillId="0" borderId="4" xfId="1" applyFont="1" applyBorder="1" applyAlignment="1">
      <alignment horizontal="center" vertical="center" shrinkToFit="1"/>
    </xf>
    <xf numFmtId="0" fontId="2" fillId="0" borderId="1" xfId="3" applyFont="1" applyBorder="1" applyAlignment="1">
      <alignment horizontal="center" vertical="center" shrinkToFit="1"/>
    </xf>
    <xf numFmtId="0" fontId="2" fillId="0" borderId="4" xfId="3" applyFont="1" applyBorder="1" applyAlignment="1">
      <alignment horizontal="center" vertical="center"/>
    </xf>
    <xf numFmtId="0" fontId="27" fillId="0" borderId="4" xfId="3" applyFont="1" applyBorder="1" applyAlignment="1">
      <alignment horizontal="center" vertical="center" shrinkToFit="1"/>
    </xf>
    <xf numFmtId="0" fontId="27" fillId="0" borderId="4" xfId="0" applyFont="1" applyBorder="1" applyAlignment="1">
      <alignment horizontal="center" vertical="center" shrinkToFit="1"/>
    </xf>
    <xf numFmtId="0" fontId="26" fillId="0" borderId="4" xfId="3" applyFont="1" applyBorder="1" applyAlignment="1">
      <alignment horizontal="center" vertical="center" shrinkToFit="1"/>
    </xf>
    <xf numFmtId="0" fontId="19" fillId="0" borderId="4" xfId="3" applyFont="1" applyBorder="1" applyAlignment="1">
      <alignment horizontal="center" vertical="center" shrinkToFit="1"/>
    </xf>
    <xf numFmtId="0" fontId="13" fillId="0" borderId="11" xfId="1" applyFont="1" applyBorder="1" applyAlignment="1">
      <alignment horizontal="left" vertical="center"/>
    </xf>
    <xf numFmtId="0" fontId="12" fillId="2" borderId="5" xfId="1" applyFont="1" applyFill="1" applyBorder="1" applyAlignment="1">
      <alignment horizontal="center" vertical="center"/>
    </xf>
    <xf numFmtId="0" fontId="14" fillId="0" borderId="6" xfId="1" applyFont="1" applyBorder="1" applyAlignment="1">
      <alignment horizontal="left" vertical="center"/>
    </xf>
    <xf numFmtId="0" fontId="14" fillId="0" borderId="7" xfId="1" applyFont="1" applyBorder="1" applyAlignment="1">
      <alignment horizontal="left" vertical="center"/>
    </xf>
    <xf numFmtId="0" fontId="14" fillId="0" borderId="8" xfId="1" applyFont="1" applyBorder="1" applyAlignment="1">
      <alignment horizontal="left" vertical="center"/>
    </xf>
    <xf numFmtId="0" fontId="12" fillId="2" borderId="4" xfId="1" applyFont="1" applyFill="1" applyBorder="1" applyAlignment="1">
      <alignment horizontal="center" vertical="center"/>
    </xf>
    <xf numFmtId="0" fontId="14" fillId="0" borderId="1" xfId="1" applyFont="1" applyBorder="1" applyAlignment="1">
      <alignment horizontal="left" vertical="center" shrinkToFit="1"/>
    </xf>
    <xf numFmtId="0" fontId="14" fillId="0" borderId="2" xfId="1" applyFont="1" applyBorder="1" applyAlignment="1">
      <alignment horizontal="left" vertical="center" shrinkToFit="1"/>
    </xf>
    <xf numFmtId="0" fontId="14" fillId="0" borderId="3" xfId="1" applyFont="1" applyBorder="1" applyAlignment="1">
      <alignment horizontal="left" vertical="center" shrinkToFit="1"/>
    </xf>
    <xf numFmtId="0" fontId="12" fillId="2" borderId="4" xfId="1" applyFont="1" applyFill="1" applyBorder="1" applyAlignment="1">
      <alignment horizontal="center" vertical="center" shrinkToFit="1"/>
    </xf>
    <xf numFmtId="0" fontId="16" fillId="0" borderId="6" xfId="1" applyFont="1" applyBorder="1" applyAlignment="1">
      <alignment horizontal="center" vertical="center" wrapText="1" shrinkToFit="1"/>
    </xf>
    <xf numFmtId="0" fontId="16" fillId="0" borderId="7" xfId="1" applyFont="1" applyBorder="1" applyAlignment="1">
      <alignment horizontal="center" vertical="center" wrapText="1" shrinkToFit="1"/>
    </xf>
    <xf numFmtId="0" fontId="16" fillId="0" borderId="8" xfId="1" applyFont="1" applyBorder="1" applyAlignment="1">
      <alignment horizontal="center" vertical="center" wrapText="1" shrinkToFit="1"/>
    </xf>
    <xf numFmtId="0" fontId="16" fillId="0" borderId="10" xfId="1" applyFont="1" applyBorder="1" applyAlignment="1">
      <alignment horizontal="center" vertical="center" wrapText="1" shrinkToFit="1"/>
    </xf>
    <xf numFmtId="0" fontId="16" fillId="0" borderId="11" xfId="1" applyFont="1" applyBorder="1" applyAlignment="1">
      <alignment horizontal="center" vertical="center" wrapText="1" shrinkToFit="1"/>
    </xf>
    <xf numFmtId="0" fontId="16" fillId="0" borderId="12" xfId="1" applyFont="1" applyBorder="1" applyAlignment="1">
      <alignment horizontal="center" vertical="center" wrapText="1" shrinkToFit="1"/>
    </xf>
    <xf numFmtId="0" fontId="12" fillId="2" borderId="4" xfId="1" applyFont="1" applyFill="1" applyBorder="1" applyAlignment="1">
      <alignment horizontal="center" vertical="center" wrapText="1" shrinkToFit="1"/>
    </xf>
    <xf numFmtId="184" fontId="12" fillId="0" borderId="4" xfId="1" applyNumberFormat="1" applyFont="1" applyBorder="1" applyAlignment="1">
      <alignment horizontal="center" vertical="center" wrapText="1" shrinkToFit="1"/>
    </xf>
    <xf numFmtId="0" fontId="12" fillId="2" borderId="9" xfId="1" applyFont="1" applyFill="1" applyBorder="1" applyAlignment="1">
      <alignment horizontal="center" vertical="center"/>
    </xf>
    <xf numFmtId="0" fontId="14" fillId="0" borderId="10" xfId="1" applyFont="1" applyBorder="1" applyAlignment="1">
      <alignment horizontal="left" vertical="center"/>
    </xf>
    <xf numFmtId="0" fontId="14" fillId="0" borderId="11" xfId="1" applyFont="1" applyBorder="1" applyAlignment="1">
      <alignment horizontal="left" vertical="center"/>
    </xf>
    <xf numFmtId="0" fontId="14" fillId="0" borderId="12" xfId="1" applyFont="1" applyBorder="1" applyAlignment="1">
      <alignment horizontal="left" vertical="center"/>
    </xf>
    <xf numFmtId="0" fontId="12" fillId="2" borderId="4" xfId="1" applyFont="1" applyFill="1" applyBorder="1" applyAlignment="1">
      <alignment horizontal="center" vertical="center" wrapText="1"/>
    </xf>
    <xf numFmtId="0" fontId="12" fillId="2" borderId="9" xfId="3" applyFont="1" applyFill="1" applyBorder="1" applyAlignment="1">
      <alignment horizontal="center" vertical="center" wrapText="1"/>
    </xf>
    <xf numFmtId="0" fontId="12" fillId="2" borderId="15" xfId="3"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6" xfId="3" quotePrefix="1" applyFont="1" applyFill="1" applyBorder="1" applyAlignment="1">
      <alignment horizontal="center" vertical="center" shrinkToFit="1"/>
    </xf>
    <xf numFmtId="0" fontId="12" fillId="2" borderId="8" xfId="3" quotePrefix="1" applyFont="1" applyFill="1" applyBorder="1" applyAlignment="1">
      <alignment horizontal="center" vertical="center" shrinkToFit="1"/>
    </xf>
    <xf numFmtId="0" fontId="12" fillId="2" borderId="10" xfId="3" quotePrefix="1" applyFont="1" applyFill="1" applyBorder="1" applyAlignment="1">
      <alignment horizontal="center" vertical="center" shrinkToFit="1"/>
    </xf>
    <xf numFmtId="0" fontId="12" fillId="2" borderId="12" xfId="3" quotePrefix="1" applyFont="1" applyFill="1" applyBorder="1" applyAlignment="1">
      <alignment horizontal="center" vertical="center" shrinkToFit="1"/>
    </xf>
    <xf numFmtId="0" fontId="12" fillId="2" borderId="6" xfId="3" applyFont="1" applyFill="1" applyBorder="1" applyAlignment="1">
      <alignment horizontal="center" vertical="center"/>
    </xf>
    <xf numFmtId="0" fontId="12" fillId="2" borderId="7" xfId="3" applyFont="1" applyFill="1" applyBorder="1" applyAlignment="1">
      <alignment horizontal="center" vertical="center"/>
    </xf>
    <xf numFmtId="0" fontId="12" fillId="2" borderId="8" xfId="3" applyFont="1" applyFill="1" applyBorder="1" applyAlignment="1">
      <alignment horizontal="center" vertical="center"/>
    </xf>
    <xf numFmtId="0" fontId="12" fillId="2" borderId="10" xfId="3" applyFont="1" applyFill="1" applyBorder="1" applyAlignment="1">
      <alignment horizontal="center" vertical="center"/>
    </xf>
    <xf numFmtId="0" fontId="12" fillId="2" borderId="11" xfId="3" applyFont="1" applyFill="1" applyBorder="1" applyAlignment="1">
      <alignment horizontal="center" vertical="center"/>
    </xf>
    <xf numFmtId="0" fontId="12" fillId="2" borderId="12" xfId="3" applyFont="1" applyFill="1" applyBorder="1" applyAlignment="1">
      <alignment horizontal="center" vertical="center"/>
    </xf>
    <xf numFmtId="0" fontId="12" fillId="2" borderId="6" xfId="1" applyFont="1" applyFill="1" applyBorder="1" applyAlignment="1">
      <alignment horizontal="center" vertical="center" shrinkToFit="1"/>
    </xf>
    <xf numFmtId="0" fontId="12" fillId="2" borderId="7" xfId="1" applyFont="1" applyFill="1" applyBorder="1" applyAlignment="1">
      <alignment horizontal="center" vertical="center" shrinkToFit="1"/>
    </xf>
    <xf numFmtId="0" fontId="12" fillId="2" borderId="8" xfId="1" applyFont="1" applyFill="1" applyBorder="1" applyAlignment="1">
      <alignment horizontal="center" vertical="center" shrinkToFit="1"/>
    </xf>
    <xf numFmtId="0" fontId="12" fillId="2" borderId="10" xfId="1" applyFont="1" applyFill="1" applyBorder="1" applyAlignment="1">
      <alignment horizontal="center" vertical="center" shrinkToFit="1"/>
    </xf>
    <xf numFmtId="0" fontId="12" fillId="2" borderId="11" xfId="1" applyFont="1" applyFill="1" applyBorder="1" applyAlignment="1">
      <alignment horizontal="center" vertical="center" shrinkToFit="1"/>
    </xf>
    <xf numFmtId="0" fontId="12" fillId="2" borderId="12" xfId="1" applyFont="1" applyFill="1" applyBorder="1" applyAlignment="1">
      <alignment horizontal="center" vertical="center" shrinkToFi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14" xfId="1" applyFont="1" applyFill="1" applyBorder="1" applyAlignment="1">
      <alignment horizontal="center" vertical="center" wrapText="1"/>
    </xf>
    <xf numFmtId="0" fontId="16" fillId="2" borderId="4" xfId="1" applyFont="1" applyFill="1" applyBorder="1" applyAlignment="1" applyProtection="1">
      <alignment horizontal="center" vertical="center" wrapText="1"/>
      <protection locked="0"/>
    </xf>
    <xf numFmtId="0" fontId="16" fillId="2" borderId="4" xfId="1" applyFont="1" applyFill="1" applyBorder="1" applyAlignment="1">
      <alignment horizontal="center" vertical="center" wrapText="1"/>
    </xf>
    <xf numFmtId="0" fontId="17" fillId="2" borderId="4" xfId="1" applyFont="1" applyFill="1" applyBorder="1" applyAlignment="1" applyProtection="1">
      <alignment horizontal="center" vertical="center" wrapText="1"/>
      <protection locked="0"/>
    </xf>
    <xf numFmtId="0" fontId="17" fillId="2" borderId="4" xfId="1" applyFont="1" applyFill="1" applyBorder="1" applyAlignment="1">
      <alignment horizontal="center" vertical="center" wrapText="1"/>
    </xf>
    <xf numFmtId="0" fontId="12" fillId="2" borderId="6" xfId="1" applyFont="1" applyFill="1" applyBorder="1" applyAlignment="1" applyProtection="1">
      <alignment horizontal="center" vertical="center" wrapText="1"/>
      <protection locked="0"/>
    </xf>
    <xf numFmtId="0" fontId="12" fillId="2" borderId="8"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7" fillId="2" borderId="5" xfId="1" applyFont="1" applyFill="1" applyBorder="1" applyAlignment="1" applyProtection="1">
      <alignment horizontal="center" vertical="center" wrapText="1" shrinkToFit="1"/>
      <protection locked="0"/>
    </xf>
    <xf numFmtId="0" fontId="17" fillId="2" borderId="9" xfId="1" applyFont="1" applyFill="1" applyBorder="1" applyAlignment="1" applyProtection="1">
      <alignment horizontal="center" vertical="center" wrapText="1" shrinkToFit="1"/>
      <protection locked="0"/>
    </xf>
    <xf numFmtId="0" fontId="12" fillId="2" borderId="6" xfId="3" applyFont="1" applyFill="1" applyBorder="1" applyAlignment="1">
      <alignment horizontal="center" vertical="center" shrinkToFit="1"/>
    </xf>
    <xf numFmtId="0" fontId="12" fillId="2" borderId="7" xfId="3" applyFont="1" applyFill="1" applyBorder="1" applyAlignment="1">
      <alignment horizontal="center" vertical="center" shrinkToFit="1"/>
    </xf>
    <xf numFmtId="0" fontId="12" fillId="2" borderId="8" xfId="3" applyFont="1" applyFill="1" applyBorder="1" applyAlignment="1">
      <alignment horizontal="center" vertical="center" shrinkToFit="1"/>
    </xf>
    <xf numFmtId="0" fontId="12" fillId="2" borderId="10" xfId="3" applyFont="1" applyFill="1" applyBorder="1" applyAlignment="1">
      <alignment horizontal="center" vertical="center" shrinkToFit="1"/>
    </xf>
    <xf numFmtId="0" fontId="12" fillId="2" borderId="11" xfId="3" applyFont="1" applyFill="1" applyBorder="1" applyAlignment="1">
      <alignment horizontal="center" vertical="center" shrinkToFit="1"/>
    </xf>
    <xf numFmtId="0" fontId="12" fillId="2" borderId="12" xfId="3" applyFont="1" applyFill="1" applyBorder="1" applyAlignment="1">
      <alignment horizontal="center" vertical="center" shrinkToFit="1"/>
    </xf>
    <xf numFmtId="0" fontId="12" fillId="2" borderId="11" xfId="1" applyFont="1" applyFill="1" applyBorder="1" applyAlignment="1">
      <alignment horizontal="center" vertical="center" wrapText="1"/>
    </xf>
    <xf numFmtId="0" fontId="12" fillId="2" borderId="1" xfId="1" applyFont="1" applyFill="1" applyBorder="1" applyAlignment="1">
      <alignment horizontal="center" vertical="center" shrinkToFit="1"/>
    </xf>
    <xf numFmtId="0" fontId="12" fillId="2" borderId="2" xfId="1" applyFont="1" applyFill="1" applyBorder="1" applyAlignment="1">
      <alignment horizontal="center" vertical="center" shrinkToFit="1"/>
    </xf>
    <xf numFmtId="0" fontId="12" fillId="2" borderId="3" xfId="1" applyFont="1" applyFill="1" applyBorder="1" applyAlignment="1">
      <alignment horizontal="center" vertical="center" shrinkToFit="1"/>
    </xf>
    <xf numFmtId="0" fontId="12" fillId="2" borderId="8" xfId="1" applyFont="1" applyFill="1" applyBorder="1" applyAlignment="1" applyProtection="1">
      <alignment horizontal="center" vertical="center" wrapText="1"/>
      <protection locked="0"/>
    </xf>
    <xf numFmtId="0" fontId="12" fillId="2" borderId="13" xfId="1" applyFont="1" applyFill="1" applyBorder="1" applyAlignment="1" applyProtection="1">
      <alignment horizontal="center" vertical="center" wrapText="1"/>
      <protection locked="0"/>
    </xf>
    <xf numFmtId="0" fontId="12" fillId="2" borderId="14" xfId="1" applyFont="1" applyFill="1" applyBorder="1" applyAlignment="1" applyProtection="1">
      <alignment horizontal="center" vertical="center" wrapText="1"/>
      <protection locked="0"/>
    </xf>
    <xf numFmtId="0" fontId="12" fillId="2" borderId="10" xfId="1" applyFont="1" applyFill="1" applyBorder="1" applyAlignment="1" applyProtection="1">
      <alignment horizontal="center" vertical="center" wrapText="1"/>
      <protection locked="0"/>
    </xf>
    <xf numFmtId="0" fontId="12" fillId="2" borderId="12" xfId="1" applyFont="1" applyFill="1" applyBorder="1" applyAlignment="1" applyProtection="1">
      <alignment horizontal="center" vertical="center" wrapText="1"/>
      <protection locked="0"/>
    </xf>
    <xf numFmtId="0" fontId="16" fillId="2" borderId="5" xfId="1" applyFont="1" applyFill="1" applyBorder="1" applyAlignment="1" applyProtection="1">
      <alignment horizontal="center" vertical="center" wrapText="1"/>
      <protection locked="0"/>
    </xf>
    <xf numFmtId="0" fontId="16" fillId="2" borderId="9" xfId="1" applyFont="1" applyFill="1" applyBorder="1" applyAlignment="1" applyProtection="1">
      <alignment horizontal="center" vertical="center" wrapText="1"/>
      <protection locked="0"/>
    </xf>
    <xf numFmtId="0" fontId="17" fillId="2" borderId="5" xfId="1" applyFont="1" applyFill="1" applyBorder="1" applyAlignment="1" applyProtection="1">
      <alignment horizontal="center" vertical="center" wrapText="1"/>
      <protection locked="0"/>
    </xf>
    <xf numFmtId="0" fontId="17" fillId="2" borderId="9" xfId="1" applyFont="1" applyFill="1" applyBorder="1" applyAlignment="1" applyProtection="1">
      <alignment horizontal="center" vertical="center" wrapText="1"/>
      <protection locked="0"/>
    </xf>
    <xf numFmtId="0" fontId="18" fillId="2" borderId="5" xfId="1" applyFont="1" applyFill="1" applyBorder="1" applyAlignment="1" applyProtection="1">
      <alignment horizontal="center" vertical="center" wrapText="1" shrinkToFit="1"/>
      <protection locked="0"/>
    </xf>
    <xf numFmtId="0" fontId="18" fillId="2" borderId="9" xfId="1" applyFont="1" applyFill="1" applyBorder="1" applyAlignment="1" applyProtection="1">
      <alignment horizontal="center" vertical="center" wrapText="1" shrinkToFit="1"/>
      <protection locked="0"/>
    </xf>
    <xf numFmtId="0" fontId="12" fillId="2" borderId="5" xfId="1" applyFont="1" applyFill="1" applyBorder="1" applyAlignment="1" applyProtection="1">
      <alignment horizontal="center" vertical="center" wrapText="1"/>
      <protection locked="0"/>
    </xf>
    <xf numFmtId="0" fontId="12" fillId="2" borderId="9" xfId="1" applyFont="1" applyFill="1" applyBorder="1" applyAlignment="1" applyProtection="1">
      <alignment horizontal="center" vertical="center" wrapText="1"/>
      <protection locked="0"/>
    </xf>
    <xf numFmtId="0" fontId="2" fillId="2" borderId="9" xfId="1" applyFont="1" applyFill="1" applyBorder="1" applyAlignment="1">
      <alignment vertical="center" textRotation="255"/>
    </xf>
    <xf numFmtId="0" fontId="2" fillId="2" borderId="4" xfId="1" applyFont="1" applyFill="1" applyBorder="1" applyAlignment="1">
      <alignment vertical="center" textRotation="255"/>
    </xf>
    <xf numFmtId="0" fontId="2" fillId="0" borderId="9" xfId="1" applyFont="1" applyBorder="1" applyAlignment="1" applyProtection="1">
      <alignment horizontal="center"/>
      <protection locked="0"/>
    </xf>
    <xf numFmtId="0" fontId="2" fillId="0" borderId="4" xfId="1" applyFont="1" applyBorder="1" applyAlignment="1" applyProtection="1">
      <alignment horizontal="center"/>
      <protection locked="0"/>
    </xf>
    <xf numFmtId="0" fontId="4" fillId="0" borderId="0" xfId="1" applyFont="1" applyAlignment="1">
      <alignment horizontal="left"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2" borderId="4" xfId="1" applyFont="1" applyFill="1" applyBorder="1" applyAlignment="1">
      <alignment horizontal="center" vertical="center"/>
    </xf>
    <xf numFmtId="0" fontId="2" fillId="0" borderId="4" xfId="1" applyFont="1" applyBorder="1" applyAlignment="1">
      <alignment horizontal="left" vertical="center" shrinkToFit="1"/>
    </xf>
    <xf numFmtId="0" fontId="11" fillId="0" borderId="6"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11" fillId="0" borderId="8" xfId="1" applyFont="1" applyBorder="1" applyAlignment="1">
      <alignment horizontal="center" vertical="center" wrapText="1" shrinkToFit="1"/>
    </xf>
    <xf numFmtId="0" fontId="11" fillId="0" borderId="10" xfId="1" applyFont="1" applyBorder="1" applyAlignment="1">
      <alignment horizontal="center" vertical="center" wrapText="1" shrinkToFit="1"/>
    </xf>
    <xf numFmtId="0" fontId="11" fillId="0" borderId="11" xfId="1" applyFont="1" applyBorder="1" applyAlignment="1">
      <alignment horizontal="center" vertical="center" wrapText="1" shrinkToFit="1"/>
    </xf>
    <xf numFmtId="0" fontId="11" fillId="0" borderId="12" xfId="1" applyFont="1" applyBorder="1" applyAlignment="1">
      <alignment horizontal="center" vertical="center" wrapText="1" shrinkToFit="1"/>
    </xf>
    <xf numFmtId="0" fontId="2" fillId="2" borderId="6" xfId="1" applyFont="1" applyFill="1" applyBorder="1" applyAlignment="1">
      <alignment horizontal="center" vertical="center" wrapText="1" shrinkToFit="1"/>
    </xf>
    <xf numFmtId="0" fontId="2" fillId="2" borderId="7" xfId="1" applyFont="1" applyFill="1" applyBorder="1" applyAlignment="1">
      <alignment horizontal="center" vertical="center" wrapText="1" shrinkToFit="1"/>
    </xf>
    <xf numFmtId="0" fontId="2" fillId="2" borderId="8" xfId="1" applyFont="1" applyFill="1" applyBorder="1" applyAlignment="1">
      <alignment horizontal="center" vertical="center" wrapText="1" shrinkToFit="1"/>
    </xf>
    <xf numFmtId="0" fontId="2" fillId="2" borderId="10" xfId="1" applyFont="1" applyFill="1" applyBorder="1" applyAlignment="1">
      <alignment horizontal="center" vertical="center" wrapText="1" shrinkToFit="1"/>
    </xf>
    <xf numFmtId="0" fontId="2" fillId="2" borderId="11" xfId="1" applyFont="1" applyFill="1" applyBorder="1" applyAlignment="1">
      <alignment horizontal="center" vertical="center" wrapText="1" shrinkToFit="1"/>
    </xf>
    <xf numFmtId="0" fontId="2" fillId="2" borderId="12" xfId="1" applyFont="1" applyFill="1" applyBorder="1" applyAlignment="1">
      <alignment horizontal="center" vertical="center" wrapText="1" shrinkToFit="1"/>
    </xf>
    <xf numFmtId="176" fontId="2" fillId="0" borderId="6"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8" xfId="1" applyNumberFormat="1" applyFont="1" applyBorder="1" applyAlignment="1">
      <alignment horizontal="center" vertical="center"/>
    </xf>
    <xf numFmtId="176" fontId="2" fillId="0" borderId="10" xfId="1" applyNumberFormat="1" applyFont="1" applyBorder="1" applyAlignment="1">
      <alignment horizontal="center" vertical="center"/>
    </xf>
    <xf numFmtId="176" fontId="2" fillId="0" borderId="11" xfId="1" applyNumberFormat="1" applyFont="1" applyBorder="1" applyAlignment="1">
      <alignment horizontal="center" vertical="center"/>
    </xf>
    <xf numFmtId="176" fontId="2" fillId="0" borderId="12" xfId="1" applyNumberFormat="1" applyFont="1" applyBorder="1" applyAlignment="1">
      <alignment horizontal="center"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12" xfId="1" applyFont="1" applyBorder="1" applyAlignment="1">
      <alignment horizontal="left" vertical="center"/>
    </xf>
    <xf numFmtId="0" fontId="2" fillId="2" borderId="4" xfId="1" applyFont="1" applyFill="1" applyBorder="1" applyAlignment="1">
      <alignment horizontal="center" vertical="center" wrapText="1"/>
    </xf>
    <xf numFmtId="0" fontId="24" fillId="0" borderId="16" xfId="4" applyBorder="1" applyAlignment="1">
      <alignment horizontal="center" vertical="center"/>
    </xf>
    <xf numFmtId="0" fontId="24" fillId="0" borderId="17" xfId="4" applyBorder="1" applyAlignment="1">
      <alignment horizontal="center" vertical="center"/>
    </xf>
    <xf numFmtId="0" fontId="24" fillId="0" borderId="18" xfId="4" applyBorder="1" applyAlignment="1">
      <alignment horizontal="center" vertical="center"/>
    </xf>
    <xf numFmtId="0" fontId="24" fillId="0" borderId="20" xfId="4" applyBorder="1" applyAlignment="1">
      <alignment horizontal="center" vertical="center"/>
    </xf>
    <xf numFmtId="0" fontId="24" fillId="0" borderId="21" xfId="4" applyBorder="1" applyAlignment="1">
      <alignment horizontal="center" vertical="center"/>
    </xf>
    <xf numFmtId="0" fontId="24" fillId="0" borderId="22" xfId="4" applyBorder="1" applyAlignment="1">
      <alignment horizontal="center" vertical="center"/>
    </xf>
    <xf numFmtId="0" fontId="24" fillId="0" borderId="1" xfId="4" applyBorder="1" applyAlignment="1">
      <alignment horizontal="center" vertical="center"/>
    </xf>
    <xf numFmtId="0" fontId="24" fillId="0" borderId="2" xfId="4" applyBorder="1" applyAlignment="1">
      <alignment horizontal="center" vertical="center"/>
    </xf>
    <xf numFmtId="0" fontId="24" fillId="0" borderId="3" xfId="4" applyBorder="1" applyAlignment="1">
      <alignment horizontal="center" vertical="center"/>
    </xf>
    <xf numFmtId="0" fontId="2" fillId="0" borderId="0" xfId="1" applyFont="1"/>
    <xf numFmtId="0" fontId="2" fillId="0" borderId="12" xfId="1" applyFont="1" applyBorder="1" applyAlignment="1" applyProtection="1">
      <alignment horizontal="left" vertical="center" wrapText="1"/>
      <protection locked="0"/>
    </xf>
    <xf numFmtId="0" fontId="2" fillId="0" borderId="11" xfId="1" applyFont="1" applyBorder="1" applyAlignment="1" applyProtection="1">
      <alignment horizontal="left" vertical="center" wrapText="1"/>
      <protection locked="0"/>
    </xf>
    <xf numFmtId="0" fontId="2" fillId="0" borderId="11" xfId="1" applyFont="1" applyBorder="1" applyAlignment="1" applyProtection="1">
      <alignment vertical="center" wrapText="1"/>
      <protection locked="0"/>
    </xf>
    <xf numFmtId="0" fontId="2" fillId="0" borderId="11" xfId="1" applyFont="1" applyBorder="1" applyAlignment="1" applyProtection="1">
      <alignment vertical="center"/>
      <protection locked="0"/>
    </xf>
    <xf numFmtId="0" fontId="2" fillId="0" borderId="11" xfId="1" applyFont="1" applyBorder="1" applyProtection="1">
      <protection locked="0"/>
    </xf>
    <xf numFmtId="0" fontId="31" fillId="0" borderId="11" xfId="1" applyFont="1" applyBorder="1" applyAlignment="1" applyProtection="1">
      <alignment vertical="center"/>
      <protection locked="0"/>
    </xf>
    <xf numFmtId="0" fontId="2" fillId="0" borderId="10" xfId="1" applyFont="1" applyBorder="1" applyAlignment="1" applyProtection="1">
      <alignment vertical="center"/>
      <protection locked="0"/>
    </xf>
    <xf numFmtId="0" fontId="2" fillId="0" borderId="14" xfId="1" applyFont="1" applyBorder="1" applyAlignment="1" applyProtection="1">
      <alignment horizontal="left" vertical="center" wrapText="1"/>
      <protection locked="0"/>
    </xf>
    <xf numFmtId="0" fontId="2" fillId="0" borderId="0" xfId="1" applyFont="1" applyAlignment="1" applyProtection="1">
      <alignment horizontal="left" vertical="center" wrapText="1"/>
      <protection locked="0"/>
    </xf>
    <xf numFmtId="0" fontId="2" fillId="0" borderId="0" xfId="1" applyFont="1" applyAlignment="1" applyProtection="1">
      <alignment vertical="center" textRotation="255"/>
      <protection locked="0"/>
    </xf>
    <xf numFmtId="0" fontId="2" fillId="0" borderId="0" xfId="1" applyFont="1" applyAlignment="1" applyProtection="1">
      <alignment vertical="center" wrapText="1"/>
      <protection locked="0"/>
    </xf>
    <xf numFmtId="0" fontId="2" fillId="2" borderId="15" xfId="1" applyFont="1" applyFill="1" applyBorder="1" applyAlignment="1">
      <alignment vertical="center" textRotation="255"/>
    </xf>
    <xf numFmtId="0" fontId="2" fillId="0" borderId="14" xfId="1" applyFont="1" applyBorder="1" applyAlignment="1" applyProtection="1">
      <alignment vertical="center"/>
      <protection locked="0"/>
    </xf>
    <xf numFmtId="0" fontId="2" fillId="0" borderId="14" xfId="1" applyFont="1" applyBorder="1" applyAlignment="1" applyProtection="1">
      <alignment horizontal="center" vertical="top"/>
      <protection locked="0"/>
    </xf>
    <xf numFmtId="0" fontId="2" fillId="0" borderId="0" xfId="1" applyFont="1" applyAlignment="1" applyProtection="1">
      <alignment horizontal="center" vertical="top"/>
      <protection locked="0"/>
    </xf>
    <xf numFmtId="0" fontId="2" fillId="0" borderId="13" xfId="1" applyFont="1" applyBorder="1" applyAlignment="1" applyProtection="1">
      <alignment horizontal="center" vertical="top"/>
      <protection locked="0"/>
    </xf>
    <xf numFmtId="188" fontId="4" fillId="0" borderId="4" xfId="1" applyNumberFormat="1" applyFont="1" applyBorder="1" applyAlignment="1" applyProtection="1">
      <alignment horizontal="center" vertical="center" shrinkToFit="1"/>
      <protection locked="0"/>
    </xf>
    <xf numFmtId="0" fontId="32" fillId="0" borderId="4" xfId="4" applyFont="1" applyBorder="1" applyAlignment="1">
      <alignment horizontal="center" vertical="center" shrinkToFit="1"/>
    </xf>
    <xf numFmtId="0" fontId="19" fillId="0" borderId="10" xfId="4" applyFont="1" applyBorder="1" applyAlignment="1">
      <alignment horizontal="center" vertical="center" shrinkToFit="1"/>
    </xf>
    <xf numFmtId="0" fontId="33" fillId="0" borderId="11" xfId="1" applyFont="1" applyBorder="1" applyAlignment="1" applyProtection="1">
      <alignment horizontal="center" vertical="center"/>
      <protection locked="0"/>
    </xf>
    <xf numFmtId="0" fontId="33" fillId="0" borderId="10" xfId="1" applyFont="1" applyBorder="1" applyAlignment="1" applyProtection="1">
      <alignment horizontal="center" vertical="center"/>
      <protection locked="0"/>
    </xf>
    <xf numFmtId="189" fontId="2" fillId="0" borderId="10" xfId="1" applyNumberFormat="1" applyFont="1" applyBorder="1" applyAlignment="1" applyProtection="1">
      <alignment horizontal="center" vertical="center" shrinkToFit="1"/>
      <protection locked="0"/>
    </xf>
    <xf numFmtId="188" fontId="2" fillId="2" borderId="9" xfId="1" applyNumberFormat="1" applyFont="1" applyFill="1" applyBorder="1" applyAlignment="1">
      <alignment horizontal="center" vertical="center" shrinkToFit="1"/>
    </xf>
    <xf numFmtId="189" fontId="2" fillId="0" borderId="9" xfId="1" applyNumberFormat="1" applyFont="1" applyBorder="1" applyAlignment="1" applyProtection="1">
      <alignment horizontal="center" vertical="center" shrinkToFit="1"/>
      <protection locked="0"/>
    </xf>
    <xf numFmtId="190" fontId="8" fillId="0" borderId="12" xfId="2" applyNumberFormat="1" applyBorder="1" applyAlignment="1" applyProtection="1">
      <alignment vertical="center" shrinkToFit="1"/>
      <protection locked="0"/>
    </xf>
    <xf numFmtId="190" fontId="8" fillId="0" borderId="10" xfId="2" applyNumberFormat="1" applyBorder="1" applyAlignment="1" applyProtection="1">
      <alignment vertical="center" shrinkToFit="1"/>
      <protection locked="0"/>
    </xf>
    <xf numFmtId="0" fontId="2" fillId="2" borderId="9" xfId="1" applyFont="1" applyFill="1" applyBorder="1" applyAlignment="1">
      <alignment horizontal="center" vertical="center" wrapText="1" shrinkToFit="1"/>
    </xf>
    <xf numFmtId="0" fontId="2" fillId="2" borderId="4" xfId="1" applyFont="1" applyFill="1" applyBorder="1" applyAlignment="1">
      <alignment horizontal="center" vertical="center" wrapText="1" shrinkToFit="1"/>
    </xf>
    <xf numFmtId="0" fontId="19" fillId="0" borderId="13" xfId="4" applyFont="1" applyBorder="1" applyAlignment="1">
      <alignment horizontal="center" vertical="center" shrinkToFit="1"/>
    </xf>
    <xf numFmtId="0" fontId="33" fillId="0" borderId="0" xfId="1" applyFont="1" applyAlignment="1" applyProtection="1">
      <alignment horizontal="center" vertical="center"/>
      <protection locked="0"/>
    </xf>
    <xf numFmtId="0" fontId="33" fillId="0" borderId="13" xfId="1" applyFont="1" applyBorder="1" applyAlignment="1" applyProtection="1">
      <alignment horizontal="center" vertical="center"/>
      <protection locked="0"/>
    </xf>
    <xf numFmtId="0" fontId="2" fillId="2" borderId="14" xfId="1" applyFont="1" applyFill="1" applyBorder="1" applyAlignment="1">
      <alignment horizontal="center" vertical="center" wrapText="1" shrinkToFit="1"/>
    </xf>
    <xf numFmtId="0" fontId="2" fillId="2" borderId="13" xfId="1" applyFont="1" applyFill="1" applyBorder="1" applyAlignment="1">
      <alignment horizontal="center" vertical="center" wrapText="1" shrinkToFit="1"/>
    </xf>
    <xf numFmtId="189" fontId="2" fillId="0" borderId="13" xfId="1" applyNumberFormat="1" applyFont="1" applyBorder="1" applyAlignment="1" applyProtection="1">
      <alignment horizontal="center" vertical="center" shrinkToFit="1"/>
      <protection locked="0"/>
    </xf>
    <xf numFmtId="188" fontId="2" fillId="2" borderId="15" xfId="1" applyNumberFormat="1" applyFont="1" applyFill="1" applyBorder="1" applyAlignment="1">
      <alignment horizontal="center" vertical="center" shrinkToFit="1"/>
    </xf>
    <xf numFmtId="189" fontId="2" fillId="0" borderId="15" xfId="1" applyNumberFormat="1" applyFont="1" applyBorder="1" applyAlignment="1" applyProtection="1">
      <alignment horizontal="center" vertical="center" shrinkToFit="1"/>
      <protection locked="0"/>
    </xf>
    <xf numFmtId="0" fontId="2" fillId="2" borderId="15" xfId="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0" xfId="1" applyFont="1" applyFill="1" applyAlignment="1">
      <alignment horizontal="center" vertical="center" wrapText="1" shrinkToFit="1"/>
    </xf>
    <xf numFmtId="190" fontId="8" fillId="0" borderId="14" xfId="2" applyNumberFormat="1" applyBorder="1" applyAlignment="1" applyProtection="1">
      <alignment vertical="center" shrinkToFit="1"/>
      <protection locked="0"/>
    </xf>
    <xf numFmtId="190" fontId="8" fillId="0" borderId="13" xfId="2" applyNumberFormat="1" applyBorder="1" applyAlignment="1" applyProtection="1">
      <alignment vertical="center" shrinkToFit="1"/>
      <protection locked="0"/>
    </xf>
    <xf numFmtId="0" fontId="2" fillId="2" borderId="15" xfId="1" applyFont="1" applyFill="1" applyBorder="1" applyAlignment="1">
      <alignment horizontal="center" vertical="center" wrapText="1" shrinkToFit="1"/>
    </xf>
    <xf numFmtId="0" fontId="2" fillId="2" borderId="5" xfId="1" applyFont="1" applyFill="1" applyBorder="1" applyAlignment="1">
      <alignment horizontal="center" vertical="center" wrapText="1" shrinkToFit="1"/>
    </xf>
    <xf numFmtId="190" fontId="8" fillId="0" borderId="8" xfId="2" applyNumberFormat="1" applyBorder="1" applyAlignment="1" applyProtection="1">
      <alignment vertical="center" shrinkToFit="1"/>
      <protection locked="0"/>
    </xf>
    <xf numFmtId="190" fontId="8" fillId="0" borderId="6" xfId="2" applyNumberFormat="1" applyBorder="1" applyAlignment="1" applyProtection="1">
      <alignment vertical="center" shrinkToFit="1"/>
      <protection locked="0"/>
    </xf>
    <xf numFmtId="189" fontId="2" fillId="0" borderId="6" xfId="1" applyNumberFormat="1" applyFont="1" applyBorder="1" applyAlignment="1" applyProtection="1">
      <alignment horizontal="center" vertical="center" shrinkToFit="1"/>
      <protection locked="0"/>
    </xf>
    <xf numFmtId="188" fontId="2" fillId="2" borderId="5" xfId="1" applyNumberFormat="1" applyFont="1" applyFill="1" applyBorder="1" applyAlignment="1">
      <alignment horizontal="center" vertical="center" shrinkToFit="1"/>
    </xf>
    <xf numFmtId="189" fontId="2" fillId="0" borderId="5" xfId="1" applyNumberFormat="1" applyFont="1" applyBorder="1" applyAlignment="1" applyProtection="1">
      <alignment horizontal="center" vertical="center" shrinkToFit="1"/>
      <protection locked="0"/>
    </xf>
    <xf numFmtId="188" fontId="2" fillId="0" borderId="10" xfId="1" applyNumberFormat="1" applyFont="1" applyBorder="1" applyAlignment="1" applyProtection="1">
      <alignment horizontal="center" vertical="center" shrinkToFit="1"/>
      <protection locked="0"/>
    </xf>
    <xf numFmtId="188" fontId="2" fillId="0" borderId="9" xfId="1" applyNumberFormat="1" applyFont="1" applyBorder="1" applyAlignment="1" applyProtection="1">
      <alignment horizontal="center" vertical="center" shrinkToFit="1"/>
      <protection locked="0"/>
    </xf>
    <xf numFmtId="188" fontId="4" fillId="2" borderId="4" xfId="1" applyNumberFormat="1" applyFont="1" applyFill="1" applyBorder="1" applyAlignment="1">
      <alignment horizontal="center" vertical="center" wrapText="1" shrinkToFit="1"/>
    </xf>
    <xf numFmtId="188" fontId="2" fillId="0" borderId="13" xfId="1" applyNumberFormat="1" applyFont="1" applyBorder="1" applyAlignment="1" applyProtection="1">
      <alignment horizontal="center" vertical="center" shrinkToFit="1"/>
      <protection locked="0"/>
    </xf>
    <xf numFmtId="188" fontId="2" fillId="0" borderId="15" xfId="1" applyNumberFormat="1" applyFont="1" applyBorder="1" applyAlignment="1" applyProtection="1">
      <alignment horizontal="center" vertical="center" shrinkToFit="1"/>
      <protection locked="0"/>
    </xf>
    <xf numFmtId="0" fontId="32" fillId="0" borderId="4" xfId="4" applyFont="1" applyBorder="1" applyAlignment="1">
      <alignment horizontal="center" vertical="center" wrapText="1"/>
    </xf>
    <xf numFmtId="188" fontId="2" fillId="0" borderId="6" xfId="1" applyNumberFormat="1" applyFont="1" applyBorder="1" applyAlignment="1" applyProtection="1">
      <alignment horizontal="center" vertical="center" shrinkToFit="1"/>
      <protection locked="0"/>
    </xf>
    <xf numFmtId="188" fontId="2" fillId="0" borderId="5" xfId="1" applyNumberFormat="1" applyFont="1" applyBorder="1" applyAlignment="1" applyProtection="1">
      <alignment horizontal="center" vertical="center" shrinkToFit="1"/>
      <protection locked="0"/>
    </xf>
    <xf numFmtId="188" fontId="4" fillId="2" borderId="4" xfId="1" applyNumberFormat="1" applyFont="1" applyFill="1" applyBorder="1" applyAlignment="1">
      <alignment horizontal="center" vertical="center" wrapText="1"/>
    </xf>
    <xf numFmtId="188" fontId="2" fillId="2" borderId="6" xfId="1" applyNumberFormat="1" applyFont="1" applyFill="1" applyBorder="1" applyAlignment="1">
      <alignment horizontal="center" vertical="center" wrapText="1" shrinkToFit="1"/>
    </xf>
    <xf numFmtId="0" fontId="33" fillId="0" borderId="7" xfId="1" applyFont="1" applyBorder="1" applyAlignment="1" applyProtection="1">
      <alignment horizontal="center" vertical="center"/>
      <protection locked="0"/>
    </xf>
    <xf numFmtId="0" fontId="33" fillId="0" borderId="6" xfId="1" applyFont="1" applyBorder="1" applyAlignment="1" applyProtection="1">
      <alignment horizontal="center" vertical="center"/>
      <protection locked="0"/>
    </xf>
    <xf numFmtId="0" fontId="2" fillId="0" borderId="8" xfId="1" applyFont="1" applyBorder="1" applyAlignment="1" applyProtection="1">
      <alignment vertical="center" shrinkToFit="1"/>
      <protection locked="0"/>
    </xf>
    <xf numFmtId="0" fontId="2" fillId="0" borderId="7" xfId="1" applyFont="1" applyBorder="1" applyAlignment="1" applyProtection="1">
      <alignment vertical="center" shrinkToFit="1"/>
      <protection locked="0"/>
    </xf>
    <xf numFmtId="0" fontId="2" fillId="0" borderId="6" xfId="1" applyFont="1" applyBorder="1" applyAlignment="1" applyProtection="1">
      <alignment vertical="center" shrinkToFit="1"/>
      <protection locked="0"/>
    </xf>
    <xf numFmtId="0" fontId="19" fillId="0" borderId="12" xfId="4" applyFont="1" applyBorder="1" applyAlignment="1" applyProtection="1">
      <alignment vertical="center" shrinkToFit="1"/>
      <protection locked="0"/>
    </xf>
    <xf numFmtId="0" fontId="19" fillId="0" borderId="11" xfId="4" applyFont="1" applyBorder="1" applyAlignment="1" applyProtection="1">
      <alignment vertical="center" shrinkToFit="1"/>
      <protection locked="0"/>
    </xf>
    <xf numFmtId="0" fontId="19" fillId="0" borderId="10" xfId="4" applyFont="1" applyBorder="1" applyAlignment="1" applyProtection="1">
      <alignment vertical="center" shrinkToFit="1"/>
      <protection locked="0"/>
    </xf>
    <xf numFmtId="0" fontId="19" fillId="0" borderId="12" xfId="4" applyFont="1" applyBorder="1" applyAlignment="1">
      <alignment horizontal="center" vertical="center"/>
    </xf>
    <xf numFmtId="0" fontId="19" fillId="0" borderId="10" xfId="4" applyFont="1" applyBorder="1" applyAlignment="1">
      <alignment horizontal="center" vertical="center"/>
    </xf>
    <xf numFmtId="0" fontId="2" fillId="0" borderId="2" xfId="1" applyFont="1" applyBorder="1" applyAlignment="1" applyProtection="1">
      <alignment vertical="center" shrinkToFit="1"/>
      <protection locked="0"/>
    </xf>
    <xf numFmtId="0" fontId="2" fillId="0" borderId="1" xfId="1" applyFont="1" applyBorder="1" applyAlignment="1" applyProtection="1">
      <alignment vertical="center" shrinkToFit="1"/>
      <protection locked="0"/>
    </xf>
    <xf numFmtId="4" fontId="2" fillId="0" borderId="4" xfId="1" applyNumberFormat="1" applyFont="1" applyBorder="1" applyAlignment="1" applyProtection="1">
      <alignment vertical="center" shrinkToFit="1"/>
      <protection locked="0"/>
    </xf>
    <xf numFmtId="0" fontId="2" fillId="0" borderId="4" xfId="1" applyFont="1" applyBorder="1" applyAlignment="1">
      <alignment horizontal="center" vertical="center"/>
    </xf>
    <xf numFmtId="0" fontId="19" fillId="0" borderId="0" xfId="4" applyFont="1">
      <alignment vertical="center"/>
    </xf>
    <xf numFmtId="38" fontId="2" fillId="0" borderId="2" xfId="5" applyFont="1" applyFill="1" applyBorder="1" applyAlignment="1" applyProtection="1">
      <alignment horizontal="center" vertical="center" shrinkToFit="1"/>
      <protection locked="0"/>
    </xf>
    <xf numFmtId="176" fontId="2" fillId="0" borderId="8" xfId="1" applyNumberFormat="1" applyFont="1" applyBorder="1" applyAlignment="1" applyProtection="1">
      <alignment vertical="center" shrinkToFit="1"/>
      <protection locked="0"/>
    </xf>
    <xf numFmtId="176" fontId="2" fillId="0" borderId="7" xfId="1" applyNumberFormat="1" applyFont="1" applyBorder="1" applyAlignment="1" applyProtection="1">
      <alignment vertical="center" shrinkToFit="1"/>
      <protection locked="0"/>
    </xf>
    <xf numFmtId="176" fontId="2" fillId="0" borderId="6" xfId="1" applyNumberFormat="1" applyFont="1" applyBorder="1" applyAlignment="1" applyProtection="1">
      <alignment vertical="center" shrinkToFit="1"/>
      <protection locked="0"/>
    </xf>
    <xf numFmtId="0" fontId="2" fillId="0" borderId="4" xfId="1" applyFont="1" applyBorder="1" applyAlignment="1" applyProtection="1">
      <alignment vertical="center" shrinkToFit="1"/>
      <protection locked="0"/>
    </xf>
    <xf numFmtId="176" fontId="2" fillId="0" borderId="4" xfId="1" applyNumberFormat="1" applyFont="1" applyBorder="1" applyAlignment="1" applyProtection="1">
      <alignment vertical="center" shrinkToFit="1"/>
      <protection locked="0"/>
    </xf>
    <xf numFmtId="0" fontId="2" fillId="0" borderId="9" xfId="1" applyFont="1" applyBorder="1" applyAlignment="1" applyProtection="1">
      <alignment vertical="center" shrinkToFit="1"/>
      <protection locked="0"/>
    </xf>
    <xf numFmtId="49" fontId="2" fillId="0" borderId="4" xfId="1" applyNumberFormat="1" applyFont="1" applyBorder="1" applyAlignment="1" applyProtection="1">
      <alignment vertical="center"/>
      <protection locked="0"/>
    </xf>
    <xf numFmtId="0" fontId="19" fillId="0" borderId="12" xfId="4" applyFont="1" applyBorder="1">
      <alignment vertical="center"/>
    </xf>
    <xf numFmtId="0" fontId="19" fillId="0" borderId="11" xfId="4" applyFont="1" applyBorder="1">
      <alignment vertical="center"/>
    </xf>
    <xf numFmtId="0" fontId="2" fillId="0" borderId="11" xfId="1" applyFont="1" applyBorder="1" applyAlignment="1">
      <alignment vertical="center"/>
    </xf>
    <xf numFmtId="0" fontId="34" fillId="4" borderId="11" xfId="4" applyFont="1" applyFill="1" applyBorder="1" applyAlignment="1">
      <alignment vertical="center" shrinkToFit="1"/>
    </xf>
    <xf numFmtId="0" fontId="35" fillId="4" borderId="11" xfId="1" applyFont="1" applyFill="1" applyBorder="1" applyAlignment="1">
      <alignment vertical="center" shrinkToFit="1"/>
    </xf>
    <xf numFmtId="0" fontId="4" fillId="0" borderId="11" xfId="1" applyFont="1" applyBorder="1" applyAlignment="1">
      <alignment horizontal="left" vertical="center"/>
    </xf>
    <xf numFmtId="0" fontId="2" fillId="0" borderId="8" xfId="1" applyFont="1" applyBorder="1" applyAlignment="1">
      <alignment horizontal="left" vertical="center" shrinkToFit="1"/>
    </xf>
    <xf numFmtId="0" fontId="19" fillId="0" borderId="3" xfId="4" applyFont="1" applyBorder="1" applyAlignment="1">
      <alignment horizontal="center" vertical="center" shrinkToFit="1"/>
    </xf>
    <xf numFmtId="0" fontId="2" fillId="0" borderId="12" xfId="1" applyFont="1" applyBorder="1" applyAlignment="1">
      <alignment horizontal="left" vertical="center" shrinkToFi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19" fillId="0" borderId="10" xfId="4" applyFont="1" applyBorder="1" applyAlignment="1">
      <alignment horizontal="center" vertical="center" wrapText="1" shrinkToFit="1"/>
    </xf>
    <xf numFmtId="0" fontId="19" fillId="0" borderId="11" xfId="4" applyFont="1" applyBorder="1" applyAlignment="1">
      <alignment horizontal="center" vertical="center" wrapText="1" shrinkToFit="1"/>
    </xf>
    <xf numFmtId="0" fontId="19" fillId="0" borderId="12" xfId="4" applyFont="1" applyBorder="1" applyAlignment="1">
      <alignment horizontal="center" vertical="center" wrapText="1" shrinkToFit="1"/>
    </xf>
    <xf numFmtId="0" fontId="19" fillId="0" borderId="12" xfId="4" applyFont="1" applyBorder="1" applyAlignment="1">
      <alignment horizontal="center" vertical="center" shrinkToFit="1"/>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xf>
    <xf numFmtId="0" fontId="2" fillId="2" borderId="1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2" fillId="2" borderId="6" xfId="1" applyFont="1" applyFill="1" applyBorder="1" applyAlignment="1" applyProtection="1">
      <alignment horizontal="center" vertical="center"/>
      <protection locked="0"/>
    </xf>
    <xf numFmtId="0" fontId="2" fillId="2" borderId="7" xfId="1" applyFont="1" applyFill="1" applyBorder="1" applyAlignment="1" applyProtection="1">
      <alignment horizontal="center" vertical="center"/>
      <protection locked="0"/>
    </xf>
    <xf numFmtId="0" fontId="2" fillId="2" borderId="8" xfId="1" applyFont="1" applyFill="1" applyBorder="1" applyAlignment="1" applyProtection="1">
      <alignment horizontal="center" vertical="center"/>
      <protection locked="0"/>
    </xf>
    <xf numFmtId="0" fontId="2" fillId="2" borderId="7"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2" fillId="2" borderId="10" xfId="1" applyFont="1" applyFill="1" applyBorder="1" applyAlignment="1" applyProtection="1">
      <alignment horizontal="center" vertical="center"/>
      <protection locked="0"/>
    </xf>
    <xf numFmtId="0" fontId="2" fillId="2" borderId="11" xfId="1" applyFont="1" applyFill="1" applyBorder="1" applyAlignment="1" applyProtection="1">
      <alignment horizontal="center" vertical="center"/>
      <protection locked="0"/>
    </xf>
    <xf numFmtId="0" fontId="2" fillId="2" borderId="12" xfId="1" applyFont="1" applyFill="1" applyBorder="1" applyAlignment="1" applyProtection="1">
      <alignment horizontal="center" vertical="center"/>
      <protection locked="0"/>
    </xf>
    <xf numFmtId="0" fontId="2" fillId="2" borderId="11" xfId="1" applyFont="1" applyFill="1" applyBorder="1" applyAlignment="1">
      <alignment horizontal="center" vertical="center" wrapText="1"/>
    </xf>
    <xf numFmtId="0" fontId="19" fillId="0" borderId="4" xfId="4" applyFont="1" applyBorder="1" applyAlignment="1">
      <alignment horizontal="center" vertical="center"/>
    </xf>
    <xf numFmtId="0" fontId="28" fillId="2" borderId="4" xfId="1" applyFont="1" applyFill="1" applyBorder="1" applyAlignment="1">
      <alignment horizontal="center" vertical="center"/>
    </xf>
    <xf numFmtId="0" fontId="28" fillId="2" borderId="4" xfId="1" applyFont="1" applyFill="1" applyBorder="1" applyAlignment="1">
      <alignment horizontal="center" vertical="center" wrapText="1" shrinkToFit="1"/>
    </xf>
    <xf numFmtId="0" fontId="2" fillId="2" borderId="4" xfId="1" applyFont="1" applyFill="1" applyBorder="1" applyAlignment="1">
      <alignment horizontal="center" vertical="center" textRotation="255"/>
    </xf>
    <xf numFmtId="0" fontId="2" fillId="2" borderId="9" xfId="1" applyFont="1" applyFill="1" applyBorder="1" applyAlignment="1">
      <alignment horizontal="center" vertical="center"/>
    </xf>
    <xf numFmtId="0" fontId="19" fillId="0" borderId="4" xfId="4" applyFont="1" applyBorder="1" applyAlignment="1">
      <alignment horizontal="center" vertical="center" wrapText="1"/>
    </xf>
    <xf numFmtId="0" fontId="11" fillId="2" borderId="4" xfId="1" applyFont="1" applyFill="1" applyBorder="1" applyAlignment="1">
      <alignment horizontal="center" vertical="center" wrapText="1"/>
    </xf>
    <xf numFmtId="0" fontId="2" fillId="2" borderId="9" xfId="1" applyFont="1" applyFill="1" applyBorder="1" applyAlignment="1">
      <alignment horizontal="center" vertical="center" wrapText="1"/>
    </xf>
    <xf numFmtId="186" fontId="2" fillId="0" borderId="1" xfId="1" applyNumberFormat="1" applyFont="1" applyBorder="1" applyAlignment="1" applyProtection="1">
      <alignment horizontal="center" vertical="center"/>
      <protection locked="0"/>
    </xf>
    <xf numFmtId="186" fontId="2" fillId="0" borderId="3" xfId="1" applyNumberFormat="1" applyFont="1" applyBorder="1" applyAlignment="1" applyProtection="1">
      <alignment horizontal="center" vertical="center"/>
      <protection locked="0"/>
    </xf>
    <xf numFmtId="0" fontId="2" fillId="0" borderId="2" xfId="1" applyFont="1" applyBorder="1" applyAlignment="1" applyProtection="1">
      <alignment horizontal="center" vertical="center" shrinkToFit="1"/>
      <protection locked="0"/>
    </xf>
    <xf numFmtId="191" fontId="2" fillId="0" borderId="4" xfId="1" applyNumberFormat="1" applyFont="1" applyBorder="1" applyAlignment="1" applyProtection="1">
      <alignment horizontal="center" vertical="center" shrinkToFit="1"/>
      <protection locked="0"/>
    </xf>
    <xf numFmtId="0" fontId="2" fillId="4" borderId="0" xfId="1" applyFont="1" applyFill="1" applyAlignment="1">
      <alignment horizontal="center" vertical="center" textRotation="255"/>
    </xf>
    <xf numFmtId="0" fontId="2" fillId="0" borderId="0" xfId="1" applyFont="1" applyAlignment="1" applyProtection="1">
      <alignment vertical="center" shrinkToFit="1"/>
      <protection locked="0"/>
    </xf>
    <xf numFmtId="0" fontId="19" fillId="0" borderId="0" xfId="4" applyFont="1" applyAlignment="1">
      <alignment horizontal="center" vertical="center"/>
    </xf>
    <xf numFmtId="0" fontId="2" fillId="0" borderId="0" xfId="6" applyFont="1" applyAlignment="1">
      <alignment horizontal="left" vertical="center"/>
    </xf>
    <xf numFmtId="0" fontId="2" fillId="4" borderId="0" xfId="1" applyFont="1" applyFill="1" applyAlignment="1">
      <alignment vertical="center"/>
    </xf>
    <xf numFmtId="0" fontId="27" fillId="0" borderId="0" xfId="1" applyFont="1" applyAlignment="1">
      <alignment vertical="center"/>
    </xf>
    <xf numFmtId="0" fontId="27" fillId="0" borderId="0" xfId="1" applyFont="1" applyAlignment="1" applyProtection="1">
      <alignment vertical="center"/>
      <protection locked="0"/>
    </xf>
    <xf numFmtId="0" fontId="37" fillId="0" borderId="1" xfId="1" applyFont="1" applyBorder="1" applyAlignment="1">
      <alignment horizontal="center" vertical="center" shrinkToFit="1"/>
    </xf>
    <xf numFmtId="0" fontId="2" fillId="2" borderId="0" xfId="1" applyFont="1" applyFill="1" applyAlignment="1">
      <alignment horizontal="center" vertical="center" wrapText="1"/>
    </xf>
    <xf numFmtId="0" fontId="2" fillId="2" borderId="14" xfId="1" applyFont="1" applyFill="1" applyBorder="1" applyAlignment="1">
      <alignment horizontal="center" vertical="center" wrapText="1"/>
    </xf>
    <xf numFmtId="0" fontId="2" fillId="2" borderId="13" xfId="1" applyFont="1" applyFill="1" applyBorder="1" applyAlignment="1">
      <alignment horizontal="center" vertical="center"/>
    </xf>
    <xf numFmtId="0" fontId="2" fillId="2" borderId="15" xfId="1" applyFont="1" applyFill="1" applyBorder="1" applyAlignment="1">
      <alignment horizontal="center" vertical="center"/>
    </xf>
    <xf numFmtId="0" fontId="19" fillId="0" borderId="9" xfId="4" applyFont="1" applyBorder="1" applyAlignment="1">
      <alignment horizontal="center" vertical="center"/>
    </xf>
    <xf numFmtId="0" fontId="19" fillId="0" borderId="4" xfId="4" applyFont="1" applyBorder="1" applyAlignment="1">
      <alignment horizontal="center" vertical="center" textRotation="255"/>
    </xf>
    <xf numFmtId="0" fontId="2" fillId="2" borderId="13"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14" xfId="1" applyFont="1" applyFill="1" applyBorder="1" applyAlignment="1">
      <alignment horizontal="center" vertical="center" wrapText="1"/>
    </xf>
    <xf numFmtId="0" fontId="2" fillId="2" borderId="5" xfId="1" applyFont="1" applyFill="1" applyBorder="1" applyAlignment="1">
      <alignment horizontal="center" vertical="center"/>
    </xf>
    <xf numFmtId="0" fontId="19" fillId="0" borderId="11" xfId="4" applyFont="1" applyBorder="1" applyAlignment="1">
      <alignment horizontal="center" vertical="center"/>
    </xf>
    <xf numFmtId="0" fontId="2" fillId="2" borderId="9" xfId="1" applyFont="1" applyFill="1" applyBorder="1" applyAlignment="1" applyProtection="1">
      <alignment horizontal="center" vertical="center" wrapText="1"/>
      <protection locked="0"/>
    </xf>
    <xf numFmtId="0" fontId="19" fillId="0" borderId="2" xfId="4" applyFont="1" applyBorder="1" applyAlignment="1">
      <alignment horizontal="center" vertical="center" wrapText="1"/>
    </xf>
    <xf numFmtId="0" fontId="19" fillId="0" borderId="3" xfId="4" applyFont="1" applyBorder="1" applyAlignment="1">
      <alignment horizontal="center" vertical="center" wrapText="1"/>
    </xf>
    <xf numFmtId="0" fontId="2" fillId="0" borderId="0" xfId="1" applyFont="1" applyAlignment="1">
      <alignment horizontal="center" vertical="center" wrapText="1"/>
    </xf>
    <xf numFmtId="0" fontId="2" fillId="2" borderId="4" xfId="1" applyFont="1" applyFill="1" applyBorder="1" applyAlignment="1" applyProtection="1">
      <alignment horizontal="center" vertical="center" wrapText="1"/>
      <protection locked="0"/>
    </xf>
    <xf numFmtId="0" fontId="2" fillId="2" borderId="1" xfId="1" applyFont="1" applyFill="1" applyBorder="1" applyAlignment="1">
      <alignment horizontal="center" vertical="center" wrapText="1"/>
    </xf>
    <xf numFmtId="0" fontId="19" fillId="0" borderId="2" xfId="4" applyFont="1" applyBorder="1" applyAlignment="1">
      <alignment horizontal="center" vertical="center"/>
    </xf>
    <xf numFmtId="0" fontId="19" fillId="0" borderId="3" xfId="4" applyFont="1" applyBorder="1" applyAlignment="1">
      <alignment horizontal="center" vertical="center"/>
    </xf>
    <xf numFmtId="0" fontId="38" fillId="2" borderId="4" xfId="1" applyFont="1" applyFill="1" applyBorder="1" applyAlignment="1">
      <alignment horizontal="center" vertical="center" wrapText="1"/>
    </xf>
    <xf numFmtId="0" fontId="38" fillId="2" borderId="4" xfId="1" applyFont="1" applyFill="1" applyBorder="1" applyAlignment="1">
      <alignment horizontal="center" vertical="center"/>
    </xf>
    <xf numFmtId="176" fontId="1" fillId="0" borderId="4" xfId="1" applyNumberFormat="1" applyBorder="1" applyAlignment="1">
      <alignment horizontal="center" vertical="center" shrinkToFit="1"/>
    </xf>
    <xf numFmtId="0" fontId="1" fillId="0" borderId="1" xfId="1" applyBorder="1" applyAlignment="1">
      <alignment vertical="center"/>
    </xf>
    <xf numFmtId="0" fontId="1" fillId="0" borderId="2" xfId="1" applyBorder="1" applyAlignment="1">
      <alignment vertical="center"/>
    </xf>
    <xf numFmtId="0" fontId="19" fillId="0" borderId="2" xfId="4" applyFont="1" applyBorder="1">
      <alignment vertical="center"/>
    </xf>
    <xf numFmtId="0" fontId="19" fillId="0" borderId="3" xfId="4" applyFont="1" applyBorder="1">
      <alignment vertical="center"/>
    </xf>
    <xf numFmtId="0" fontId="1" fillId="0" borderId="1" xfId="1" applyBorder="1" applyAlignment="1">
      <alignment vertical="center" wrapText="1"/>
    </xf>
    <xf numFmtId="0" fontId="1" fillId="0" borderId="4" xfId="1" applyBorder="1" applyAlignment="1">
      <alignment horizontal="center" vertical="center"/>
    </xf>
    <xf numFmtId="0" fontId="1" fillId="0" borderId="1" xfId="1" applyBorder="1" applyAlignment="1">
      <alignment horizontal="center" vertical="center"/>
    </xf>
    <xf numFmtId="0" fontId="1" fillId="0" borderId="3" xfId="1" applyBorder="1" applyAlignment="1">
      <alignment horizontal="center" vertical="center"/>
    </xf>
    <xf numFmtId="176" fontId="1" fillId="0" borderId="4" xfId="1" applyNumberFormat="1" applyBorder="1" applyAlignment="1">
      <alignment horizontal="center" vertical="center"/>
    </xf>
    <xf numFmtId="0" fontId="12" fillId="0" borderId="0" xfId="1" applyFont="1" applyProtection="1">
      <protection locked="0"/>
    </xf>
    <xf numFmtId="0" fontId="13" fillId="0" borderId="0" xfId="1" applyFont="1" applyAlignment="1">
      <alignment horizontal="left" vertical="center"/>
    </xf>
    <xf numFmtId="0" fontId="12" fillId="2" borderId="5" xfId="1" applyFont="1" applyFill="1" applyBorder="1" applyAlignment="1">
      <alignment horizontal="centerContinuous"/>
    </xf>
    <xf numFmtId="0" fontId="14" fillId="0" borderId="5" xfId="1" applyFont="1" applyBorder="1" applyAlignment="1">
      <alignment horizontal="left" vertical="center"/>
    </xf>
    <xf numFmtId="0" fontId="14" fillId="0" borderId="4" xfId="1" applyFont="1" applyBorder="1" applyAlignment="1">
      <alignment horizontal="left" vertical="center" shrinkToFit="1"/>
    </xf>
    <xf numFmtId="0" fontId="12" fillId="0" borderId="4" xfId="1" applyFont="1" applyBorder="1" applyAlignment="1">
      <alignment horizontal="center" vertical="center" wrapText="1" shrinkToFit="1"/>
    </xf>
    <xf numFmtId="176" fontId="14" fillId="0" borderId="6" xfId="1" applyNumberFormat="1" applyFont="1" applyBorder="1" applyAlignment="1">
      <alignment horizontal="center" vertical="center"/>
    </xf>
    <xf numFmtId="176" fontId="14" fillId="0" borderId="7" xfId="1" applyNumberFormat="1" applyFont="1" applyBorder="1" applyAlignment="1">
      <alignment horizontal="center" vertical="center"/>
    </xf>
    <xf numFmtId="176" fontId="14" fillId="0" borderId="8" xfId="1" applyNumberFormat="1" applyFont="1" applyBorder="1" applyAlignment="1">
      <alignment horizontal="center" vertical="center"/>
    </xf>
    <xf numFmtId="0" fontId="12" fillId="2" borderId="9" xfId="1" applyFont="1" applyFill="1" applyBorder="1" applyAlignment="1">
      <alignment horizontal="centerContinuous" vertical="center"/>
    </xf>
    <xf numFmtId="0" fontId="14" fillId="0" borderId="9" xfId="1" applyFont="1" applyBorder="1" applyAlignment="1">
      <alignment horizontal="left" vertical="center"/>
    </xf>
    <xf numFmtId="0" fontId="24" fillId="0" borderId="10" xfId="4" applyBorder="1" applyAlignment="1">
      <alignment horizontal="center" vertical="center"/>
    </xf>
    <xf numFmtId="0" fontId="24" fillId="0" borderId="11" xfId="4" applyBorder="1" applyAlignment="1">
      <alignment horizontal="center" vertical="center"/>
    </xf>
    <xf numFmtId="0" fontId="24" fillId="0" borderId="12" xfId="4" applyBorder="1" applyAlignment="1">
      <alignment horizontal="center" vertical="center"/>
    </xf>
    <xf numFmtId="0" fontId="12" fillId="2" borderId="13" xfId="1" applyFont="1" applyFill="1" applyBorder="1" applyAlignment="1">
      <alignment horizontal="center" vertical="center" wrapText="1" shrinkToFit="1"/>
    </xf>
    <xf numFmtId="0" fontId="12" fillId="2" borderId="15" xfId="1" applyFont="1" applyFill="1" applyBorder="1" applyAlignment="1">
      <alignment horizontal="center" vertical="center" wrapText="1" shrinkToFit="1"/>
    </xf>
    <xf numFmtId="0" fontId="12" fillId="0" borderId="13" xfId="1" applyFont="1" applyBorder="1" applyAlignment="1" applyProtection="1">
      <alignment horizontal="center" vertical="center" shrinkToFit="1"/>
      <protection locked="0"/>
    </xf>
    <xf numFmtId="0" fontId="12" fillId="0" borderId="14" xfId="1" applyFont="1" applyBorder="1" applyAlignment="1" applyProtection="1">
      <alignment horizontal="center" vertical="center" shrinkToFit="1"/>
      <protection locked="0"/>
    </xf>
    <xf numFmtId="0" fontId="12" fillId="0" borderId="13" xfId="1" applyFont="1" applyBorder="1" applyAlignment="1" applyProtection="1">
      <alignment horizontal="center" vertical="center"/>
      <protection locked="0"/>
    </xf>
    <xf numFmtId="0" fontId="12" fillId="0" borderId="0" xfId="1" applyFont="1" applyAlignment="1" applyProtection="1">
      <alignment horizontal="center" vertical="center"/>
      <protection locked="0"/>
    </xf>
    <xf numFmtId="0" fontId="12" fillId="2" borderId="6" xfId="1" applyFont="1" applyFill="1" applyBorder="1" applyAlignment="1">
      <alignment horizontal="center" vertical="center" wrapText="1" shrinkToFit="1"/>
    </xf>
    <xf numFmtId="0" fontId="12" fillId="2" borderId="5" xfId="1" applyFont="1" applyFill="1" applyBorder="1" applyAlignment="1">
      <alignment horizontal="center" vertical="center" wrapText="1" shrinkToFit="1"/>
    </xf>
    <xf numFmtId="0" fontId="12" fillId="0" borderId="6" xfId="1" applyFont="1" applyBorder="1" applyAlignment="1" applyProtection="1">
      <alignment horizontal="center" vertical="center" shrinkToFit="1"/>
      <protection locked="0"/>
    </xf>
    <xf numFmtId="0" fontId="12" fillId="0" borderId="8" xfId="1" applyFont="1" applyBorder="1" applyAlignment="1" applyProtection="1">
      <alignment horizontal="center" vertical="center" shrinkToFit="1"/>
      <protection locked="0"/>
    </xf>
    <xf numFmtId="0" fontId="12" fillId="0" borderId="6" xfId="1" applyFont="1" applyBorder="1" applyAlignment="1" applyProtection="1">
      <alignment horizontal="center" vertical="center"/>
      <protection locked="0"/>
    </xf>
    <xf numFmtId="0" fontId="12" fillId="0" borderId="7" xfId="1" applyFont="1" applyBorder="1" applyAlignment="1" applyProtection="1">
      <alignment horizontal="center" vertical="center"/>
      <protection locked="0"/>
    </xf>
    <xf numFmtId="0" fontId="12" fillId="0" borderId="8" xfId="1" applyFont="1" applyBorder="1" applyAlignment="1" applyProtection="1">
      <alignment horizontal="center" vertical="center"/>
      <protection locked="0"/>
    </xf>
    <xf numFmtId="0" fontId="12" fillId="2" borderId="9" xfId="1" applyFont="1" applyFill="1" applyBorder="1" applyAlignment="1">
      <alignment horizontal="center" vertical="center" shrinkToFit="1"/>
    </xf>
    <xf numFmtId="0" fontId="12" fillId="0" borderId="10" xfId="1" applyFont="1" applyBorder="1" applyAlignment="1" applyProtection="1">
      <alignment horizontal="center" vertical="center" shrinkToFit="1"/>
      <protection locked="0"/>
    </xf>
    <xf numFmtId="0" fontId="12" fillId="0" borderId="12" xfId="1" applyFont="1" applyBorder="1" applyAlignment="1" applyProtection="1">
      <alignment horizontal="center" vertical="center" shrinkToFit="1"/>
      <protection locked="0"/>
    </xf>
    <xf numFmtId="0" fontId="12" fillId="0" borderId="14" xfId="1" applyFont="1" applyBorder="1" applyAlignment="1" applyProtection="1">
      <alignment horizontal="center" vertical="center"/>
      <protection locked="0"/>
    </xf>
    <xf numFmtId="0" fontId="12" fillId="2" borderId="10" xfId="1" applyFont="1" applyFill="1" applyBorder="1" applyAlignment="1">
      <alignment horizontal="center" vertical="center" wrapText="1" shrinkToFit="1"/>
    </xf>
    <xf numFmtId="190" fontId="8" fillId="0" borderId="6" xfId="2" applyNumberFormat="1" applyBorder="1" applyAlignment="1" applyProtection="1">
      <alignment horizontal="center" vertical="center" shrinkToFit="1"/>
      <protection locked="0"/>
    </xf>
    <xf numFmtId="190" fontId="8" fillId="0" borderId="8" xfId="2" applyNumberFormat="1" applyBorder="1" applyAlignment="1" applyProtection="1">
      <alignment horizontal="center" vertical="center" shrinkToFit="1"/>
      <protection locked="0"/>
    </xf>
    <xf numFmtId="190" fontId="8" fillId="0" borderId="10" xfId="2" applyNumberFormat="1" applyBorder="1" applyAlignment="1" applyProtection="1">
      <alignment horizontal="center" vertical="center" shrinkToFit="1"/>
      <protection locked="0"/>
    </xf>
    <xf numFmtId="190" fontId="8" fillId="0" borderId="12" xfId="2" applyNumberFormat="1" applyBorder="1" applyAlignment="1" applyProtection="1">
      <alignment horizontal="center" vertical="center" shrinkToFit="1"/>
      <protection locked="0"/>
    </xf>
    <xf numFmtId="0" fontId="12" fillId="0" borderId="1" xfId="1" applyFont="1" applyBorder="1" applyAlignment="1" applyProtection="1">
      <alignment horizontal="center" vertical="center" shrinkToFit="1"/>
      <protection locked="0"/>
    </xf>
    <xf numFmtId="0" fontId="12" fillId="0" borderId="3" xfId="1" applyFont="1" applyBorder="1" applyAlignment="1" applyProtection="1">
      <alignment horizontal="center" vertical="center" shrinkToFit="1"/>
      <protection locked="0"/>
    </xf>
    <xf numFmtId="0" fontId="11" fillId="5" borderId="1" xfId="6" applyFont="1" applyFill="1" applyBorder="1" applyAlignment="1">
      <alignment horizontal="center" vertical="center"/>
    </xf>
    <xf numFmtId="0" fontId="11" fillId="5" borderId="3" xfId="6" applyFont="1" applyFill="1" applyBorder="1" applyAlignment="1">
      <alignment horizontal="center" vertical="center"/>
    </xf>
    <xf numFmtId="0" fontId="12" fillId="0" borderId="4" xfId="1" applyFont="1" applyBorder="1" applyAlignment="1" applyProtection="1">
      <alignment horizontal="center" vertical="center"/>
      <protection locked="0"/>
    </xf>
    <xf numFmtId="0" fontId="12" fillId="0" borderId="4" xfId="1" applyFont="1" applyBorder="1" applyAlignment="1" applyProtection="1">
      <alignment horizontal="center" vertical="center" shrinkToFit="1"/>
      <protection locked="0"/>
    </xf>
    <xf numFmtId="0" fontId="12" fillId="0" borderId="10" xfId="1" applyFont="1" applyBorder="1" applyAlignment="1" applyProtection="1">
      <alignment horizontal="center" vertical="center"/>
      <protection locked="0"/>
    </xf>
    <xf numFmtId="0" fontId="12" fillId="0" borderId="11" xfId="1" applyFont="1" applyBorder="1" applyAlignment="1" applyProtection="1">
      <alignment horizontal="center" vertical="center"/>
      <protection locked="0"/>
    </xf>
    <xf numFmtId="0" fontId="12" fillId="0" borderId="12" xfId="1" applyFont="1" applyBorder="1" applyAlignment="1" applyProtection="1">
      <alignment horizontal="center" vertical="center"/>
      <protection locked="0"/>
    </xf>
    <xf numFmtId="0" fontId="12" fillId="0" borderId="1" xfId="1" applyFont="1" applyBorder="1" applyAlignment="1" applyProtection="1">
      <alignment horizontal="left" vertical="center" shrinkToFit="1"/>
      <protection locked="0"/>
    </xf>
    <xf numFmtId="0" fontId="24" fillId="0" borderId="2" xfId="4" applyBorder="1" applyAlignment="1">
      <alignment horizontal="left" vertical="center"/>
    </xf>
    <xf numFmtId="0" fontId="24" fillId="0" borderId="3" xfId="4" applyBorder="1" applyAlignment="1">
      <alignment horizontal="left" vertical="center"/>
    </xf>
    <xf numFmtId="0" fontId="12" fillId="0" borderId="1" xfId="1" applyFont="1" applyBorder="1" applyAlignment="1" applyProtection="1">
      <alignment horizontal="left" vertical="center"/>
      <protection locked="0"/>
    </xf>
    <xf numFmtId="0" fontId="12" fillId="0" borderId="2" xfId="1" applyFont="1" applyBorder="1" applyAlignment="1" applyProtection="1">
      <alignment horizontal="left" vertical="center"/>
      <protection locked="0"/>
    </xf>
    <xf numFmtId="0" fontId="12" fillId="0" borderId="3" xfId="1" applyFont="1" applyBorder="1" applyAlignment="1" applyProtection="1">
      <alignment horizontal="left" vertical="center"/>
      <protection locked="0"/>
    </xf>
    <xf numFmtId="0" fontId="24" fillId="0" borderId="2" xfId="4" applyBorder="1">
      <alignment vertical="center"/>
    </xf>
    <xf numFmtId="0" fontId="24" fillId="0" borderId="3" xfId="4" applyBorder="1">
      <alignment vertical="center"/>
    </xf>
    <xf numFmtId="0" fontId="12" fillId="2" borderId="1" xfId="1" applyFont="1" applyFill="1" applyBorder="1" applyAlignment="1" applyProtection="1">
      <alignment horizontal="center" vertical="center" shrinkToFit="1"/>
      <protection locked="0"/>
    </xf>
    <xf numFmtId="0" fontId="12" fillId="2" borderId="3" xfId="1" applyFont="1" applyFill="1" applyBorder="1" applyAlignment="1" applyProtection="1">
      <alignment horizontal="center" vertical="center" shrinkToFit="1"/>
      <protection locked="0"/>
    </xf>
    <xf numFmtId="176" fontId="12" fillId="0" borderId="1" xfId="1" applyNumberFormat="1" applyFont="1" applyBorder="1" applyAlignment="1" applyProtection="1">
      <alignment horizontal="center" vertical="center"/>
      <protection locked="0"/>
    </xf>
    <xf numFmtId="176" fontId="12" fillId="0" borderId="2" xfId="1" applyNumberFormat="1" applyFont="1" applyBorder="1" applyAlignment="1" applyProtection="1">
      <alignment horizontal="center" vertical="center"/>
      <protection locked="0"/>
    </xf>
    <xf numFmtId="176" fontId="12" fillId="0" borderId="3" xfId="1" applyNumberFormat="1" applyFont="1" applyBorder="1" applyAlignment="1" applyProtection="1">
      <alignment horizontal="center" vertical="center"/>
      <protection locked="0"/>
    </xf>
    <xf numFmtId="0" fontId="12" fillId="0" borderId="1" xfId="1" applyFont="1" applyBorder="1" applyAlignment="1">
      <alignment horizontal="left" vertical="center" shrinkToFit="1"/>
    </xf>
    <xf numFmtId="0" fontId="12" fillId="0" borderId="2" xfId="1" applyFont="1" applyBorder="1" applyAlignment="1">
      <alignment horizontal="left" vertical="center" shrinkToFit="1"/>
    </xf>
    <xf numFmtId="0" fontId="12" fillId="6" borderId="1" xfId="1" applyFont="1" applyFill="1" applyBorder="1" applyAlignment="1">
      <alignment horizontal="center" vertical="center" shrinkToFit="1"/>
    </xf>
    <xf numFmtId="0" fontId="12" fillId="6" borderId="2" xfId="1" applyFont="1" applyFill="1" applyBorder="1" applyAlignment="1">
      <alignment horizontal="center" vertical="center" shrinkToFit="1"/>
    </xf>
    <xf numFmtId="0" fontId="12" fillId="0" borderId="3" xfId="1" applyFont="1" applyBorder="1" applyAlignment="1">
      <alignment horizontal="left" vertical="center" shrinkToFit="1"/>
    </xf>
    <xf numFmtId="186" fontId="39" fillId="0" borderId="13" xfId="6" applyNumberFormat="1" applyFont="1" applyBorder="1" applyAlignment="1">
      <alignment horizontal="center" vertical="center" shrinkToFit="1"/>
    </xf>
    <xf numFmtId="186" fontId="39" fillId="0" borderId="14" xfId="6" applyNumberFormat="1" applyFont="1" applyBorder="1" applyAlignment="1">
      <alignment horizontal="center" vertical="center" shrinkToFit="1"/>
    </xf>
    <xf numFmtId="186" fontId="39" fillId="0" borderId="10" xfId="6" applyNumberFormat="1" applyFont="1" applyBorder="1" applyAlignment="1">
      <alignment horizontal="center" vertical="center" shrinkToFit="1"/>
    </xf>
    <xf numFmtId="186" fontId="39" fillId="0" borderId="12" xfId="6" applyNumberFormat="1" applyFont="1" applyBorder="1" applyAlignment="1">
      <alignment horizontal="center" vertical="center" shrinkToFit="1"/>
    </xf>
    <xf numFmtId="0" fontId="39" fillId="0" borderId="13" xfId="6" applyFont="1" applyBorder="1" applyAlignment="1">
      <alignment horizontal="center" vertical="center" shrinkToFit="1"/>
    </xf>
    <xf numFmtId="0" fontId="39" fillId="0" borderId="14" xfId="6" applyFont="1" applyBorder="1" applyAlignment="1">
      <alignment horizontal="center" vertical="center" shrinkToFit="1"/>
    </xf>
    <xf numFmtId="0" fontId="39" fillId="0" borderId="10" xfId="6" applyFont="1" applyBorder="1" applyAlignment="1">
      <alignment horizontal="center" vertical="center" shrinkToFit="1"/>
    </xf>
    <xf numFmtId="0" fontId="39" fillId="0" borderId="12" xfId="6" applyFont="1" applyBorder="1" applyAlignment="1">
      <alignment horizontal="center" vertical="center" shrinkToFit="1"/>
    </xf>
    <xf numFmtId="186" fontId="39" fillId="0" borderId="6" xfId="6" applyNumberFormat="1" applyFont="1" applyBorder="1" applyAlignment="1">
      <alignment horizontal="center" vertical="center" shrinkToFit="1"/>
    </xf>
    <xf numFmtId="186" fontId="39" fillId="0" borderId="8" xfId="6" applyNumberFormat="1" applyFont="1" applyBorder="1" applyAlignment="1">
      <alignment horizontal="center" vertical="center" shrinkToFit="1"/>
    </xf>
    <xf numFmtId="0" fontId="39" fillId="0" borderId="1" xfId="6" applyFont="1" applyBorder="1" applyAlignment="1">
      <alignment horizontal="center" vertical="center" shrinkToFit="1"/>
    </xf>
    <xf numFmtId="0" fontId="39" fillId="0" borderId="3" xfId="6" applyFont="1" applyBorder="1" applyAlignment="1">
      <alignment horizontal="center" vertical="center" shrinkToFit="1"/>
    </xf>
    <xf numFmtId="0" fontId="19" fillId="0" borderId="4" xfId="4" applyFont="1" applyBorder="1" applyAlignment="1">
      <alignment horizontal="center" vertical="center" shrinkToFit="1"/>
    </xf>
    <xf numFmtId="0" fontId="12" fillId="0" borderId="10" xfId="1" applyFont="1" applyBorder="1" applyAlignment="1">
      <alignment horizontal="left" vertical="center" shrinkToFit="1"/>
    </xf>
    <xf numFmtId="0" fontId="12" fillId="0" borderId="11" xfId="1" applyFont="1" applyBorder="1" applyAlignment="1">
      <alignment horizontal="left" vertical="center" shrinkToFit="1"/>
    </xf>
    <xf numFmtId="0" fontId="12" fillId="0" borderId="12" xfId="1" applyFont="1" applyBorder="1" applyAlignment="1">
      <alignment horizontal="left" vertical="center" shrinkToFit="1"/>
    </xf>
    <xf numFmtId="0" fontId="12" fillId="0" borderId="0" xfId="1" applyFont="1" applyAlignment="1">
      <alignment vertical="center"/>
    </xf>
    <xf numFmtId="0" fontId="2" fillId="0" borderId="7" xfId="1" applyFont="1" applyBorder="1" applyAlignment="1" applyProtection="1">
      <alignment vertical="center" wrapText="1"/>
      <protection locked="0"/>
    </xf>
    <xf numFmtId="0" fontId="19" fillId="0" borderId="7" xfId="4" applyFont="1" applyBorder="1" applyAlignment="1">
      <alignment vertical="center" wrapText="1"/>
    </xf>
    <xf numFmtId="0" fontId="19" fillId="0" borderId="0" xfId="4" applyFont="1" applyAlignment="1">
      <alignment vertical="center" wrapText="1"/>
    </xf>
    <xf numFmtId="0" fontId="27" fillId="0" borderId="0" xfId="6" applyFont="1">
      <alignment vertical="center"/>
    </xf>
    <xf numFmtId="0" fontId="4" fillId="0" borderId="0" xfId="6" applyFont="1">
      <alignment vertical="center"/>
    </xf>
    <xf numFmtId="0" fontId="2" fillId="0" borderId="0" xfId="6" applyFont="1">
      <alignment vertical="center"/>
    </xf>
    <xf numFmtId="0" fontId="2" fillId="5" borderId="5" xfId="6" applyFont="1" applyFill="1" applyBorder="1" applyAlignment="1">
      <alignment horizontal="center"/>
    </xf>
    <xf numFmtId="0" fontId="2" fillId="0" borderId="5" xfId="6" applyFont="1" applyBorder="1" applyAlignment="1">
      <alignment vertical="center" shrinkToFit="1"/>
    </xf>
    <xf numFmtId="0" fontId="2" fillId="5" borderId="1" xfId="6" applyFont="1" applyFill="1" applyBorder="1" applyAlignment="1">
      <alignment horizontal="center" vertical="center"/>
    </xf>
    <xf numFmtId="0" fontId="2" fillId="5" borderId="2" xfId="6" applyFont="1" applyFill="1" applyBorder="1" applyAlignment="1">
      <alignment horizontal="center" vertical="center"/>
    </xf>
    <xf numFmtId="0" fontId="2" fillId="5" borderId="3" xfId="6" applyFont="1" applyFill="1" applyBorder="1" applyAlignment="1">
      <alignment horizontal="center" vertical="center"/>
    </xf>
    <xf numFmtId="0" fontId="2" fillId="0" borderId="1" xfId="6" applyFont="1" applyBorder="1" applyAlignment="1">
      <alignment vertical="center" shrinkToFit="1"/>
    </xf>
    <xf numFmtId="0" fontId="2" fillId="0" borderId="2" xfId="6" applyFont="1" applyBorder="1" applyAlignment="1">
      <alignment vertical="center" shrinkToFit="1"/>
    </xf>
    <xf numFmtId="0" fontId="2" fillId="0" borderId="3" xfId="6" applyFont="1" applyBorder="1" applyAlignment="1">
      <alignment vertical="center" shrinkToFit="1"/>
    </xf>
    <xf numFmtId="0" fontId="12" fillId="5" borderId="4" xfId="1" applyFont="1" applyFill="1" applyBorder="1" applyAlignment="1">
      <alignment horizontal="center" vertical="center" shrinkToFit="1"/>
    </xf>
    <xf numFmtId="0" fontId="2" fillId="0" borderId="1" xfId="6" applyFont="1" applyBorder="1" applyAlignment="1">
      <alignment horizontal="left" vertical="center" shrinkToFit="1"/>
    </xf>
    <xf numFmtId="0" fontId="2" fillId="0" borderId="2" xfId="6" applyFont="1" applyBorder="1" applyAlignment="1">
      <alignment horizontal="left" vertical="center" shrinkToFit="1"/>
    </xf>
    <xf numFmtId="0" fontId="2" fillId="0" borderId="3" xfId="6" applyFont="1" applyBorder="1" applyAlignment="1">
      <alignment horizontal="left" vertical="center" shrinkToFit="1"/>
    </xf>
    <xf numFmtId="0" fontId="2" fillId="5" borderId="6" xfId="6" applyFont="1" applyFill="1" applyBorder="1" applyAlignment="1">
      <alignment horizontal="center" vertical="center" shrinkToFit="1"/>
    </xf>
    <xf numFmtId="0" fontId="2" fillId="5" borderId="8" xfId="6" applyFont="1" applyFill="1" applyBorder="1" applyAlignment="1">
      <alignment horizontal="center" vertical="center" shrinkToFit="1"/>
    </xf>
    <xf numFmtId="176" fontId="2" fillId="0" borderId="6" xfId="6" applyNumberFormat="1" applyFont="1" applyBorder="1" applyAlignment="1">
      <alignment horizontal="center" vertical="center" shrinkToFit="1"/>
    </xf>
    <xf numFmtId="176" fontId="2" fillId="0" borderId="7" xfId="6" applyNumberFormat="1" applyFont="1" applyBorder="1" applyAlignment="1">
      <alignment horizontal="center" vertical="center" shrinkToFit="1"/>
    </xf>
    <xf numFmtId="176" fontId="2" fillId="0" borderId="8" xfId="6" applyNumberFormat="1" applyFont="1" applyBorder="1" applyAlignment="1">
      <alignment horizontal="center" vertical="center" shrinkToFit="1"/>
    </xf>
    <xf numFmtId="0" fontId="2" fillId="5" borderId="9" xfId="6" applyFont="1" applyFill="1" applyBorder="1" applyAlignment="1">
      <alignment horizontal="center" vertical="center"/>
    </xf>
    <xf numFmtId="0" fontId="2" fillId="0" borderId="9" xfId="6" applyFont="1" applyBorder="1" applyAlignment="1">
      <alignment vertical="center" shrinkToFit="1"/>
    </xf>
    <xf numFmtId="0" fontId="19" fillId="0" borderId="10" xfId="4" applyFont="1" applyBorder="1" applyAlignment="1">
      <alignment vertical="center" shrinkToFit="1"/>
    </xf>
    <xf numFmtId="0" fontId="19" fillId="0" borderId="11" xfId="4" applyFont="1" applyBorder="1" applyAlignment="1">
      <alignment vertical="center" shrinkToFit="1"/>
    </xf>
    <xf numFmtId="0" fontId="19" fillId="0" borderId="12" xfId="4" applyFont="1" applyBorder="1" applyAlignment="1">
      <alignment vertical="center" shrinkToFit="1"/>
    </xf>
    <xf numFmtId="0" fontId="2" fillId="0" borderId="4" xfId="6" applyFont="1" applyBorder="1" applyAlignment="1">
      <alignment vertical="center" shrinkToFit="1"/>
    </xf>
    <xf numFmtId="0" fontId="2" fillId="0" borderId="4" xfId="6" applyFont="1" applyBorder="1" applyAlignment="1">
      <alignment horizontal="center" vertical="center" shrinkToFit="1"/>
    </xf>
    <xf numFmtId="0" fontId="2" fillId="0" borderId="1" xfId="6" applyFont="1" applyBorder="1" applyAlignment="1">
      <alignment horizontal="center" vertical="center" shrinkToFit="1"/>
    </xf>
    <xf numFmtId="0" fontId="2" fillId="0" borderId="3" xfId="6" applyFont="1" applyBorder="1" applyAlignment="1">
      <alignment horizontal="center" vertical="center" shrinkToFit="1"/>
    </xf>
    <xf numFmtId="0" fontId="2" fillId="0" borderId="2" xfId="6" applyFont="1" applyBorder="1" applyAlignment="1">
      <alignment horizontal="center" vertical="center" shrinkToFit="1"/>
    </xf>
    <xf numFmtId="0" fontId="2" fillId="5" borderId="4" xfId="6" applyFont="1" applyFill="1" applyBorder="1" applyAlignment="1">
      <alignment horizontal="center" vertical="center"/>
    </xf>
    <xf numFmtId="0" fontId="41" fillId="0" borderId="4" xfId="6" applyFont="1" applyBorder="1" applyAlignment="1">
      <alignment horizontal="center" vertical="center" shrinkToFit="1"/>
    </xf>
    <xf numFmtId="0" fontId="2" fillId="5" borderId="4" xfId="6" applyFont="1" applyFill="1" applyBorder="1" applyAlignment="1">
      <alignment horizontal="center" vertical="center"/>
    </xf>
    <xf numFmtId="0" fontId="2" fillId="0" borderId="4" xfId="6" applyFont="1" applyBorder="1" applyAlignment="1">
      <alignment horizontal="center" vertical="center" shrinkToFit="1"/>
    </xf>
    <xf numFmtId="0" fontId="11" fillId="0" borderId="9" xfId="6" applyFont="1" applyBorder="1" applyAlignment="1">
      <alignment horizontal="center" vertical="center" wrapText="1"/>
    </xf>
    <xf numFmtId="0" fontId="11" fillId="0" borderId="4" xfId="6" applyFont="1" applyBorder="1" applyAlignment="1">
      <alignment horizontal="center" vertical="center"/>
    </xf>
    <xf numFmtId="186" fontId="11" fillId="0" borderId="0" xfId="6" applyNumberFormat="1" applyFont="1" applyAlignment="1">
      <alignment horizontal="center" vertical="center" shrinkToFit="1"/>
    </xf>
    <xf numFmtId="186" fontId="11" fillId="0" borderId="14" xfId="6" applyNumberFormat="1" applyFont="1" applyBorder="1" applyAlignment="1">
      <alignment horizontal="center" vertical="center" shrinkToFit="1"/>
    </xf>
    <xf numFmtId="0" fontId="39" fillId="0" borderId="0" xfId="6" applyFont="1">
      <alignment vertical="center"/>
    </xf>
    <xf numFmtId="0" fontId="11" fillId="0" borderId="4" xfId="6" applyFont="1" applyBorder="1" applyAlignment="1">
      <alignment horizontal="center" vertical="center" wrapText="1"/>
    </xf>
    <xf numFmtId="186" fontId="11" fillId="0" borderId="4" xfId="6" applyNumberFormat="1" applyFont="1" applyBorder="1" applyAlignment="1">
      <alignment horizontal="center" vertical="center" shrinkToFit="1"/>
    </xf>
    <xf numFmtId="0" fontId="11" fillId="0" borderId="0" xfId="6" applyFont="1" applyAlignment="1">
      <alignment horizontal="center" vertical="center" wrapText="1"/>
    </xf>
    <xf numFmtId="0" fontId="11" fillId="0" borderId="0" xfId="1" applyFont="1" applyAlignment="1" applyProtection="1">
      <alignment vertical="center"/>
      <protection locked="0"/>
    </xf>
    <xf numFmtId="0" fontId="11" fillId="0" borderId="0" xfId="6" applyFont="1" applyAlignment="1">
      <alignment horizontal="center" vertical="center"/>
    </xf>
    <xf numFmtId="186" fontId="11" fillId="0" borderId="0" xfId="6" applyNumberFormat="1" applyFont="1" applyAlignment="1">
      <alignment horizontal="center" vertical="center" shrinkToFit="1"/>
    </xf>
    <xf numFmtId="0" fontId="11" fillId="0" borderId="0" xfId="6" applyFont="1" applyAlignment="1">
      <alignment horizontal="left" vertical="center"/>
    </xf>
    <xf numFmtId="0" fontId="11" fillId="0" borderId="0" xfId="6" applyFont="1">
      <alignment vertical="center"/>
    </xf>
    <xf numFmtId="0" fontId="39" fillId="0" borderId="0" xfId="6" applyFont="1" applyAlignment="1">
      <alignment horizontal="left" vertical="center"/>
    </xf>
    <xf numFmtId="0" fontId="39" fillId="0" borderId="0" xfId="6" applyFont="1" applyAlignment="1">
      <alignment horizontal="center" vertical="center"/>
    </xf>
    <xf numFmtId="0" fontId="27" fillId="0" borderId="0" xfId="6" applyFont="1" applyAlignment="1">
      <alignment horizontal="left" vertical="center"/>
    </xf>
    <xf numFmtId="0" fontId="12" fillId="2" borderId="6" xfId="1" applyFont="1" applyFill="1" applyBorder="1" applyAlignment="1">
      <alignment horizontal="center" vertical="center"/>
    </xf>
    <xf numFmtId="0" fontId="14" fillId="0" borderId="6" xfId="1" applyFont="1" applyBorder="1" applyAlignment="1">
      <alignment horizontal="left" vertical="center" shrinkToFit="1"/>
    </xf>
    <xf numFmtId="0" fontId="14" fillId="0" borderId="7" xfId="1" applyFont="1" applyBorder="1" applyAlignment="1">
      <alignment horizontal="left" vertical="center" shrinkToFit="1"/>
    </xf>
    <xf numFmtId="0" fontId="14" fillId="0" borderId="8" xfId="1" applyFont="1" applyBorder="1" applyAlignment="1">
      <alignment horizontal="left" vertical="center" shrinkToFit="1"/>
    </xf>
    <xf numFmtId="0" fontId="12" fillId="2" borderId="3" xfId="1" applyFont="1" applyFill="1" applyBorder="1" applyAlignment="1">
      <alignment horizontal="center" vertical="center"/>
    </xf>
    <xf numFmtId="0" fontId="13" fillId="0" borderId="4" xfId="1" applyFont="1" applyBorder="1" applyAlignment="1">
      <alignment horizontal="left" vertical="center" shrinkToFit="1"/>
    </xf>
    <xf numFmtId="0" fontId="14" fillId="0" borderId="4" xfId="1" applyFont="1" applyBorder="1" applyAlignment="1">
      <alignment horizontal="center" vertical="center" shrinkToFit="1"/>
    </xf>
    <xf numFmtId="184" fontId="12" fillId="0" borderId="6" xfId="1" applyNumberFormat="1" applyFont="1" applyBorder="1" applyAlignment="1">
      <alignment horizontal="center" vertical="center" shrinkToFit="1"/>
    </xf>
    <xf numFmtId="184" fontId="12" fillId="0" borderId="7" xfId="1" applyNumberFormat="1" applyFont="1" applyBorder="1" applyAlignment="1">
      <alignment horizontal="center" vertical="center" shrinkToFit="1"/>
    </xf>
    <xf numFmtId="184" fontId="12" fillId="0" borderId="8" xfId="1" applyNumberFormat="1" applyFont="1" applyBorder="1" applyAlignment="1">
      <alignment horizontal="center" vertical="center" shrinkToFit="1"/>
    </xf>
    <xf numFmtId="0" fontId="12" fillId="2" borderId="10" xfId="1" applyFont="1" applyFill="1" applyBorder="1" applyAlignment="1">
      <alignment horizontal="center" vertical="center"/>
    </xf>
    <xf numFmtId="0" fontId="14" fillId="0" borderId="10" xfId="1" applyFont="1" applyBorder="1" applyAlignment="1">
      <alignment horizontal="left" vertical="center" shrinkToFit="1"/>
    </xf>
    <xf numFmtId="0" fontId="14" fillId="0" borderId="11" xfId="1" applyFont="1" applyBorder="1" applyAlignment="1">
      <alignment horizontal="left" vertical="center" shrinkToFit="1"/>
    </xf>
    <xf numFmtId="0" fontId="14" fillId="0" borderId="12" xfId="1" applyFont="1" applyBorder="1" applyAlignment="1">
      <alignment horizontal="left" vertical="center" shrinkToFit="1"/>
    </xf>
    <xf numFmtId="0" fontId="12" fillId="2" borderId="3" xfId="1" applyFont="1" applyFill="1" applyBorder="1" applyAlignment="1">
      <alignment horizontal="center" vertical="center" wrapText="1"/>
    </xf>
    <xf numFmtId="0" fontId="19" fillId="0" borderId="11" xfId="4" applyFont="1" applyBorder="1" applyAlignment="1">
      <alignment horizontal="center" vertical="center" shrinkToFit="1"/>
    </xf>
    <xf numFmtId="0" fontId="24" fillId="0" borderId="10" xfId="4" applyBorder="1" applyAlignment="1">
      <alignment horizontal="center" vertical="center" shrinkToFit="1"/>
    </xf>
    <xf numFmtId="0" fontId="24" fillId="0" borderId="11" xfId="4" applyBorder="1" applyAlignment="1">
      <alignment horizontal="center" vertical="center" shrinkToFit="1"/>
    </xf>
    <xf numFmtId="0" fontId="24" fillId="0" borderId="12" xfId="4" applyBorder="1" applyAlignment="1">
      <alignment horizontal="center" vertical="center" shrinkToFit="1"/>
    </xf>
    <xf numFmtId="0" fontId="12" fillId="2" borderId="15" xfId="1" applyFont="1" applyFill="1" applyBorder="1" applyAlignment="1">
      <alignment vertical="center" textRotation="255"/>
    </xf>
    <xf numFmtId="0" fontId="42" fillId="0" borderId="13" xfId="1" applyFont="1" applyBorder="1" applyAlignment="1" applyProtection="1">
      <alignment horizontal="center"/>
      <protection locked="0"/>
    </xf>
    <xf numFmtId="0" fontId="42" fillId="0" borderId="0" xfId="1" applyFont="1" applyAlignment="1" applyProtection="1">
      <alignment horizontal="center"/>
      <protection locked="0"/>
    </xf>
    <xf numFmtId="0" fontId="42" fillId="0" borderId="14" xfId="1" applyFont="1" applyBorder="1" applyAlignment="1" applyProtection="1">
      <alignment horizontal="center"/>
      <protection locked="0"/>
    </xf>
    <xf numFmtId="0" fontId="12" fillId="2" borderId="9" xfId="1" applyFont="1" applyFill="1" applyBorder="1" applyAlignment="1">
      <alignment vertical="center" textRotation="255"/>
    </xf>
    <xf numFmtId="0" fontId="12" fillId="0" borderId="10" xfId="1" applyFont="1" applyBorder="1" applyAlignment="1" applyProtection="1">
      <alignment vertical="center"/>
      <protection locked="0"/>
    </xf>
    <xf numFmtId="0" fontId="12" fillId="0" borderId="11" xfId="1" applyFont="1" applyBorder="1" applyAlignment="1" applyProtection="1">
      <alignment vertical="center"/>
      <protection locked="0"/>
    </xf>
    <xf numFmtId="0" fontId="13" fillId="0" borderId="11" xfId="1" applyFont="1" applyBorder="1" applyAlignment="1" applyProtection="1">
      <alignment vertical="center"/>
      <protection locked="0"/>
    </xf>
    <xf numFmtId="0" fontId="12" fillId="0" borderId="11" xfId="1" applyFont="1" applyBorder="1" applyProtection="1">
      <protection locked="0"/>
    </xf>
    <xf numFmtId="0" fontId="22" fillId="0" borderId="11" xfId="1" applyFont="1" applyBorder="1" applyAlignment="1" applyProtection="1">
      <alignment horizontal="left" vertical="center" wrapText="1"/>
      <protection locked="0"/>
    </xf>
    <xf numFmtId="0" fontId="22" fillId="0" borderId="12" xfId="1" applyFont="1" applyBorder="1" applyAlignment="1" applyProtection="1">
      <alignment horizontal="left" vertical="center" wrapText="1"/>
      <protection locked="0"/>
    </xf>
    <xf numFmtId="0" fontId="2" fillId="0" borderId="0" xfId="1" applyFont="1" applyAlignment="1" applyProtection="1">
      <alignment horizontal="center"/>
      <protection locked="0"/>
    </xf>
    <xf numFmtId="0" fontId="1" fillId="0" borderId="0" xfId="1" applyAlignment="1">
      <alignment vertical="center"/>
    </xf>
    <xf numFmtId="0" fontId="43" fillId="0" borderId="0" xfId="1" applyFont="1" applyAlignment="1">
      <alignment vertical="center" wrapText="1"/>
    </xf>
    <xf numFmtId="0" fontId="2" fillId="2" borderId="27" xfId="1" applyFont="1" applyFill="1" applyBorder="1" applyAlignment="1">
      <alignment horizontal="center" vertical="center" wrapText="1"/>
    </xf>
    <xf numFmtId="0" fontId="2" fillId="2" borderId="28" xfId="1" applyFont="1" applyFill="1" applyBorder="1" applyAlignment="1">
      <alignment horizontal="center" vertical="center" wrapText="1"/>
    </xf>
    <xf numFmtId="0" fontId="2" fillId="2" borderId="27" xfId="1" applyFont="1" applyFill="1" applyBorder="1" applyAlignment="1">
      <alignment horizontal="center" vertical="center"/>
    </xf>
    <xf numFmtId="0" fontId="2" fillId="2" borderId="29" xfId="1" applyFont="1" applyFill="1" applyBorder="1" applyAlignment="1">
      <alignment vertical="center"/>
    </xf>
    <xf numFmtId="0" fontId="2" fillId="2" borderId="28" xfId="1" applyFont="1" applyFill="1" applyBorder="1" applyAlignment="1">
      <alignment vertical="center"/>
    </xf>
    <xf numFmtId="0" fontId="1" fillId="0" borderId="4" xfId="1" applyBorder="1" applyAlignment="1">
      <alignment horizontal="center" vertical="center" wrapText="1"/>
    </xf>
    <xf numFmtId="0" fontId="2" fillId="2" borderId="27" xfId="1" applyFont="1" applyFill="1" applyBorder="1" applyAlignment="1">
      <alignment horizontal="center" vertical="center" shrinkToFit="1"/>
    </xf>
    <xf numFmtId="0" fontId="2" fillId="2" borderId="29" xfId="1" applyFont="1" applyFill="1" applyBorder="1" applyAlignment="1">
      <alignment horizontal="center" vertical="center" shrinkToFit="1"/>
    </xf>
    <xf numFmtId="0" fontId="2" fillId="2" borderId="28" xfId="1" applyFont="1" applyFill="1" applyBorder="1" applyAlignment="1">
      <alignment horizontal="center" vertical="center" shrinkToFit="1"/>
    </xf>
    <xf numFmtId="0" fontId="2" fillId="2" borderId="30" xfId="1" applyFont="1" applyFill="1" applyBorder="1" applyAlignment="1">
      <alignment vertical="center" wrapText="1"/>
    </xf>
    <xf numFmtId="0" fontId="2" fillId="2" borderId="31" xfId="1" applyFont="1" applyFill="1" applyBorder="1" applyAlignment="1">
      <alignment vertical="center" wrapText="1"/>
    </xf>
    <xf numFmtId="0" fontId="2" fillId="2" borderId="30" xfId="1" applyFont="1" applyFill="1" applyBorder="1" applyAlignment="1">
      <alignment horizontal="center" vertical="center" shrinkToFit="1"/>
    </xf>
    <xf numFmtId="0" fontId="2" fillId="2" borderId="31" xfId="1" applyFont="1" applyFill="1" applyBorder="1" applyAlignment="1">
      <alignment horizontal="center" vertical="center" shrinkToFit="1"/>
    </xf>
    <xf numFmtId="0" fontId="2" fillId="2" borderId="30" xfId="1" applyFont="1" applyFill="1" applyBorder="1" applyAlignment="1">
      <alignment horizontal="center" vertical="center"/>
    </xf>
    <xf numFmtId="0" fontId="24" fillId="0" borderId="11" xfId="4" applyBorder="1" applyAlignment="1">
      <alignment horizontal="left" vertical="center"/>
    </xf>
    <xf numFmtId="0" fontId="24" fillId="0" borderId="0" xfId="4" applyAlignment="1">
      <alignment horizontal="left" vertical="center"/>
    </xf>
    <xf numFmtId="0" fontId="2" fillId="2" borderId="31" xfId="1" applyFont="1" applyFill="1" applyBorder="1" applyAlignment="1">
      <alignment horizontal="center" vertical="center"/>
    </xf>
    <xf numFmtId="0" fontId="26" fillId="0" borderId="6" xfId="1" applyFont="1" applyBorder="1" applyAlignment="1">
      <alignment horizontal="left" vertical="center" shrinkToFit="1"/>
    </xf>
    <xf numFmtId="0" fontId="26" fillId="0" borderId="7" xfId="1" applyFont="1" applyBorder="1" applyAlignment="1">
      <alignment horizontal="left" vertical="center" shrinkToFit="1"/>
    </xf>
    <xf numFmtId="0" fontId="26" fillId="0" borderId="8" xfId="1" applyFont="1" applyBorder="1" applyAlignment="1">
      <alignment horizontal="left" vertical="center" shrinkToFit="1"/>
    </xf>
    <xf numFmtId="0" fontId="26" fillId="0" borderId="4" xfId="1" applyFont="1" applyBorder="1" applyAlignment="1">
      <alignment horizontal="left" vertical="center" shrinkToFit="1"/>
    </xf>
    <xf numFmtId="184" fontId="12" fillId="0" borderId="6" xfId="1" applyNumberFormat="1" applyFont="1" applyBorder="1" applyAlignment="1">
      <alignment horizontal="right" vertical="center" wrapText="1" shrinkToFit="1"/>
    </xf>
    <xf numFmtId="0" fontId="19" fillId="0" borderId="7" xfId="4" applyFont="1" applyBorder="1" applyAlignment="1">
      <alignment vertical="center" wrapText="1" shrinkToFit="1"/>
    </xf>
    <xf numFmtId="0" fontId="19" fillId="0" borderId="8" xfId="4" applyFont="1" applyBorder="1" applyAlignment="1">
      <alignment vertical="center" wrapText="1" shrinkToFit="1"/>
    </xf>
    <xf numFmtId="0" fontId="2" fillId="2" borderId="32" xfId="1" applyFont="1" applyFill="1" applyBorder="1" applyAlignment="1">
      <alignment horizontal="center" vertical="center"/>
    </xf>
    <xf numFmtId="0" fontId="2" fillId="2" borderId="33" xfId="1" applyFont="1" applyFill="1" applyBorder="1" applyAlignment="1">
      <alignment horizontal="center" vertical="center"/>
    </xf>
    <xf numFmtId="0" fontId="2" fillId="2" borderId="34" xfId="1" applyFont="1" applyFill="1" applyBorder="1" applyAlignment="1">
      <alignment horizontal="center" vertical="center"/>
    </xf>
    <xf numFmtId="0" fontId="2" fillId="2" borderId="35" xfId="1" applyFont="1" applyFill="1" applyBorder="1" applyAlignment="1">
      <alignment horizontal="center" vertical="center"/>
    </xf>
    <xf numFmtId="0" fontId="2" fillId="2" borderId="36" xfId="1" applyFont="1" applyFill="1" applyBorder="1" applyAlignment="1">
      <alignment horizontal="center" vertical="center"/>
    </xf>
    <xf numFmtId="0" fontId="26" fillId="0" borderId="10" xfId="1" applyFont="1" applyBorder="1" applyAlignment="1">
      <alignment horizontal="left" vertical="center" shrinkToFit="1"/>
    </xf>
    <xf numFmtId="0" fontId="26" fillId="0" borderId="11" xfId="1" applyFont="1" applyBorder="1" applyAlignment="1">
      <alignment horizontal="left" vertical="center" shrinkToFit="1"/>
    </xf>
    <xf numFmtId="0" fontId="26" fillId="0" borderId="12" xfId="1" applyFont="1" applyBorder="1" applyAlignment="1">
      <alignment horizontal="left" vertical="center" shrinkToFit="1"/>
    </xf>
    <xf numFmtId="0" fontId="19" fillId="0" borderId="10" xfId="4" applyFont="1" applyBorder="1" applyAlignment="1">
      <alignment vertical="center" wrapText="1" shrinkToFit="1"/>
    </xf>
    <xf numFmtId="0" fontId="19" fillId="0" borderId="11" xfId="4" applyFont="1" applyBorder="1" applyAlignment="1">
      <alignment vertical="center" wrapText="1" shrinkToFit="1"/>
    </xf>
    <xf numFmtId="0" fontId="19" fillId="0" borderId="12" xfId="4" applyFont="1" applyBorder="1" applyAlignment="1">
      <alignment vertical="center" wrapText="1" shrinkToFit="1"/>
    </xf>
    <xf numFmtId="192" fontId="1" fillId="0" borderId="4" xfId="1" applyNumberFormat="1" applyBorder="1" applyAlignment="1">
      <alignment vertical="center"/>
    </xf>
    <xf numFmtId="193" fontId="1" fillId="0" borderId="4" xfId="1" applyNumberFormat="1" applyBorder="1" applyAlignment="1">
      <alignment vertical="center"/>
    </xf>
    <xf numFmtId="194" fontId="1" fillId="0" borderId="4" xfId="1" applyNumberFormat="1" applyBorder="1" applyAlignment="1">
      <alignment vertical="center"/>
    </xf>
    <xf numFmtId="0" fontId="1" fillId="0" borderId="4" xfId="1" applyBorder="1" applyAlignment="1">
      <alignment horizontal="center" vertical="center"/>
    </xf>
    <xf numFmtId="185" fontId="1" fillId="0" borderId="4" xfId="1" applyNumberFormat="1" applyBorder="1" applyAlignment="1">
      <alignment horizontal="center" vertical="center" shrinkToFit="1"/>
    </xf>
    <xf numFmtId="185" fontId="1" fillId="0" borderId="4" xfId="1" applyNumberFormat="1" applyBorder="1" applyAlignment="1">
      <alignment vertical="center" shrinkToFit="1"/>
    </xf>
    <xf numFmtId="195" fontId="1" fillId="0" borderId="4" xfId="1" applyNumberFormat="1" applyBorder="1" applyAlignment="1">
      <alignment vertical="center" shrinkToFit="1"/>
    </xf>
    <xf numFmtId="0" fontId="2" fillId="2" borderId="5" xfId="1" applyFont="1" applyFill="1" applyBorder="1" applyAlignment="1">
      <alignment vertical="center" textRotation="255"/>
    </xf>
    <xf numFmtId="0" fontId="44" fillId="0" borderId="6" xfId="1" applyFont="1" applyBorder="1" applyAlignment="1" applyProtection="1">
      <alignment horizontal="center"/>
      <protection locked="0"/>
    </xf>
    <xf numFmtId="0" fontId="44" fillId="0" borderId="7" xfId="1" applyFont="1" applyBorder="1" applyAlignment="1" applyProtection="1">
      <alignment horizontal="center"/>
      <protection locked="0"/>
    </xf>
    <xf numFmtId="0" fontId="44" fillId="0" borderId="0" xfId="1" applyFont="1" applyAlignment="1" applyProtection="1">
      <alignment horizontal="center"/>
      <protection locked="0"/>
    </xf>
    <xf numFmtId="0" fontId="44" fillId="0" borderId="14" xfId="1" applyFont="1" applyBorder="1" applyAlignment="1" applyProtection="1">
      <alignment horizontal="center"/>
      <protection locked="0"/>
    </xf>
    <xf numFmtId="0" fontId="11" fillId="2" borderId="1" xfId="1" applyFont="1" applyFill="1" applyBorder="1" applyAlignment="1" applyProtection="1">
      <alignment horizontal="center" vertical="center"/>
      <protection locked="0"/>
    </xf>
    <xf numFmtId="0" fontId="24" fillId="2" borderId="2" xfId="4" applyFill="1" applyBorder="1" applyAlignment="1">
      <alignment horizontal="center" vertical="center"/>
    </xf>
    <xf numFmtId="0" fontId="24" fillId="2" borderId="3" xfId="4" applyFill="1" applyBorder="1" applyAlignment="1">
      <alignment horizontal="center" vertical="center"/>
    </xf>
    <xf numFmtId="0" fontId="44" fillId="0" borderId="13" xfId="1" applyFont="1" applyBorder="1" applyAlignment="1" applyProtection="1">
      <alignment horizontal="center"/>
      <protection locked="0"/>
    </xf>
    <xf numFmtId="0" fontId="11" fillId="2" borderId="1" xfId="1" applyFont="1" applyFill="1" applyBorder="1" applyAlignment="1" applyProtection="1">
      <alignment horizontal="center" vertical="center" wrapText="1"/>
      <protection locked="0"/>
    </xf>
    <xf numFmtId="0" fontId="11" fillId="2" borderId="2" xfId="1" applyFont="1" applyFill="1" applyBorder="1" applyAlignment="1" applyProtection="1">
      <alignment horizontal="center" vertical="center" wrapText="1"/>
      <protection locked="0"/>
    </xf>
    <xf numFmtId="0" fontId="11" fillId="2" borderId="3" xfId="1" applyFont="1" applyFill="1" applyBorder="1" applyAlignment="1" applyProtection="1">
      <alignment horizontal="center" vertical="center" wrapText="1"/>
      <protection locked="0"/>
    </xf>
    <xf numFmtId="0" fontId="11" fillId="0" borderId="1" xfId="1" applyFont="1" applyBorder="1" applyAlignment="1" applyProtection="1">
      <alignment horizontal="center" vertical="center" wrapText="1"/>
      <protection locked="0"/>
    </xf>
    <xf numFmtId="0" fontId="11" fillId="0" borderId="2" xfId="1" applyFont="1" applyBorder="1" applyAlignment="1" applyProtection="1">
      <alignment horizontal="center" vertical="center" wrapText="1"/>
      <protection locked="0"/>
    </xf>
    <xf numFmtId="193" fontId="11" fillId="0" borderId="1" xfId="1" applyNumberFormat="1" applyFont="1" applyBorder="1" applyAlignment="1" applyProtection="1">
      <alignment horizontal="center" vertical="center" wrapText="1"/>
      <protection locked="0"/>
    </xf>
    <xf numFmtId="193" fontId="11" fillId="0" borderId="2" xfId="1" applyNumberFormat="1" applyFont="1" applyBorder="1" applyAlignment="1" applyProtection="1">
      <alignment horizontal="center" vertical="center" wrapText="1"/>
      <protection locked="0"/>
    </xf>
    <xf numFmtId="193" fontId="11" fillId="0" borderId="3" xfId="1" applyNumberFormat="1" applyFont="1" applyBorder="1" applyAlignment="1" applyProtection="1">
      <alignment horizontal="center" vertical="center" wrapText="1"/>
      <protection locked="0"/>
    </xf>
    <xf numFmtId="0" fontId="11" fillId="2" borderId="6" xfId="1" applyFont="1" applyFill="1" applyBorder="1" applyAlignment="1" applyProtection="1">
      <alignment horizontal="center" vertical="center" wrapText="1"/>
      <protection locked="0"/>
    </xf>
    <xf numFmtId="0" fontId="11" fillId="2" borderId="8" xfId="1" applyFont="1" applyFill="1" applyBorder="1" applyAlignment="1" applyProtection="1">
      <alignment horizontal="center" vertical="center" wrapText="1"/>
      <protection locked="0"/>
    </xf>
    <xf numFmtId="0" fontId="11" fillId="2" borderId="4" xfId="1" applyFont="1" applyFill="1" applyBorder="1" applyAlignment="1" applyProtection="1">
      <alignment horizontal="center" vertical="center" wrapText="1"/>
      <protection locked="0"/>
    </xf>
    <xf numFmtId="0" fontId="11" fillId="2" borderId="7" xfId="1" applyFont="1" applyFill="1" applyBorder="1" applyAlignment="1" applyProtection="1">
      <alignment horizontal="center" vertical="center" wrapText="1"/>
      <protection locked="0"/>
    </xf>
    <xf numFmtId="0" fontId="19" fillId="0" borderId="7" xfId="4" applyFont="1" applyBorder="1" applyAlignment="1">
      <alignment horizontal="center" vertical="center" wrapText="1"/>
    </xf>
    <xf numFmtId="0" fontId="19" fillId="0" borderId="8" xfId="4" applyFont="1" applyBorder="1" applyAlignment="1">
      <alignment horizontal="center" vertical="center" wrapText="1"/>
    </xf>
    <xf numFmtId="0" fontId="1" fillId="0" borderId="0" xfId="1" applyAlignment="1">
      <alignment horizontal="center" vertical="center"/>
    </xf>
    <xf numFmtId="0" fontId="11" fillId="2" borderId="13" xfId="1" applyFont="1" applyFill="1" applyBorder="1" applyAlignment="1" applyProtection="1">
      <alignment horizontal="center" vertical="center" wrapText="1"/>
      <protection locked="0"/>
    </xf>
    <xf numFmtId="0" fontId="11" fillId="2" borderId="14" xfId="1" applyFont="1" applyFill="1" applyBorder="1" applyAlignment="1" applyProtection="1">
      <alignment horizontal="center" vertical="center" wrapText="1"/>
      <protection locked="0"/>
    </xf>
    <xf numFmtId="0" fontId="11" fillId="2" borderId="10" xfId="1" applyFont="1" applyFill="1" applyBorder="1" applyAlignment="1" applyProtection="1">
      <alignment horizontal="center" vertical="center" wrapText="1"/>
      <protection locked="0"/>
    </xf>
    <xf numFmtId="0" fontId="11" fillId="2" borderId="11" xfId="1" applyFont="1" applyFill="1" applyBorder="1" applyAlignment="1" applyProtection="1">
      <alignment horizontal="center" vertical="center" wrapText="1"/>
      <protection locked="0"/>
    </xf>
    <xf numFmtId="0" fontId="11" fillId="2" borderId="12" xfId="1" applyFont="1" applyFill="1" applyBorder="1" applyAlignment="1" applyProtection="1">
      <alignment horizontal="center" vertical="center" wrapText="1"/>
      <protection locked="0"/>
    </xf>
    <xf numFmtId="0" fontId="11" fillId="2" borderId="0" xfId="1" applyFont="1" applyFill="1" applyAlignment="1" applyProtection="1">
      <alignment horizontal="center" vertical="center" wrapText="1"/>
      <protection locked="0"/>
    </xf>
    <xf numFmtId="0" fontId="19" fillId="0" borderId="0" xfId="4" applyFont="1" applyAlignment="1">
      <alignment horizontal="center" vertical="center" wrapText="1"/>
    </xf>
    <xf numFmtId="0" fontId="19" fillId="0" borderId="14" xfId="4" applyFont="1" applyBorder="1" applyAlignment="1">
      <alignment horizontal="center" vertical="center" wrapText="1"/>
    </xf>
    <xf numFmtId="0" fontId="28" fillId="2" borderId="3" xfId="1" applyFont="1" applyFill="1" applyBorder="1" applyAlignment="1">
      <alignment horizontal="center" vertical="center" wrapText="1"/>
    </xf>
    <xf numFmtId="0" fontId="28" fillId="2" borderId="4" xfId="1" applyFont="1" applyFill="1" applyBorder="1" applyAlignment="1">
      <alignment horizontal="center" vertical="center" wrapText="1"/>
    </xf>
    <xf numFmtId="0" fontId="19" fillId="0" borderId="11" xfId="4" applyFont="1" applyBorder="1" applyAlignment="1">
      <alignment horizontal="center" vertical="center" wrapText="1"/>
    </xf>
    <xf numFmtId="0" fontId="19" fillId="0" borderId="12" xfId="4" applyFont="1" applyBorder="1" applyAlignment="1">
      <alignment horizontal="center" vertical="center" wrapText="1"/>
    </xf>
    <xf numFmtId="0" fontId="11" fillId="0" borderId="4" xfId="1" applyFont="1" applyBorder="1" applyAlignment="1" applyProtection="1">
      <alignment vertical="center" shrinkToFit="1"/>
      <protection locked="0"/>
    </xf>
    <xf numFmtId="0" fontId="11" fillId="0" borderId="1" xfId="1" applyFont="1" applyBorder="1" applyAlignment="1" applyProtection="1">
      <alignment horizontal="center" vertical="center" shrinkToFit="1"/>
      <protection locked="0"/>
    </xf>
    <xf numFmtId="0" fontId="11" fillId="0" borderId="3" xfId="1" applyFont="1" applyBorder="1" applyAlignment="1" applyProtection="1">
      <alignment horizontal="center" vertical="center" shrinkToFit="1"/>
      <protection locked="0"/>
    </xf>
    <xf numFmtId="0" fontId="11" fillId="0" borderId="2" xfId="1" applyFont="1" applyBorder="1" applyAlignment="1" applyProtection="1">
      <alignment horizontal="center" vertical="center" shrinkToFit="1"/>
      <protection locked="0"/>
    </xf>
    <xf numFmtId="0" fontId="11" fillId="0" borderId="4" xfId="1" applyFont="1" applyBorder="1" applyAlignment="1" applyProtection="1">
      <alignment horizontal="center" vertical="center" shrinkToFit="1"/>
      <protection locked="0"/>
    </xf>
    <xf numFmtId="196" fontId="46" fillId="0" borderId="4" xfId="1" applyNumberFormat="1" applyFont="1" applyBorder="1" applyAlignment="1" applyProtection="1">
      <alignment horizontal="center" vertical="center" shrinkToFit="1"/>
      <protection locked="0"/>
    </xf>
    <xf numFmtId="0" fontId="11" fillId="0" borderId="1" xfId="1" applyFont="1" applyBorder="1" applyAlignment="1" applyProtection="1">
      <alignment horizontal="left" vertical="center" shrinkToFit="1"/>
      <protection locked="0"/>
    </xf>
    <xf numFmtId="0" fontId="11" fillId="0" borderId="2" xfId="1" applyFont="1" applyBorder="1" applyAlignment="1" applyProtection="1">
      <alignment horizontal="left" vertical="center" shrinkToFit="1"/>
      <protection locked="0"/>
    </xf>
    <xf numFmtId="0" fontId="19" fillId="0" borderId="2" xfId="4" applyFont="1" applyBorder="1" applyAlignment="1">
      <alignment horizontal="left" vertical="center" shrinkToFit="1"/>
    </xf>
    <xf numFmtId="0" fontId="19" fillId="0" borderId="3" xfId="4" applyFont="1" applyBorder="1" applyAlignment="1">
      <alignment horizontal="left" vertical="center" shrinkToFit="1"/>
    </xf>
    <xf numFmtId="0" fontId="1" fillId="0" borderId="4" xfId="1" applyBorder="1" applyAlignment="1">
      <alignment vertical="center"/>
    </xf>
    <xf numFmtId="0" fontId="19" fillId="0" borderId="2" xfId="4" applyFont="1" applyBorder="1" applyAlignment="1">
      <alignment vertical="center" shrinkToFit="1"/>
    </xf>
    <xf numFmtId="0" fontId="19" fillId="0" borderId="3" xfId="4" applyFont="1" applyBorder="1" applyAlignment="1">
      <alignment vertical="center" shrinkToFit="1"/>
    </xf>
    <xf numFmtId="0" fontId="19" fillId="0" borderId="2" xfId="4" applyFont="1" applyBorder="1" applyAlignment="1">
      <alignment horizontal="center" vertical="center" shrinkToFit="1"/>
    </xf>
    <xf numFmtId="195" fontId="46" fillId="0" borderId="4" xfId="1" applyNumberFormat="1" applyFont="1" applyBorder="1" applyAlignment="1" applyProtection="1">
      <alignment horizontal="right" vertical="center" shrinkToFit="1"/>
      <protection locked="0"/>
    </xf>
    <xf numFmtId="0" fontId="11" fillId="2" borderId="37" xfId="1" applyFont="1" applyFill="1" applyBorder="1" applyAlignment="1" applyProtection="1">
      <alignment horizontal="center" vertical="center" wrapText="1"/>
      <protection locked="0"/>
    </xf>
    <xf numFmtId="0" fontId="11" fillId="2" borderId="38" xfId="1" applyFont="1" applyFill="1" applyBorder="1" applyAlignment="1" applyProtection="1">
      <alignment horizontal="center" vertical="center" wrapText="1"/>
      <protection locked="0"/>
    </xf>
    <xf numFmtId="0" fontId="11" fillId="2" borderId="39" xfId="1" applyFont="1" applyFill="1" applyBorder="1" applyAlignment="1" applyProtection="1">
      <alignment horizontal="center" vertical="center" wrapText="1"/>
      <protection locked="0"/>
    </xf>
    <xf numFmtId="0" fontId="11" fillId="0" borderId="3" xfId="1" applyFont="1" applyBorder="1" applyAlignment="1" applyProtection="1">
      <alignment horizontal="center" vertical="center" wrapText="1"/>
      <protection locked="0"/>
    </xf>
    <xf numFmtId="0" fontId="11" fillId="2" borderId="40" xfId="1" applyFont="1" applyFill="1" applyBorder="1" applyAlignment="1" applyProtection="1">
      <alignment horizontal="center" vertical="center" wrapText="1"/>
      <protection locked="0"/>
    </xf>
    <xf numFmtId="0" fontId="11" fillId="2" borderId="41" xfId="1" applyFont="1" applyFill="1" applyBorder="1" applyAlignment="1" applyProtection="1">
      <alignment horizontal="center" vertical="center" wrapText="1"/>
      <protection locked="0"/>
    </xf>
    <xf numFmtId="0" fontId="11" fillId="2" borderId="42" xfId="1" applyFont="1" applyFill="1" applyBorder="1" applyAlignment="1" applyProtection="1">
      <alignment horizontal="center" vertical="center" wrapText="1"/>
      <protection locked="0"/>
    </xf>
    <xf numFmtId="0" fontId="11" fillId="2" borderId="4" xfId="1" applyFont="1" applyFill="1" applyBorder="1" applyAlignment="1">
      <alignment horizontal="center" vertical="center" wrapText="1"/>
    </xf>
    <xf numFmtId="194" fontId="1" fillId="0" borderId="1" xfId="1" applyNumberFormat="1" applyBorder="1" applyAlignment="1">
      <alignment vertical="center" shrinkToFit="1"/>
    </xf>
    <xf numFmtId="0" fontId="1" fillId="0" borderId="3" xfId="1" applyBorder="1" applyAlignment="1">
      <alignment vertical="center" shrinkToFit="1"/>
    </xf>
    <xf numFmtId="0" fontId="11" fillId="0" borderId="1" xfId="1" applyFont="1" applyBorder="1" applyAlignment="1">
      <alignment horizontal="center" vertical="center" shrinkToFit="1"/>
    </xf>
    <xf numFmtId="0" fontId="11" fillId="0" borderId="3" xfId="1" applyFont="1" applyBorder="1" applyAlignment="1">
      <alignment horizontal="center" vertical="center" shrinkToFit="1"/>
    </xf>
    <xf numFmtId="194" fontId="1" fillId="0" borderId="1" xfId="1" applyNumberFormat="1" applyBorder="1" applyAlignment="1">
      <alignment horizontal="center" vertical="center"/>
    </xf>
    <xf numFmtId="194" fontId="1" fillId="0" borderId="3" xfId="1" applyNumberFormat="1" applyBorder="1" applyAlignment="1">
      <alignment horizontal="center" vertical="center"/>
    </xf>
    <xf numFmtId="0" fontId="11" fillId="2" borderId="43" xfId="1" applyFont="1" applyFill="1" applyBorder="1" applyAlignment="1" applyProtection="1">
      <alignment horizontal="center" vertical="center" wrapText="1"/>
      <protection locked="0"/>
    </xf>
    <xf numFmtId="0" fontId="11" fillId="2" borderId="44" xfId="1" applyFont="1" applyFill="1" applyBorder="1" applyAlignment="1" applyProtection="1">
      <alignment horizontal="center" vertical="center" wrapText="1"/>
      <protection locked="0"/>
    </xf>
    <xf numFmtId="0" fontId="11" fillId="2" borderId="45" xfId="1" applyFont="1" applyFill="1" applyBorder="1" applyAlignment="1" applyProtection="1">
      <alignment horizontal="center" vertical="center" wrapText="1"/>
      <protection locked="0"/>
    </xf>
    <xf numFmtId="0" fontId="11" fillId="0" borderId="4" xfId="1" applyFont="1" applyBorder="1" applyAlignment="1" applyProtection="1">
      <alignment horizontal="center" vertical="center" wrapText="1"/>
      <protection locked="0"/>
    </xf>
    <xf numFmtId="0" fontId="11" fillId="0" borderId="5" xfId="1" applyFont="1" applyBorder="1" applyAlignment="1" applyProtection="1">
      <alignment horizontal="left" vertical="center" shrinkToFit="1"/>
      <protection locked="0"/>
    </xf>
    <xf numFmtId="0" fontId="11" fillId="0" borderId="15" xfId="1" applyFont="1" applyBorder="1" applyAlignment="1" applyProtection="1">
      <alignment horizontal="left" vertical="center" shrinkToFit="1"/>
      <protection locked="0"/>
    </xf>
    <xf numFmtId="0" fontId="11" fillId="0" borderId="13" xfId="1" applyFont="1" applyBorder="1" applyAlignment="1" applyProtection="1">
      <alignment horizontal="left" vertical="center"/>
      <protection locked="0"/>
    </xf>
    <xf numFmtId="0" fontId="11" fillId="0" borderId="0" xfId="1" applyFont="1" applyAlignment="1" applyProtection="1">
      <alignment horizontal="left" vertical="center"/>
      <protection locked="0"/>
    </xf>
    <xf numFmtId="0" fontId="11" fillId="0" borderId="14" xfId="1" applyFont="1" applyBorder="1" applyAlignment="1" applyProtection="1">
      <alignment horizontal="left" vertical="center"/>
      <protection locked="0"/>
    </xf>
    <xf numFmtId="0" fontId="11" fillId="0" borderId="10" xfId="1" applyFont="1" applyBorder="1" applyAlignment="1" applyProtection="1">
      <alignment horizontal="left" vertical="center"/>
      <protection locked="0"/>
    </xf>
    <xf numFmtId="0" fontId="11" fillId="0" borderId="11" xfId="1" applyFont="1" applyBorder="1" applyAlignment="1" applyProtection="1">
      <alignment horizontal="left" vertical="center"/>
      <protection locked="0"/>
    </xf>
    <xf numFmtId="0" fontId="11" fillId="0" borderId="12" xfId="1" applyFont="1" applyBorder="1" applyAlignment="1" applyProtection="1">
      <alignment horizontal="left" vertical="center"/>
      <protection locked="0"/>
    </xf>
    <xf numFmtId="0" fontId="44" fillId="0" borderId="10" xfId="1" applyFont="1" applyBorder="1" applyAlignment="1" applyProtection="1">
      <alignment horizontal="center"/>
      <protection locked="0"/>
    </xf>
    <xf numFmtId="0" fontId="44" fillId="0" borderId="11" xfId="1" applyFont="1" applyBorder="1" applyAlignment="1" applyProtection="1">
      <alignment horizontal="center"/>
      <protection locked="0"/>
    </xf>
    <xf numFmtId="0" fontId="44" fillId="0" borderId="12" xfId="1" applyFont="1" applyBorder="1" applyAlignment="1" applyProtection="1">
      <alignment horizontal="center"/>
      <protection locked="0"/>
    </xf>
    <xf numFmtId="0" fontId="11" fillId="0" borderId="10" xfId="1" applyFont="1" applyBorder="1" applyAlignment="1" applyProtection="1">
      <alignment horizontal="left" vertical="center" shrinkToFit="1"/>
      <protection locked="0"/>
    </xf>
    <xf numFmtId="0" fontId="11" fillId="0" borderId="11" xfId="1" applyFont="1" applyBorder="1" applyAlignment="1" applyProtection="1">
      <alignment horizontal="left" vertical="center" shrinkToFit="1"/>
      <protection locked="0"/>
    </xf>
    <xf numFmtId="0" fontId="11" fillId="0" borderId="12" xfId="1" applyFont="1" applyBorder="1" applyAlignment="1" applyProtection="1">
      <alignment horizontal="left" vertical="center" shrinkToFit="1"/>
      <protection locked="0"/>
    </xf>
    <xf numFmtId="0" fontId="47" fillId="0" borderId="0" xfId="4" applyFont="1">
      <alignment vertical="center"/>
    </xf>
    <xf numFmtId="0" fontId="39" fillId="0" borderId="0" xfId="4" applyFont="1">
      <alignment vertical="center"/>
    </xf>
    <xf numFmtId="0" fontId="27" fillId="2" borderId="6" xfId="4" applyFont="1" applyFill="1" applyBorder="1" applyAlignment="1">
      <alignment horizontal="center" vertical="center" shrinkToFit="1"/>
    </xf>
    <xf numFmtId="0" fontId="27" fillId="2" borderId="7" xfId="4" applyFont="1" applyFill="1" applyBorder="1" applyAlignment="1">
      <alignment horizontal="center" vertical="center" shrinkToFit="1"/>
    </xf>
    <xf numFmtId="0" fontId="27" fillId="2" borderId="8" xfId="4" applyFont="1" applyFill="1" applyBorder="1" applyAlignment="1">
      <alignment horizontal="center" vertical="center" shrinkToFit="1"/>
    </xf>
    <xf numFmtId="0" fontId="27" fillId="0" borderId="6" xfId="4" applyFont="1" applyBorder="1" applyAlignment="1">
      <alignment horizontal="left" shrinkToFit="1"/>
    </xf>
    <xf numFmtId="0" fontId="27" fillId="0" borderId="7" xfId="4" applyFont="1" applyBorder="1" applyAlignment="1">
      <alignment horizontal="left" shrinkToFit="1"/>
    </xf>
    <xf numFmtId="0" fontId="27" fillId="0" borderId="8" xfId="4" applyFont="1" applyBorder="1" applyAlignment="1">
      <alignment horizontal="left" shrinkToFit="1"/>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xf>
    <xf numFmtId="0" fontId="27" fillId="0" borderId="6" xfId="4" applyFont="1" applyBorder="1" applyAlignment="1">
      <alignment horizontal="left" vertical="center" shrinkToFit="1"/>
    </xf>
    <xf numFmtId="0" fontId="27" fillId="0" borderId="7" xfId="4" applyFont="1" applyBorder="1" applyAlignment="1">
      <alignment horizontal="left" vertical="center" shrinkToFit="1"/>
    </xf>
    <xf numFmtId="0" fontId="27" fillId="0" borderId="8" xfId="4" applyFont="1" applyBorder="1" applyAlignment="1">
      <alignment horizontal="left" vertical="center" shrinkToFit="1"/>
    </xf>
    <xf numFmtId="0" fontId="27" fillId="0" borderId="1" xfId="4" applyFont="1" applyBorder="1" applyAlignment="1">
      <alignment horizontal="center" vertical="center" shrinkToFit="1"/>
    </xf>
    <xf numFmtId="0" fontId="24" fillId="0" borderId="2" xfId="4" applyBorder="1" applyAlignment="1">
      <alignment horizontal="center" vertical="center" shrinkToFit="1"/>
    </xf>
    <xf numFmtId="0" fontId="24" fillId="0" borderId="3" xfId="4" applyBorder="1" applyAlignment="1">
      <alignment horizontal="center" vertical="center" shrinkToFit="1"/>
    </xf>
    <xf numFmtId="0" fontId="27" fillId="2" borderId="6" xfId="4" applyFont="1" applyFill="1" applyBorder="1" applyAlignment="1">
      <alignment horizontal="center" vertical="center"/>
    </xf>
    <xf numFmtId="0" fontId="27" fillId="2" borderId="7" xfId="4" applyFont="1" applyFill="1" applyBorder="1" applyAlignment="1">
      <alignment horizontal="center" vertical="center"/>
    </xf>
    <xf numFmtId="0" fontId="27" fillId="2" borderId="8" xfId="4" applyFont="1" applyFill="1" applyBorder="1" applyAlignment="1">
      <alignment horizontal="center" vertical="center"/>
    </xf>
    <xf numFmtId="184" fontId="27" fillId="0" borderId="6" xfId="4" applyNumberFormat="1" applyFont="1" applyBorder="1" applyAlignment="1">
      <alignment horizontal="center" vertical="center"/>
    </xf>
    <xf numFmtId="184" fontId="27" fillId="0" borderId="7" xfId="4" applyNumberFormat="1" applyFont="1" applyBorder="1" applyAlignment="1">
      <alignment horizontal="center" vertical="center"/>
    </xf>
    <xf numFmtId="184" fontId="27" fillId="0" borderId="8" xfId="4" applyNumberFormat="1" applyFont="1" applyBorder="1" applyAlignment="1">
      <alignment horizontal="center" vertical="center"/>
    </xf>
    <xf numFmtId="0" fontId="48" fillId="0" borderId="0" xfId="4" applyFont="1">
      <alignment vertical="center"/>
    </xf>
    <xf numFmtId="0" fontId="27" fillId="2" borderId="10" xfId="4" applyFont="1" applyFill="1" applyBorder="1" applyAlignment="1">
      <alignment horizontal="center" vertical="center" shrinkToFit="1"/>
    </xf>
    <xf numFmtId="0" fontId="27" fillId="2" borderId="11" xfId="4" applyFont="1" applyFill="1" applyBorder="1" applyAlignment="1">
      <alignment horizontal="center" vertical="center" shrinkToFit="1"/>
    </xf>
    <xf numFmtId="0" fontId="27" fillId="2" borderId="12" xfId="4" applyFont="1" applyFill="1" applyBorder="1" applyAlignment="1">
      <alignment horizontal="center" vertical="center" shrinkToFit="1"/>
    </xf>
    <xf numFmtId="0" fontId="27" fillId="0" borderId="13" xfId="4" applyFont="1" applyBorder="1" applyAlignment="1">
      <alignment horizontal="left" shrinkToFit="1"/>
    </xf>
    <xf numFmtId="0" fontId="27" fillId="0" borderId="0" xfId="4" applyFont="1" applyAlignment="1">
      <alignment horizontal="left" shrinkToFit="1"/>
    </xf>
    <xf numFmtId="0" fontId="27" fillId="0" borderId="14" xfId="4" applyFont="1" applyBorder="1" applyAlignment="1">
      <alignment horizontal="left" shrinkToFit="1"/>
    </xf>
    <xf numFmtId="0" fontId="27" fillId="0" borderId="10" xfId="4" applyFont="1" applyBorder="1" applyAlignment="1">
      <alignment horizontal="left" vertical="center" shrinkToFit="1"/>
    </xf>
    <xf numFmtId="0" fontId="27" fillId="0" borderId="11" xfId="4" applyFont="1" applyBorder="1" applyAlignment="1">
      <alignment horizontal="left" vertical="center" shrinkToFit="1"/>
    </xf>
    <xf numFmtId="0" fontId="27" fillId="0" borderId="12" xfId="4" applyFont="1" applyBorder="1" applyAlignment="1">
      <alignment horizontal="left" vertical="center" shrinkToFit="1"/>
    </xf>
    <xf numFmtId="197" fontId="27" fillId="0" borderId="1" xfId="4" applyNumberFormat="1" applyFont="1" applyBorder="1" applyAlignment="1">
      <alignment horizontal="center" vertical="center" shrinkToFit="1"/>
    </xf>
    <xf numFmtId="0" fontId="24" fillId="0" borderId="2" xfId="4" applyBorder="1" applyAlignment="1">
      <alignment vertical="center" shrinkToFit="1"/>
    </xf>
    <xf numFmtId="0" fontId="24" fillId="0" borderId="3" xfId="4" applyBorder="1" applyAlignment="1">
      <alignment vertical="center" shrinkToFit="1"/>
    </xf>
    <xf numFmtId="0" fontId="27" fillId="2" borderId="10" xfId="4" applyFont="1" applyFill="1" applyBorder="1" applyAlignment="1">
      <alignment horizontal="center" vertical="center"/>
    </xf>
    <xf numFmtId="0" fontId="27" fillId="2" borderId="11" xfId="4" applyFont="1" applyFill="1" applyBorder="1" applyAlignment="1">
      <alignment horizontal="center" vertical="center"/>
    </xf>
    <xf numFmtId="0" fontId="27" fillId="2" borderId="12" xfId="4" applyFont="1" applyFill="1" applyBorder="1" applyAlignment="1">
      <alignment horizontal="center" vertical="center"/>
    </xf>
    <xf numFmtId="184" fontId="27" fillId="0" borderId="10" xfId="4" applyNumberFormat="1" applyFont="1" applyBorder="1" applyAlignment="1">
      <alignment horizontal="center" vertical="center"/>
    </xf>
    <xf numFmtId="184" fontId="27" fillId="0" borderId="11" xfId="4" applyNumberFormat="1" applyFont="1" applyBorder="1" applyAlignment="1">
      <alignment horizontal="center" vertical="center"/>
    </xf>
    <xf numFmtId="184" fontId="27" fillId="0" borderId="12" xfId="4" applyNumberFormat="1" applyFont="1" applyBorder="1" applyAlignment="1">
      <alignment horizontal="center" vertical="center"/>
    </xf>
    <xf numFmtId="0" fontId="27" fillId="2" borderId="1" xfId="4" applyFont="1" applyFill="1" applyBorder="1" applyAlignment="1">
      <alignment vertical="center" wrapText="1"/>
    </xf>
    <xf numFmtId="0" fontId="27" fillId="2" borderId="2" xfId="4" applyFont="1" applyFill="1" applyBorder="1">
      <alignment vertical="center"/>
    </xf>
    <xf numFmtId="0" fontId="27" fillId="2" borderId="3" xfId="4" applyFont="1" applyFill="1" applyBorder="1">
      <alignment vertical="center"/>
    </xf>
    <xf numFmtId="0" fontId="27" fillId="2" borderId="1" xfId="4" applyFont="1" applyFill="1" applyBorder="1">
      <alignment vertical="center"/>
    </xf>
    <xf numFmtId="0" fontId="27" fillId="2" borderId="3" xfId="4" applyFont="1" applyFill="1" applyBorder="1" applyAlignment="1">
      <alignment horizontal="center" vertical="center"/>
    </xf>
    <xf numFmtId="0" fontId="49" fillId="0" borderId="0" xfId="4" applyFont="1">
      <alignment vertical="center"/>
    </xf>
    <xf numFmtId="0" fontId="27" fillId="0" borderId="1" xfId="4" applyFont="1" applyBorder="1">
      <alignment vertical="center"/>
    </xf>
    <xf numFmtId="0" fontId="27" fillId="0" borderId="2" xfId="4" applyFont="1" applyBorder="1">
      <alignment vertical="center"/>
    </xf>
    <xf numFmtId="0" fontId="27" fillId="0" borderId="3" xfId="4" applyFont="1" applyBorder="1">
      <alignment vertical="center"/>
    </xf>
    <xf numFmtId="0" fontId="27" fillId="0" borderId="4" xfId="4" applyFont="1" applyBorder="1">
      <alignment vertical="center"/>
    </xf>
    <xf numFmtId="0" fontId="27" fillId="0" borderId="1" xfId="4" applyFont="1" applyBorder="1" applyAlignment="1">
      <alignment horizontal="left" vertical="center"/>
    </xf>
    <xf numFmtId="0" fontId="27" fillId="0" borderId="2" xfId="4" applyFont="1" applyBorder="1" applyAlignment="1">
      <alignment horizontal="left" vertical="center"/>
    </xf>
    <xf numFmtId="0" fontId="27" fillId="0" borderId="1" xfId="4" applyFont="1" applyBorder="1" applyAlignment="1">
      <alignment horizontal="left" vertical="center" wrapText="1"/>
    </xf>
    <xf numFmtId="0" fontId="27" fillId="0" borderId="2" xfId="4" applyFont="1" applyBorder="1" applyAlignment="1">
      <alignment horizontal="left" vertical="center" wrapText="1"/>
    </xf>
    <xf numFmtId="0" fontId="27" fillId="0" borderId="3" xfId="4" applyFont="1" applyBorder="1" applyAlignment="1">
      <alignment horizontal="left" vertical="center" wrapText="1"/>
    </xf>
    <xf numFmtId="0" fontId="50" fillId="0" borderId="1" xfId="4" applyFont="1" applyBorder="1">
      <alignment vertical="center"/>
    </xf>
    <xf numFmtId="0" fontId="50" fillId="0" borderId="2" xfId="4" applyFont="1" applyBorder="1">
      <alignment vertical="center"/>
    </xf>
    <xf numFmtId="0" fontId="50" fillId="0" borderId="3" xfId="4" applyFont="1" applyBorder="1">
      <alignment vertical="center"/>
    </xf>
    <xf numFmtId="0" fontId="50" fillId="0" borderId="1" xfId="4" applyFont="1" applyBorder="1" applyAlignment="1">
      <alignment horizontal="center" vertical="center"/>
    </xf>
    <xf numFmtId="0" fontId="50" fillId="0" borderId="2" xfId="4" applyFont="1" applyBorder="1" applyAlignment="1">
      <alignment horizontal="center" vertical="center"/>
    </xf>
    <xf numFmtId="0" fontId="50" fillId="0" borderId="3" xfId="4" applyFont="1" applyBorder="1" applyAlignment="1">
      <alignment horizontal="center" vertical="center"/>
    </xf>
    <xf numFmtId="0" fontId="51" fillId="0" borderId="0" xfId="4" applyFont="1">
      <alignment vertical="center"/>
    </xf>
    <xf numFmtId="0" fontId="2" fillId="0" borderId="0" xfId="4" applyFont="1">
      <alignment vertical="center"/>
    </xf>
    <xf numFmtId="0" fontId="52" fillId="0" borderId="0" xfId="7" applyFont="1">
      <alignment vertical="center"/>
    </xf>
    <xf numFmtId="0" fontId="4" fillId="0" borderId="0" xfId="7" applyFont="1" applyAlignment="1">
      <alignment horizontal="left" vertical="center"/>
    </xf>
    <xf numFmtId="0" fontId="2" fillId="0" borderId="0" xfId="7" applyFont="1" applyAlignment="1">
      <alignment horizontal="center" vertical="center"/>
    </xf>
    <xf numFmtId="0" fontId="2" fillId="0" borderId="0" xfId="7" applyFont="1">
      <alignment vertical="center"/>
    </xf>
    <xf numFmtId="0" fontId="2" fillId="2" borderId="5" xfId="7" applyFont="1" applyFill="1" applyBorder="1" applyAlignment="1">
      <alignment horizontal="center" vertical="center"/>
    </xf>
    <xf numFmtId="0" fontId="2" fillId="0" borderId="5" xfId="7" applyFont="1" applyBorder="1" applyAlignment="1">
      <alignment horizontal="left" vertical="center"/>
    </xf>
    <xf numFmtId="0" fontId="2" fillId="2" borderId="5" xfId="7" applyFont="1" applyFill="1" applyBorder="1" applyAlignment="1">
      <alignment horizontal="center" vertical="center" shrinkToFit="1"/>
    </xf>
    <xf numFmtId="0" fontId="2" fillId="2" borderId="4" xfId="7" applyFont="1" applyFill="1" applyBorder="1" applyAlignment="1">
      <alignment horizontal="center" vertical="center" shrinkToFit="1"/>
    </xf>
    <xf numFmtId="184" fontId="2" fillId="0" borderId="4" xfId="7" applyNumberFormat="1" applyFont="1" applyBorder="1" applyAlignment="1">
      <alignment horizontal="right" vertical="center"/>
    </xf>
    <xf numFmtId="0" fontId="2" fillId="2" borderId="9" xfId="7" applyFont="1" applyFill="1" applyBorder="1" applyAlignment="1">
      <alignment horizontal="center" vertical="center"/>
    </xf>
    <xf numFmtId="0" fontId="2" fillId="0" borderId="9" xfId="7" applyFont="1" applyBorder="1" applyAlignment="1">
      <alignment horizontal="left" vertical="center"/>
    </xf>
    <xf numFmtId="0" fontId="2" fillId="2" borderId="9" xfId="7" applyFont="1" applyFill="1" applyBorder="1" applyAlignment="1">
      <alignment horizontal="center" vertical="center" shrinkToFit="1"/>
    </xf>
    <xf numFmtId="0" fontId="26" fillId="0" borderId="4" xfId="4" applyFont="1" applyBorder="1" applyAlignment="1">
      <alignment horizontal="center" vertical="center"/>
    </xf>
    <xf numFmtId="0" fontId="26" fillId="0" borderId="4" xfId="4" applyFont="1" applyBorder="1" applyAlignment="1">
      <alignment horizontal="right" vertical="center"/>
    </xf>
    <xf numFmtId="0" fontId="2" fillId="0" borderId="46" xfId="7" applyFont="1" applyBorder="1" applyAlignment="1">
      <alignment horizontal="center" vertical="center"/>
    </xf>
    <xf numFmtId="0" fontId="2" fillId="0" borderId="15" xfId="7" applyFont="1" applyBorder="1" applyAlignment="1">
      <alignment horizontal="center" vertical="center"/>
    </xf>
    <xf numFmtId="0" fontId="2" fillId="2" borderId="13" xfId="7" applyFont="1" applyFill="1" applyBorder="1" applyAlignment="1">
      <alignment horizontal="center" vertical="center" wrapText="1"/>
    </xf>
    <xf numFmtId="0" fontId="2" fillId="2" borderId="0" xfId="7" applyFont="1" applyFill="1" applyAlignment="1">
      <alignment horizontal="center" vertical="center"/>
    </xf>
    <xf numFmtId="0" fontId="2" fillId="2" borderId="14" xfId="7" applyFont="1" applyFill="1" applyBorder="1" applyAlignment="1">
      <alignment horizontal="center" vertical="center"/>
    </xf>
    <xf numFmtId="184" fontId="44" fillId="0" borderId="13" xfId="1" applyNumberFormat="1" applyFont="1" applyBorder="1" applyAlignment="1">
      <alignment horizontal="center" vertical="center" shrinkToFit="1"/>
    </xf>
    <xf numFmtId="0" fontId="44" fillId="0" borderId="0" xfId="1" applyFont="1" applyAlignment="1">
      <alignment horizontal="center" vertical="center" shrinkToFit="1"/>
    </xf>
    <xf numFmtId="0" fontId="44" fillId="0" borderId="47" xfId="1" applyFont="1" applyBorder="1" applyAlignment="1">
      <alignment horizontal="center" vertical="center" shrinkToFit="1"/>
    </xf>
    <xf numFmtId="0" fontId="2" fillId="0" borderId="48" xfId="7" applyFont="1" applyBorder="1" applyAlignment="1">
      <alignment horizontal="center" vertical="center"/>
    </xf>
    <xf numFmtId="0" fontId="2" fillId="0" borderId="49" xfId="7" applyFont="1" applyBorder="1" applyAlignment="1">
      <alignment horizontal="center" vertical="center"/>
    </xf>
    <xf numFmtId="0" fontId="2" fillId="2" borderId="50" xfId="7" applyFont="1" applyFill="1" applyBorder="1" applyAlignment="1">
      <alignment horizontal="center" vertical="center"/>
    </xf>
    <xf numFmtId="0" fontId="2" fillId="2" borderId="51" xfId="7" applyFont="1" applyFill="1" applyBorder="1" applyAlignment="1">
      <alignment horizontal="center" vertical="center"/>
    </xf>
    <xf numFmtId="0" fontId="2" fillId="2" borderId="52" xfId="7" applyFont="1" applyFill="1" applyBorder="1" applyAlignment="1">
      <alignment horizontal="center" vertical="center"/>
    </xf>
    <xf numFmtId="0" fontId="44" fillId="0" borderId="50" xfId="1" applyFont="1" applyBorder="1" applyAlignment="1">
      <alignment horizontal="center" vertical="center" shrinkToFit="1"/>
    </xf>
    <xf numFmtId="0" fontId="44" fillId="0" borderId="51" xfId="1" applyFont="1" applyBorder="1" applyAlignment="1">
      <alignment horizontal="center" vertical="center" shrinkToFit="1"/>
    </xf>
    <xf numFmtId="0" fontId="44" fillId="0" borderId="53" xfId="1" applyFont="1" applyBorder="1" applyAlignment="1">
      <alignment horizontal="center" vertical="center" shrinkToFit="1"/>
    </xf>
    <xf numFmtId="0" fontId="11" fillId="2" borderId="54" xfId="7" applyFont="1" applyFill="1" applyBorder="1" applyAlignment="1">
      <alignment horizontal="center" vertical="center" wrapText="1"/>
    </xf>
    <xf numFmtId="0" fontId="53" fillId="2" borderId="55" xfId="7" applyFont="1" applyFill="1" applyBorder="1" applyAlignment="1">
      <alignment horizontal="center" vertical="center" wrapText="1"/>
    </xf>
    <xf numFmtId="0" fontId="11" fillId="2" borderId="56" xfId="7" applyFont="1" applyFill="1" applyBorder="1" applyAlignment="1">
      <alignment horizontal="center" vertical="center"/>
    </xf>
    <xf numFmtId="0" fontId="11" fillId="2" borderId="57" xfId="7" applyFont="1" applyFill="1" applyBorder="1" applyAlignment="1">
      <alignment horizontal="center" vertical="center"/>
    </xf>
    <xf numFmtId="0" fontId="11" fillId="2" borderId="58" xfId="7" applyFont="1" applyFill="1" applyBorder="1" applyAlignment="1">
      <alignment horizontal="center" vertical="center"/>
    </xf>
    <xf numFmtId="0" fontId="11" fillId="2" borderId="0" xfId="7" applyFont="1" applyFill="1" applyAlignment="1">
      <alignment horizontal="center" vertical="center" wrapText="1"/>
    </xf>
    <xf numFmtId="0" fontId="11" fillId="2" borderId="27" xfId="7" applyFont="1" applyFill="1" applyBorder="1" applyAlignment="1">
      <alignment horizontal="center" vertical="center"/>
    </xf>
    <xf numFmtId="0" fontId="11" fillId="2" borderId="29" xfId="7" applyFont="1" applyFill="1" applyBorder="1" applyAlignment="1">
      <alignment horizontal="center" vertical="center"/>
    </xf>
    <xf numFmtId="0" fontId="11" fillId="2" borderId="28" xfId="7" applyFont="1" applyFill="1" applyBorder="1" applyAlignment="1">
      <alignment horizontal="center" vertical="center"/>
    </xf>
    <xf numFmtId="0" fontId="2" fillId="2" borderId="5" xfId="1" applyFont="1" applyFill="1" applyBorder="1" applyAlignment="1">
      <alignment vertical="center" wrapText="1"/>
    </xf>
    <xf numFmtId="0" fontId="11" fillId="2" borderId="46" xfId="7" applyFont="1" applyFill="1" applyBorder="1" applyAlignment="1">
      <alignment horizontal="center" vertical="center" wrapText="1"/>
    </xf>
    <xf numFmtId="0" fontId="53" fillId="2" borderId="59" xfId="7" applyFont="1" applyFill="1" applyBorder="1" applyAlignment="1">
      <alignment horizontal="center" vertical="center" wrapText="1"/>
    </xf>
    <xf numFmtId="0" fontId="11" fillId="2" borderId="60" xfId="7" applyFont="1" applyFill="1" applyBorder="1" applyAlignment="1">
      <alignment horizontal="center" vertical="center"/>
    </xf>
    <xf numFmtId="0" fontId="11" fillId="2" borderId="2" xfId="7" applyFont="1" applyFill="1" applyBorder="1" applyAlignment="1">
      <alignment horizontal="center" vertical="center"/>
    </xf>
    <xf numFmtId="0" fontId="11" fillId="2" borderId="3" xfId="7" applyFont="1" applyFill="1" applyBorder="1" applyAlignment="1">
      <alignment horizontal="center" vertical="center"/>
    </xf>
    <xf numFmtId="0" fontId="11" fillId="2" borderId="61" xfId="7" applyFont="1" applyFill="1" applyBorder="1" applyAlignment="1">
      <alignment horizontal="center" vertical="center"/>
    </xf>
    <xf numFmtId="0" fontId="11" fillId="2" borderId="11" xfId="7" applyFont="1" applyFill="1" applyBorder="1" applyAlignment="1">
      <alignment horizontal="center" vertical="center" wrapText="1"/>
    </xf>
    <xf numFmtId="0" fontId="11" fillId="2" borderId="30" xfId="7" applyFont="1" applyFill="1" applyBorder="1" applyAlignment="1">
      <alignment horizontal="center" vertical="center"/>
    </xf>
    <xf numFmtId="0" fontId="11" fillId="2" borderId="4" xfId="7" applyFont="1" applyFill="1" applyBorder="1" applyAlignment="1">
      <alignment horizontal="center" vertical="center"/>
    </xf>
    <xf numFmtId="0" fontId="11" fillId="2" borderId="31" xfId="7" applyFont="1" applyFill="1" applyBorder="1" applyAlignment="1">
      <alignment horizontal="center" vertical="center"/>
    </xf>
    <xf numFmtId="0" fontId="1" fillId="2" borderId="15" xfId="1" applyFill="1" applyBorder="1" applyAlignment="1">
      <alignment vertical="center" wrapText="1"/>
    </xf>
    <xf numFmtId="0" fontId="11" fillId="2" borderId="7" xfId="7" applyFont="1" applyFill="1" applyBorder="1" applyAlignment="1">
      <alignment horizontal="center" vertical="center" shrinkToFit="1"/>
    </xf>
    <xf numFmtId="0" fontId="11" fillId="2" borderId="5" xfId="7" applyFont="1" applyFill="1" applyBorder="1" applyAlignment="1">
      <alignment horizontal="center" vertical="center" shrinkToFit="1"/>
    </xf>
    <xf numFmtId="0" fontId="52" fillId="0" borderId="0" xfId="7" applyFont="1" applyAlignment="1">
      <alignment horizontal="center" vertical="center"/>
    </xf>
    <xf numFmtId="0" fontId="11" fillId="2" borderId="62" xfId="7" applyFont="1" applyFill="1" applyBorder="1" applyAlignment="1">
      <alignment horizontal="center" vertical="center" wrapText="1"/>
    </xf>
    <xf numFmtId="0" fontId="53" fillId="2" borderId="63" xfId="7" applyFont="1" applyFill="1" applyBorder="1" applyAlignment="1">
      <alignment horizontal="center" vertical="center" wrapText="1"/>
    </xf>
    <xf numFmtId="0" fontId="11" fillId="2" borderId="60" xfId="7" applyFont="1" applyFill="1" applyBorder="1" applyAlignment="1">
      <alignment horizontal="center" vertical="center"/>
    </xf>
    <xf numFmtId="0" fontId="11" fillId="2" borderId="4" xfId="7" applyFont="1" applyFill="1" applyBorder="1" applyAlignment="1">
      <alignment horizontal="center" vertical="center"/>
    </xf>
    <xf numFmtId="0" fontId="11" fillId="2" borderId="3" xfId="7" applyFont="1" applyFill="1" applyBorder="1" applyAlignment="1">
      <alignment horizontal="center" vertical="center"/>
    </xf>
    <xf numFmtId="0" fontId="11" fillId="2" borderId="2" xfId="7" applyFont="1" applyFill="1" applyBorder="1" applyAlignment="1">
      <alignment horizontal="center" vertical="center"/>
    </xf>
    <xf numFmtId="0" fontId="11" fillId="2" borderId="61" xfId="7" applyFont="1" applyFill="1" applyBorder="1" applyAlignment="1">
      <alignment horizontal="center" vertical="center"/>
    </xf>
    <xf numFmtId="0" fontId="11" fillId="2" borderId="11" xfId="7" applyFont="1" applyFill="1" applyBorder="1" applyAlignment="1">
      <alignment horizontal="center" vertical="center" shrinkToFit="1"/>
    </xf>
    <xf numFmtId="0" fontId="11" fillId="2" borderId="9" xfId="7" applyFont="1" applyFill="1" applyBorder="1" applyAlignment="1">
      <alignment horizontal="center" vertical="center" shrinkToFit="1"/>
    </xf>
    <xf numFmtId="0" fontId="11" fillId="2" borderId="1" xfId="7" applyFont="1" applyFill="1" applyBorder="1" applyAlignment="1">
      <alignment horizontal="center" vertical="center"/>
    </xf>
    <xf numFmtId="0" fontId="1" fillId="2" borderId="9" xfId="1" applyFill="1" applyBorder="1" applyAlignment="1">
      <alignment vertical="center" wrapText="1"/>
    </xf>
    <xf numFmtId="186" fontId="11" fillId="0" borderId="30" xfId="7" applyNumberFormat="1" applyFont="1" applyBorder="1" applyAlignment="1">
      <alignment horizontal="center" vertical="center" shrinkToFit="1"/>
    </xf>
    <xf numFmtId="185" fontId="11" fillId="0" borderId="61" xfId="7" applyNumberFormat="1" applyFont="1" applyBorder="1" applyAlignment="1">
      <alignment horizontal="center" vertical="center" shrinkToFit="1"/>
    </xf>
    <xf numFmtId="198" fontId="11" fillId="0" borderId="60" xfId="7" applyNumberFormat="1" applyFont="1" applyBorder="1" applyAlignment="1">
      <alignment vertical="center" shrinkToFit="1"/>
    </xf>
    <xf numFmtId="198" fontId="11" fillId="0" borderId="4" xfId="7" applyNumberFormat="1" applyFont="1" applyBorder="1" applyAlignment="1">
      <alignment vertical="center" shrinkToFit="1"/>
    </xf>
    <xf numFmtId="198" fontId="11" fillId="0" borderId="61" xfId="7" applyNumberFormat="1" applyFont="1" applyBorder="1" applyAlignment="1">
      <alignment vertical="center" shrinkToFit="1"/>
    </xf>
    <xf numFmtId="0" fontId="11" fillId="0" borderId="2" xfId="7" applyFont="1" applyBorder="1" applyAlignment="1">
      <alignment horizontal="center" vertical="center" shrinkToFit="1"/>
    </xf>
    <xf numFmtId="0" fontId="11" fillId="0" borderId="4" xfId="7" applyFont="1" applyBorder="1" applyAlignment="1">
      <alignment horizontal="center" vertical="center" shrinkToFit="1"/>
    </xf>
    <xf numFmtId="185" fontId="11" fillId="0" borderId="60" xfId="7" applyNumberFormat="1" applyFont="1" applyBorder="1" applyAlignment="1">
      <alignment vertical="center" shrinkToFit="1"/>
    </xf>
    <xf numFmtId="185" fontId="11" fillId="0" borderId="4" xfId="7" applyNumberFormat="1" applyFont="1" applyBorder="1" applyAlignment="1">
      <alignment vertical="center" shrinkToFit="1"/>
    </xf>
    <xf numFmtId="185" fontId="11" fillId="0" borderId="3" xfId="7" applyNumberFormat="1" applyFont="1" applyBorder="1" applyAlignment="1">
      <alignment vertical="center" shrinkToFit="1"/>
    </xf>
    <xf numFmtId="199" fontId="11" fillId="0" borderId="4" xfId="7" applyNumberFormat="1" applyFont="1" applyBorder="1" applyAlignment="1">
      <alignment vertical="center" shrinkToFit="1"/>
    </xf>
    <xf numFmtId="199" fontId="11" fillId="0" borderId="61" xfId="7" applyNumberFormat="1" applyFont="1" applyBorder="1" applyAlignment="1">
      <alignment vertical="center" shrinkToFit="1"/>
    </xf>
    <xf numFmtId="0" fontId="2" fillId="0" borderId="4" xfId="1" applyFont="1" applyBorder="1" applyAlignment="1">
      <alignment vertical="center"/>
    </xf>
    <xf numFmtId="0" fontId="2" fillId="2" borderId="4" xfId="1" applyFont="1" applyFill="1" applyBorder="1" applyAlignment="1">
      <alignment vertical="center"/>
    </xf>
    <xf numFmtId="0" fontId="2" fillId="0" borderId="64" xfId="7" applyFont="1" applyBorder="1" applyAlignment="1">
      <alignment horizontal="center" vertical="center" shrinkToFit="1"/>
    </xf>
    <xf numFmtId="0" fontId="2" fillId="0" borderId="65" xfId="7" applyFont="1" applyBorder="1" applyAlignment="1">
      <alignment horizontal="center" vertical="center" shrinkToFit="1"/>
    </xf>
    <xf numFmtId="0" fontId="2" fillId="0" borderId="64" xfId="7" applyFont="1" applyBorder="1" applyAlignment="1">
      <alignment vertical="center" shrinkToFit="1"/>
    </xf>
    <xf numFmtId="0" fontId="2" fillId="0" borderId="66" xfId="7" applyFont="1" applyBorder="1" applyAlignment="1">
      <alignment vertical="center" shrinkToFit="1"/>
    </xf>
    <xf numFmtId="0" fontId="2" fillId="0" borderId="67" xfId="7" applyFont="1" applyBorder="1" applyAlignment="1">
      <alignment vertical="center" shrinkToFit="1"/>
    </xf>
    <xf numFmtId="0" fontId="2" fillId="0" borderId="68" xfId="7" applyFont="1" applyBorder="1" applyAlignment="1">
      <alignment vertical="center" shrinkToFit="1"/>
    </xf>
    <xf numFmtId="0" fontId="2" fillId="0" borderId="65" xfId="7" applyFont="1" applyBorder="1" applyAlignment="1">
      <alignment vertical="center" shrinkToFit="1"/>
    </xf>
    <xf numFmtId="0" fontId="2" fillId="2" borderId="51" xfId="7" applyFont="1" applyFill="1" applyBorder="1" applyAlignment="1">
      <alignment horizontal="center" vertical="center" shrinkToFit="1"/>
    </xf>
    <xf numFmtId="0" fontId="2" fillId="2" borderId="49" xfId="7" applyFont="1" applyFill="1" applyBorder="1" applyAlignment="1">
      <alignment horizontal="center" vertical="center" shrinkToFit="1"/>
    </xf>
    <xf numFmtId="200" fontId="2" fillId="0" borderId="64" xfId="7" applyNumberFormat="1" applyFont="1" applyBorder="1" applyAlignment="1">
      <alignment vertical="center" shrinkToFit="1"/>
    </xf>
    <xf numFmtId="200" fontId="2" fillId="0" borderId="66" xfId="7" applyNumberFormat="1" applyFont="1" applyBorder="1" applyAlignment="1">
      <alignment vertical="center" shrinkToFit="1"/>
    </xf>
    <xf numFmtId="200" fontId="2" fillId="0" borderId="67" xfId="7" applyNumberFormat="1" applyFont="1" applyBorder="1" applyAlignment="1">
      <alignment vertical="center" shrinkToFit="1"/>
    </xf>
    <xf numFmtId="2" fontId="2" fillId="0" borderId="69" xfId="7" applyNumberFormat="1" applyFont="1" applyBorder="1" applyAlignment="1">
      <alignment vertical="center" shrinkToFit="1"/>
    </xf>
    <xf numFmtId="2" fontId="2" fillId="0" borderId="66" xfId="7" applyNumberFormat="1" applyFont="1" applyBorder="1" applyAlignment="1">
      <alignment vertical="center" shrinkToFit="1"/>
    </xf>
    <xf numFmtId="2" fontId="2" fillId="0" borderId="65" xfId="7" applyNumberFormat="1" applyFont="1" applyBorder="1" applyAlignment="1">
      <alignment vertical="center" shrinkToFit="1"/>
    </xf>
    <xf numFmtId="0" fontId="2" fillId="0" borderId="70" xfId="1" applyFont="1" applyBorder="1" applyAlignment="1">
      <alignment vertical="center"/>
    </xf>
  </cellXfs>
  <cellStyles count="8">
    <cellStyle name="桁区切り 2" xfId="5" xr:uid="{2595D7F6-49F0-44D6-8840-0466830DB264}"/>
    <cellStyle name="標準" xfId="0" builtinId="0"/>
    <cellStyle name="標準 2" xfId="2" xr:uid="{B18F3E9A-5FDF-4D2E-B5FB-9C3A82D2EF10}"/>
    <cellStyle name="標準 3" xfId="1" xr:uid="{A7D3691D-8769-404C-A2C5-9CF11497B0AC}"/>
    <cellStyle name="標準 3 2" xfId="6" xr:uid="{2D03099D-2C41-44C6-83BA-92EDA9DDC661}"/>
    <cellStyle name="標準 4" xfId="4" xr:uid="{66AB64A7-99BB-4A7C-A7C0-23EFB45F2FA5}"/>
    <cellStyle name="標準 4 4" xfId="7" xr:uid="{4E52909C-0655-406F-9E3A-C03E81BD19F4}"/>
    <cellStyle name="標準_021220点検表修正案" xfId="3" xr:uid="{6BEF5C34-75F0-4A10-BA30-58565F998C97}"/>
  </cellStyles>
  <dxfs count="226">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游ゴシック"/>
        <scheme val="minor"/>
      </font>
      <alignment horizontal="center" vertical="center" textRotation="0" wrapText="0" indent="0" justifyLastLine="0" shrinkToFit="0" readingOrder="0"/>
    </dxf>
    <dxf>
      <font>
        <strike val="0"/>
        <outline val="0"/>
        <shadow val="0"/>
        <u val="none"/>
        <vertAlign val="baseline"/>
        <sz val="9"/>
        <color theme="1"/>
        <name val="游ゴシック"/>
        <scheme val="minor"/>
      </font>
      <alignment horizontal="center" vertical="center" textRotation="0" wrapText="0" indent="0" justifyLastLine="0" shrinkToFit="0" readingOrder="0"/>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游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externalLink" Target="externalLinks/externalLink1.xml"/><Relationship Id="rId118" Type="http://schemas.openxmlformats.org/officeDocument/2006/relationships/externalLink" Target="externalLinks/externalLink6.xml"/><Relationship Id="rId12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externalLink" Target="externalLinks/externalLink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externalLink" Target="externalLinks/externalLink4.xml"/><Relationship Id="rId124"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externalLink" Target="externalLinks/externalLink2.xml"/><Relationship Id="rId119" Type="http://schemas.openxmlformats.org/officeDocument/2006/relationships/externalLink" Target="externalLinks/externalLink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externalLink" Target="externalLinks/externalLink8.xml"/><Relationship Id="rId125"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file:///C:\Users\hino\Desktop\&#33590;&#33276;&#23665;\B\1.jpg" TargetMode="External"/><Relationship Id="rId2" Type="http://schemas.openxmlformats.org/officeDocument/2006/relationships/image" Target="../media/image7.jpe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file:///C:\Users\hino\Desktop\&#33590;&#33276;&#23665;\B\2.jpg" TargetMode="External"/><Relationship Id="rId2" Type="http://schemas.openxmlformats.org/officeDocument/2006/relationships/image" Target="../media/image8.jpe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file:///C:\Users\hino\Desktop\&#33590;&#33276;&#23665;\B\3.jpg" TargetMode="External"/><Relationship Id="rId2" Type="http://schemas.openxmlformats.org/officeDocument/2006/relationships/image" Target="../media/image9.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file:///C:\Users\hino\Desktop\&#33590;&#33276;&#23665;\B\4.jpg" TargetMode="External"/><Relationship Id="rId2" Type="http://schemas.openxmlformats.org/officeDocument/2006/relationships/image" Target="../media/image10.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8" Type="http://schemas.openxmlformats.org/officeDocument/2006/relationships/image" Target="../media/image14.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2-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2-3.jpg" TargetMode="External"/><Relationship Id="rId2" Type="http://schemas.openxmlformats.org/officeDocument/2006/relationships/image" Target="../media/image11.jpeg"/><Relationship Id="rId1" Type="http://schemas.openxmlformats.org/officeDocument/2006/relationships/image" Target="../media/image6.png"/><Relationship Id="rId6" Type="http://schemas.openxmlformats.org/officeDocument/2006/relationships/image" Target="../media/image13.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2-2.jpg" TargetMode="External"/><Relationship Id="rId4" Type="http://schemas.openxmlformats.org/officeDocument/2006/relationships/image" Target="../media/image12.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2-4.jpg"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3-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4-1.jpg" TargetMode="External"/><Relationship Id="rId2" Type="http://schemas.openxmlformats.org/officeDocument/2006/relationships/image" Target="../media/image15.jpeg"/><Relationship Id="rId1" Type="http://schemas.openxmlformats.org/officeDocument/2006/relationships/image" Target="../media/image6.png"/><Relationship Id="rId6" Type="http://schemas.openxmlformats.org/officeDocument/2006/relationships/image" Target="../media/image17.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3-2.jpg" TargetMode="External"/><Relationship Id="rId4" Type="http://schemas.openxmlformats.org/officeDocument/2006/relationships/image" Target="../media/image16.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4-2.jpg" TargetMode="External"/></Relationships>
</file>

<file path=xl/drawings/_rels/drawing8.xml.rels><?xml version="1.0" encoding="UTF-8" standalone="yes"?>
<Relationships xmlns="http://schemas.openxmlformats.org/package/2006/relationships"><Relationship Id="rId8" Type="http://schemas.openxmlformats.org/officeDocument/2006/relationships/image" Target="../media/image22.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5-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5-3.jpg" TargetMode="External"/><Relationship Id="rId2" Type="http://schemas.openxmlformats.org/officeDocument/2006/relationships/image" Target="../media/image19.jpeg"/><Relationship Id="rId1" Type="http://schemas.openxmlformats.org/officeDocument/2006/relationships/image" Target="../media/image6.png"/><Relationship Id="rId6" Type="http://schemas.openxmlformats.org/officeDocument/2006/relationships/image" Target="../media/image21.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5-2.jpg" TargetMode="External"/><Relationship Id="rId4" Type="http://schemas.openxmlformats.org/officeDocument/2006/relationships/image" Target="../media/image20.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5-4.jpg" TargetMode="External"/></Relationships>
</file>

<file path=xl/drawings/_rels/drawing9.xml.rels><?xml version="1.0" encoding="UTF-8" standalone="yes"?>
<Relationships xmlns="http://schemas.openxmlformats.org/package/2006/relationships"><Relationship Id="rId8" Type="http://schemas.openxmlformats.org/officeDocument/2006/relationships/image" Target="../media/image26.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5-5.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6-2.jpg" TargetMode="External"/><Relationship Id="rId2" Type="http://schemas.openxmlformats.org/officeDocument/2006/relationships/image" Target="../media/image23.jpeg"/><Relationship Id="rId1" Type="http://schemas.openxmlformats.org/officeDocument/2006/relationships/image" Target="../media/image6.png"/><Relationship Id="rId6" Type="http://schemas.openxmlformats.org/officeDocument/2006/relationships/image" Target="../media/image25.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6-1.jpg" TargetMode="External"/><Relationship Id="rId4" Type="http://schemas.openxmlformats.org/officeDocument/2006/relationships/image" Target="../media/image24.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6-3.jpg" TargetMode="External"/></Relationships>
</file>

<file path=xl/drawings/_rels/drawing10.xml.rels><?xml version="1.0" encoding="UTF-8" standalone="yes"?>
<Relationships xmlns="http://schemas.openxmlformats.org/package/2006/relationships"><Relationship Id="rId8" Type="http://schemas.openxmlformats.org/officeDocument/2006/relationships/image" Target="../media/image30.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7-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7-3.jpg" TargetMode="External"/><Relationship Id="rId2" Type="http://schemas.openxmlformats.org/officeDocument/2006/relationships/image" Target="../media/image27.jpeg"/><Relationship Id="rId1" Type="http://schemas.openxmlformats.org/officeDocument/2006/relationships/image" Target="../media/image6.png"/><Relationship Id="rId6" Type="http://schemas.openxmlformats.org/officeDocument/2006/relationships/image" Target="../media/image29.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7-2.jpg" TargetMode="External"/><Relationship Id="rId4" Type="http://schemas.openxmlformats.org/officeDocument/2006/relationships/image" Target="../media/image28.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7-4.jpg" TargetMode="External"/></Relationships>
</file>

<file path=xl/drawings/_rels/drawing11.xml.rels><?xml version="1.0" encoding="UTF-8" standalone="yes"?>
<Relationships xmlns="http://schemas.openxmlformats.org/package/2006/relationships"><Relationship Id="rId8" Type="http://schemas.openxmlformats.org/officeDocument/2006/relationships/image" Target="../media/image34.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7-5.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8-2.jpg" TargetMode="External"/><Relationship Id="rId2" Type="http://schemas.openxmlformats.org/officeDocument/2006/relationships/image" Target="../media/image31.jpeg"/><Relationship Id="rId1" Type="http://schemas.openxmlformats.org/officeDocument/2006/relationships/image" Target="../media/image6.png"/><Relationship Id="rId6" Type="http://schemas.openxmlformats.org/officeDocument/2006/relationships/image" Target="../media/image33.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8-1.jpg" TargetMode="External"/><Relationship Id="rId4" Type="http://schemas.openxmlformats.org/officeDocument/2006/relationships/image" Target="../media/image32.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8-3.jpg" TargetMode="External"/></Relationships>
</file>

<file path=xl/drawings/_rels/drawing12.xml.rels><?xml version="1.0" encoding="UTF-8" standalone="yes"?>
<Relationships xmlns="http://schemas.openxmlformats.org/package/2006/relationships"><Relationship Id="rId8" Type="http://schemas.openxmlformats.org/officeDocument/2006/relationships/image" Target="../media/image38.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9-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0-1.jpg" TargetMode="External"/><Relationship Id="rId2" Type="http://schemas.openxmlformats.org/officeDocument/2006/relationships/image" Target="../media/image35.jpeg"/><Relationship Id="rId1" Type="http://schemas.openxmlformats.org/officeDocument/2006/relationships/image" Target="../media/image6.png"/><Relationship Id="rId6" Type="http://schemas.openxmlformats.org/officeDocument/2006/relationships/image" Target="../media/image37.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09-2.jpg" TargetMode="External"/><Relationship Id="rId4" Type="http://schemas.openxmlformats.org/officeDocument/2006/relationships/image" Target="../media/image36.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0-2.jpg" TargetMode="External"/></Relationships>
</file>

<file path=xl/drawings/_rels/drawing13.xml.rels><?xml version="1.0" encoding="UTF-8" standalone="yes"?>
<Relationships xmlns="http://schemas.openxmlformats.org/package/2006/relationships"><Relationship Id="rId8" Type="http://schemas.openxmlformats.org/officeDocument/2006/relationships/image" Target="../media/image42.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0-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1-2.jpg" TargetMode="External"/><Relationship Id="rId2" Type="http://schemas.openxmlformats.org/officeDocument/2006/relationships/image" Target="../media/image39.jpeg"/><Relationship Id="rId1" Type="http://schemas.openxmlformats.org/officeDocument/2006/relationships/image" Target="../media/image6.png"/><Relationship Id="rId6" Type="http://schemas.openxmlformats.org/officeDocument/2006/relationships/image" Target="../media/image41.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1-1.jpg" TargetMode="External"/><Relationship Id="rId4" Type="http://schemas.openxmlformats.org/officeDocument/2006/relationships/image" Target="../media/image40.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1-3.jpg" TargetMode="External"/></Relationships>
</file>

<file path=xl/drawings/_rels/drawing14.xml.rels><?xml version="1.0" encoding="UTF-8" standalone="yes"?>
<Relationships xmlns="http://schemas.openxmlformats.org/package/2006/relationships"><Relationship Id="rId8" Type="http://schemas.openxmlformats.org/officeDocument/2006/relationships/image" Target="../media/image46.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1-4.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2-1.jpg" TargetMode="External"/><Relationship Id="rId2" Type="http://schemas.openxmlformats.org/officeDocument/2006/relationships/image" Target="../media/image43.jpeg"/><Relationship Id="rId1" Type="http://schemas.openxmlformats.org/officeDocument/2006/relationships/image" Target="../media/image6.png"/><Relationship Id="rId6" Type="http://schemas.openxmlformats.org/officeDocument/2006/relationships/image" Target="../media/image45.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1-5.jpg" TargetMode="External"/><Relationship Id="rId4" Type="http://schemas.openxmlformats.org/officeDocument/2006/relationships/image" Target="../media/image44.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2-2.jpg" TargetMode="External"/></Relationships>
</file>

<file path=xl/drawings/_rels/drawing15.xml.rels><?xml version="1.0" encoding="UTF-8" standalone="yes"?>
<Relationships xmlns="http://schemas.openxmlformats.org/package/2006/relationships"><Relationship Id="rId8" Type="http://schemas.openxmlformats.org/officeDocument/2006/relationships/image" Target="../media/image50.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2-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4-2.jpg" TargetMode="External"/><Relationship Id="rId2" Type="http://schemas.openxmlformats.org/officeDocument/2006/relationships/image" Target="../media/image47.jpeg"/><Relationship Id="rId1" Type="http://schemas.openxmlformats.org/officeDocument/2006/relationships/image" Target="../media/image6.png"/><Relationship Id="rId6" Type="http://schemas.openxmlformats.org/officeDocument/2006/relationships/image" Target="../media/image49.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4-1.jpg" TargetMode="External"/><Relationship Id="rId4" Type="http://schemas.openxmlformats.org/officeDocument/2006/relationships/image" Target="../media/image48.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4-3.jpg" TargetMode="External"/></Relationships>
</file>

<file path=xl/drawings/_rels/drawing16.xml.rels><?xml version="1.0" encoding="UTF-8" standalone="yes"?>
<Relationships xmlns="http://schemas.openxmlformats.org/package/2006/relationships"><Relationship Id="rId8" Type="http://schemas.openxmlformats.org/officeDocument/2006/relationships/image" Target="../media/image54.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4-4.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4-6.jpg" TargetMode="External"/><Relationship Id="rId2" Type="http://schemas.openxmlformats.org/officeDocument/2006/relationships/image" Target="../media/image51.jpeg"/><Relationship Id="rId1" Type="http://schemas.openxmlformats.org/officeDocument/2006/relationships/image" Target="../media/image6.png"/><Relationship Id="rId6" Type="http://schemas.openxmlformats.org/officeDocument/2006/relationships/image" Target="../media/image53.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4-5.jpg" TargetMode="External"/><Relationship Id="rId4" Type="http://schemas.openxmlformats.org/officeDocument/2006/relationships/image" Target="../media/image52.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4-7.jpg" TargetMode="External"/></Relationships>
</file>

<file path=xl/drawings/_rels/drawing17.xml.rels><?xml version="1.0" encoding="UTF-8" standalone="yes"?>
<Relationships xmlns="http://schemas.openxmlformats.org/package/2006/relationships"><Relationship Id="rId8" Type="http://schemas.openxmlformats.org/officeDocument/2006/relationships/image" Target="../media/image58.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5-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5-3.jpg" TargetMode="External"/><Relationship Id="rId2" Type="http://schemas.openxmlformats.org/officeDocument/2006/relationships/image" Target="../media/image55.jpeg"/><Relationship Id="rId1" Type="http://schemas.openxmlformats.org/officeDocument/2006/relationships/image" Target="../media/image6.png"/><Relationship Id="rId6" Type="http://schemas.openxmlformats.org/officeDocument/2006/relationships/image" Target="../media/image57.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5-2.jpg" TargetMode="External"/><Relationship Id="rId4" Type="http://schemas.openxmlformats.org/officeDocument/2006/relationships/image" Target="../media/image56.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5-4.jpg" TargetMode="External"/></Relationships>
</file>

<file path=xl/drawings/_rels/drawing18.xml.rels><?xml version="1.0" encoding="UTF-8" standalone="yes"?>
<Relationships xmlns="http://schemas.openxmlformats.org/package/2006/relationships"><Relationship Id="rId8" Type="http://schemas.openxmlformats.org/officeDocument/2006/relationships/image" Target="../media/image62.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5-6.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7-1.jpg" TargetMode="External"/><Relationship Id="rId2" Type="http://schemas.openxmlformats.org/officeDocument/2006/relationships/image" Target="../media/image59.jpeg"/><Relationship Id="rId1" Type="http://schemas.openxmlformats.org/officeDocument/2006/relationships/image" Target="../media/image6.png"/><Relationship Id="rId6" Type="http://schemas.openxmlformats.org/officeDocument/2006/relationships/image" Target="../media/image61.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6-1.jpg" TargetMode="External"/><Relationship Id="rId4" Type="http://schemas.openxmlformats.org/officeDocument/2006/relationships/image" Target="../media/image60.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7-2.jpg" TargetMode="External"/></Relationships>
</file>

<file path=xl/drawings/_rels/drawing19.xml.rels><?xml version="1.0" encoding="UTF-8" standalone="yes"?>
<Relationships xmlns="http://schemas.openxmlformats.org/package/2006/relationships"><Relationship Id="rId8" Type="http://schemas.openxmlformats.org/officeDocument/2006/relationships/image" Target="../media/image66.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7-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8-1.jpg" TargetMode="External"/><Relationship Id="rId2" Type="http://schemas.openxmlformats.org/officeDocument/2006/relationships/image" Target="../media/image63.jpeg"/><Relationship Id="rId1" Type="http://schemas.openxmlformats.org/officeDocument/2006/relationships/image" Target="../media/image6.png"/><Relationship Id="rId6" Type="http://schemas.openxmlformats.org/officeDocument/2006/relationships/image" Target="../media/image65.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7-4.jpg" TargetMode="External"/><Relationship Id="rId4" Type="http://schemas.openxmlformats.org/officeDocument/2006/relationships/image" Target="../media/image64.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8-2.jpg" TargetMode="External"/></Relationships>
</file>

<file path=xl/drawings/_rels/drawing20.xml.rels><?xml version="1.0" encoding="UTF-8" standalone="yes"?>
<Relationships xmlns="http://schemas.openxmlformats.org/package/2006/relationships"><Relationship Id="rId8" Type="http://schemas.openxmlformats.org/officeDocument/2006/relationships/image" Target="../media/image70.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8-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9-2.jpg" TargetMode="External"/><Relationship Id="rId2" Type="http://schemas.openxmlformats.org/officeDocument/2006/relationships/image" Target="../media/image67.jpeg"/><Relationship Id="rId1" Type="http://schemas.openxmlformats.org/officeDocument/2006/relationships/image" Target="../media/image6.png"/><Relationship Id="rId6" Type="http://schemas.openxmlformats.org/officeDocument/2006/relationships/image" Target="../media/image69.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9-1.jpg" TargetMode="External"/><Relationship Id="rId4" Type="http://schemas.openxmlformats.org/officeDocument/2006/relationships/image" Target="../media/image68.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9-3.jpg" TargetMode="External"/></Relationships>
</file>

<file path=xl/drawings/_rels/drawing21.xml.rels><?xml version="1.0" encoding="UTF-8" standalone="yes"?>
<Relationships xmlns="http://schemas.openxmlformats.org/package/2006/relationships"><Relationship Id="rId8" Type="http://schemas.openxmlformats.org/officeDocument/2006/relationships/image" Target="../media/image74.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19-4.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1-1.jpg" TargetMode="External"/><Relationship Id="rId2" Type="http://schemas.openxmlformats.org/officeDocument/2006/relationships/image" Target="../media/image71.jpeg"/><Relationship Id="rId1" Type="http://schemas.openxmlformats.org/officeDocument/2006/relationships/image" Target="../media/image6.png"/><Relationship Id="rId6" Type="http://schemas.openxmlformats.org/officeDocument/2006/relationships/image" Target="../media/image73.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0-1.jpg" TargetMode="External"/><Relationship Id="rId4" Type="http://schemas.openxmlformats.org/officeDocument/2006/relationships/image" Target="../media/image72.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1-2.jpg" TargetMode="External"/></Relationships>
</file>

<file path=xl/drawings/_rels/drawing22.xml.rels><?xml version="1.0" encoding="UTF-8" standalone="yes"?>
<Relationships xmlns="http://schemas.openxmlformats.org/package/2006/relationships"><Relationship Id="rId8" Type="http://schemas.openxmlformats.org/officeDocument/2006/relationships/image" Target="../media/image78.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1-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2-1.jpg" TargetMode="External"/><Relationship Id="rId2" Type="http://schemas.openxmlformats.org/officeDocument/2006/relationships/image" Target="../media/image75.jpeg"/><Relationship Id="rId1" Type="http://schemas.openxmlformats.org/officeDocument/2006/relationships/image" Target="../media/image6.png"/><Relationship Id="rId6" Type="http://schemas.openxmlformats.org/officeDocument/2006/relationships/image" Target="../media/image77.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1-4.jpg" TargetMode="External"/><Relationship Id="rId4" Type="http://schemas.openxmlformats.org/officeDocument/2006/relationships/image" Target="../media/image76.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2-2.jpg" TargetMode="External"/></Relationships>
</file>

<file path=xl/drawings/_rels/drawing23.xml.rels><?xml version="1.0" encoding="UTF-8" standalone="yes"?>
<Relationships xmlns="http://schemas.openxmlformats.org/package/2006/relationships"><Relationship Id="rId8" Type="http://schemas.openxmlformats.org/officeDocument/2006/relationships/image" Target="../media/image82.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3-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3-3.jpg" TargetMode="External"/><Relationship Id="rId2" Type="http://schemas.openxmlformats.org/officeDocument/2006/relationships/image" Target="../media/image79.jpeg"/><Relationship Id="rId1" Type="http://schemas.openxmlformats.org/officeDocument/2006/relationships/image" Target="../media/image6.png"/><Relationship Id="rId6" Type="http://schemas.openxmlformats.org/officeDocument/2006/relationships/image" Target="../media/image81.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3-2.jpg" TargetMode="External"/><Relationship Id="rId4" Type="http://schemas.openxmlformats.org/officeDocument/2006/relationships/image" Target="../media/image80.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4-1.jpg" TargetMode="External"/></Relationships>
</file>

<file path=xl/drawings/_rels/drawing24.xml.rels><?xml version="1.0" encoding="UTF-8" standalone="yes"?>
<Relationships xmlns="http://schemas.openxmlformats.org/package/2006/relationships"><Relationship Id="rId8" Type="http://schemas.openxmlformats.org/officeDocument/2006/relationships/image" Target="../media/image86.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4-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5-1.jpg" TargetMode="External"/><Relationship Id="rId2" Type="http://schemas.openxmlformats.org/officeDocument/2006/relationships/image" Target="../media/image83.jpeg"/><Relationship Id="rId1" Type="http://schemas.openxmlformats.org/officeDocument/2006/relationships/image" Target="../media/image6.png"/><Relationship Id="rId6" Type="http://schemas.openxmlformats.org/officeDocument/2006/relationships/image" Target="../media/image85.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4-3.jpg" TargetMode="External"/><Relationship Id="rId4" Type="http://schemas.openxmlformats.org/officeDocument/2006/relationships/image" Target="../media/image84.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7-1.jpg" TargetMode="External"/></Relationships>
</file>

<file path=xl/drawings/_rels/drawing25.xml.rels><?xml version="1.0" encoding="UTF-8" standalone="yes"?>
<Relationships xmlns="http://schemas.openxmlformats.org/package/2006/relationships"><Relationship Id="rId8" Type="http://schemas.openxmlformats.org/officeDocument/2006/relationships/image" Target="../media/image90.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8-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9-1.jpg" TargetMode="External"/><Relationship Id="rId2" Type="http://schemas.openxmlformats.org/officeDocument/2006/relationships/image" Target="../media/image87.jpeg"/><Relationship Id="rId1" Type="http://schemas.openxmlformats.org/officeDocument/2006/relationships/image" Target="../media/image6.png"/><Relationship Id="rId6" Type="http://schemas.openxmlformats.org/officeDocument/2006/relationships/image" Target="../media/image89.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8-2.jpg" TargetMode="External"/><Relationship Id="rId4" Type="http://schemas.openxmlformats.org/officeDocument/2006/relationships/image" Target="../media/image88.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29-2.jpg" TargetMode="External"/></Relationships>
</file>

<file path=xl/drawings/_rels/drawing26.xml.rels><?xml version="1.0" encoding="UTF-8" standalone="yes"?>
<Relationships xmlns="http://schemas.openxmlformats.org/package/2006/relationships"><Relationship Id="rId8" Type="http://schemas.openxmlformats.org/officeDocument/2006/relationships/image" Target="../media/image94.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0-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1-1.jpg" TargetMode="External"/><Relationship Id="rId2" Type="http://schemas.openxmlformats.org/officeDocument/2006/relationships/image" Target="../media/image91.jpeg"/><Relationship Id="rId1" Type="http://schemas.openxmlformats.org/officeDocument/2006/relationships/image" Target="../media/image6.png"/><Relationship Id="rId6" Type="http://schemas.openxmlformats.org/officeDocument/2006/relationships/image" Target="../media/image93.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0-2.jpg" TargetMode="External"/><Relationship Id="rId4" Type="http://schemas.openxmlformats.org/officeDocument/2006/relationships/image" Target="../media/image92.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1-2.jpg" TargetMode="External"/></Relationships>
</file>

<file path=xl/drawings/_rels/drawing27.xml.rels><?xml version="1.0" encoding="UTF-8" standalone="yes"?>
<Relationships xmlns="http://schemas.openxmlformats.org/package/2006/relationships"><Relationship Id="rId8" Type="http://schemas.openxmlformats.org/officeDocument/2006/relationships/image" Target="../media/image98.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2-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2-3.jpg" TargetMode="External"/><Relationship Id="rId2" Type="http://schemas.openxmlformats.org/officeDocument/2006/relationships/image" Target="../media/image95.jpeg"/><Relationship Id="rId1" Type="http://schemas.openxmlformats.org/officeDocument/2006/relationships/image" Target="../media/image6.png"/><Relationship Id="rId6" Type="http://schemas.openxmlformats.org/officeDocument/2006/relationships/image" Target="../media/image97.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2-2.jpg" TargetMode="External"/><Relationship Id="rId4" Type="http://schemas.openxmlformats.org/officeDocument/2006/relationships/image" Target="../media/image96.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3-1.jpg" TargetMode="External"/></Relationships>
</file>

<file path=xl/drawings/_rels/drawing28.xml.rels><?xml version="1.0" encoding="UTF-8" standalone="yes"?>
<Relationships xmlns="http://schemas.openxmlformats.org/package/2006/relationships"><Relationship Id="rId8" Type="http://schemas.openxmlformats.org/officeDocument/2006/relationships/image" Target="../media/image102.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3-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3-4.jpg" TargetMode="External"/><Relationship Id="rId2" Type="http://schemas.openxmlformats.org/officeDocument/2006/relationships/image" Target="../media/image99.jpeg"/><Relationship Id="rId1" Type="http://schemas.openxmlformats.org/officeDocument/2006/relationships/image" Target="../media/image6.png"/><Relationship Id="rId6" Type="http://schemas.openxmlformats.org/officeDocument/2006/relationships/image" Target="../media/image101.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3-3.jpg" TargetMode="External"/><Relationship Id="rId4" Type="http://schemas.openxmlformats.org/officeDocument/2006/relationships/image" Target="../media/image100.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3-5.jpg" TargetMode="External"/></Relationships>
</file>

<file path=xl/drawings/_rels/drawing29.xml.rels><?xml version="1.0" encoding="UTF-8" standalone="yes"?>
<Relationships xmlns="http://schemas.openxmlformats.org/package/2006/relationships"><Relationship Id="rId8" Type="http://schemas.openxmlformats.org/officeDocument/2006/relationships/image" Target="../media/image106.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4-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4-3.jpg" TargetMode="External"/><Relationship Id="rId2" Type="http://schemas.openxmlformats.org/officeDocument/2006/relationships/image" Target="../media/image103.jpeg"/><Relationship Id="rId1" Type="http://schemas.openxmlformats.org/officeDocument/2006/relationships/image" Target="../media/image6.png"/><Relationship Id="rId6" Type="http://schemas.openxmlformats.org/officeDocument/2006/relationships/image" Target="../media/image105.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4-2.jpg" TargetMode="External"/><Relationship Id="rId4" Type="http://schemas.openxmlformats.org/officeDocument/2006/relationships/image" Target="../media/image104.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4-4.jpg" TargetMode="External"/></Relationships>
</file>

<file path=xl/drawings/_rels/drawing30.xml.rels><?xml version="1.0" encoding="UTF-8" standalone="yes"?>
<Relationships xmlns="http://schemas.openxmlformats.org/package/2006/relationships"><Relationship Id="rId8" Type="http://schemas.openxmlformats.org/officeDocument/2006/relationships/image" Target="../media/image110.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5-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5-3.jpg" TargetMode="External"/><Relationship Id="rId2" Type="http://schemas.openxmlformats.org/officeDocument/2006/relationships/image" Target="../media/image107.jpeg"/><Relationship Id="rId1" Type="http://schemas.openxmlformats.org/officeDocument/2006/relationships/image" Target="../media/image6.png"/><Relationship Id="rId6" Type="http://schemas.openxmlformats.org/officeDocument/2006/relationships/image" Target="../media/image109.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5-2.jpg" TargetMode="External"/><Relationship Id="rId4" Type="http://schemas.openxmlformats.org/officeDocument/2006/relationships/image" Target="../media/image108.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5-4.jpg" TargetMode="External"/></Relationships>
</file>

<file path=xl/drawings/_rels/drawing31.xml.rels><?xml version="1.0" encoding="UTF-8" standalone="yes"?>
<Relationships xmlns="http://schemas.openxmlformats.org/package/2006/relationships"><Relationship Id="rId8" Type="http://schemas.openxmlformats.org/officeDocument/2006/relationships/image" Target="../media/image114.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5-5.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6-1.jpg" TargetMode="External"/><Relationship Id="rId2" Type="http://schemas.openxmlformats.org/officeDocument/2006/relationships/image" Target="../media/image111.jpeg"/><Relationship Id="rId1" Type="http://schemas.openxmlformats.org/officeDocument/2006/relationships/image" Target="../media/image6.png"/><Relationship Id="rId6" Type="http://schemas.openxmlformats.org/officeDocument/2006/relationships/image" Target="../media/image113.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5-6.jpg" TargetMode="External"/><Relationship Id="rId4" Type="http://schemas.openxmlformats.org/officeDocument/2006/relationships/image" Target="../media/image112.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7-1.jpg" TargetMode="External"/></Relationships>
</file>

<file path=xl/drawings/_rels/drawing32.xml.rels><?xml version="1.0" encoding="UTF-8" standalone="yes"?>
<Relationships xmlns="http://schemas.openxmlformats.org/package/2006/relationships"><Relationship Id="rId8" Type="http://schemas.openxmlformats.org/officeDocument/2006/relationships/image" Target="../media/image118.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7-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7-4.jpg" TargetMode="External"/><Relationship Id="rId2" Type="http://schemas.openxmlformats.org/officeDocument/2006/relationships/image" Target="../media/image115.jpeg"/><Relationship Id="rId1" Type="http://schemas.openxmlformats.org/officeDocument/2006/relationships/image" Target="../media/image6.png"/><Relationship Id="rId6" Type="http://schemas.openxmlformats.org/officeDocument/2006/relationships/image" Target="../media/image117.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7-3.jpg" TargetMode="External"/><Relationship Id="rId4" Type="http://schemas.openxmlformats.org/officeDocument/2006/relationships/image" Target="../media/image116.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7-5.jpg" TargetMode="External"/></Relationships>
</file>

<file path=xl/drawings/_rels/drawing33.xml.rels><?xml version="1.0" encoding="UTF-8" standalone="yes"?>
<Relationships xmlns="http://schemas.openxmlformats.org/package/2006/relationships"><Relationship Id="rId8" Type="http://schemas.openxmlformats.org/officeDocument/2006/relationships/image" Target="../media/image122.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8-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8-3.jpg" TargetMode="External"/><Relationship Id="rId2" Type="http://schemas.openxmlformats.org/officeDocument/2006/relationships/image" Target="../media/image119.jpeg"/><Relationship Id="rId1" Type="http://schemas.openxmlformats.org/officeDocument/2006/relationships/image" Target="../media/image6.png"/><Relationship Id="rId6" Type="http://schemas.openxmlformats.org/officeDocument/2006/relationships/image" Target="../media/image121.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8-2.jpg" TargetMode="External"/><Relationship Id="rId4" Type="http://schemas.openxmlformats.org/officeDocument/2006/relationships/image" Target="../media/image120.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8-4.jpg" TargetMode="External"/></Relationships>
</file>

<file path=xl/drawings/_rels/drawing34.xml.rels><?xml version="1.0" encoding="UTF-8" standalone="yes"?>
<Relationships xmlns="http://schemas.openxmlformats.org/package/2006/relationships"><Relationship Id="rId8" Type="http://schemas.openxmlformats.org/officeDocument/2006/relationships/image" Target="../media/image126.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38-5.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3-1.jpg" TargetMode="External"/><Relationship Id="rId2" Type="http://schemas.openxmlformats.org/officeDocument/2006/relationships/image" Target="../media/image123.jpeg"/><Relationship Id="rId1" Type="http://schemas.openxmlformats.org/officeDocument/2006/relationships/image" Target="../media/image6.png"/><Relationship Id="rId6" Type="http://schemas.openxmlformats.org/officeDocument/2006/relationships/image" Target="../media/image125.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2-1.jpg" TargetMode="External"/><Relationship Id="rId4" Type="http://schemas.openxmlformats.org/officeDocument/2006/relationships/image" Target="../media/image124.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3-2.jpg" TargetMode="External"/></Relationships>
</file>

<file path=xl/drawings/_rels/drawing35.xml.rels><?xml version="1.0" encoding="UTF-8" standalone="yes"?>
<Relationships xmlns="http://schemas.openxmlformats.org/package/2006/relationships"><Relationship Id="rId8" Type="http://schemas.openxmlformats.org/officeDocument/2006/relationships/image" Target="../media/image130.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3-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4-2.jpg" TargetMode="External"/><Relationship Id="rId2" Type="http://schemas.openxmlformats.org/officeDocument/2006/relationships/image" Target="../media/image127.jpeg"/><Relationship Id="rId1" Type="http://schemas.openxmlformats.org/officeDocument/2006/relationships/image" Target="../media/image6.png"/><Relationship Id="rId6" Type="http://schemas.openxmlformats.org/officeDocument/2006/relationships/image" Target="../media/image129.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4-1.jpg" TargetMode="External"/><Relationship Id="rId4" Type="http://schemas.openxmlformats.org/officeDocument/2006/relationships/image" Target="../media/image128.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5-1.jpg" TargetMode="External"/></Relationships>
</file>

<file path=xl/drawings/_rels/drawing36.xml.rels><?xml version="1.0" encoding="UTF-8" standalone="yes"?>
<Relationships xmlns="http://schemas.openxmlformats.org/package/2006/relationships"><Relationship Id="rId8" Type="http://schemas.openxmlformats.org/officeDocument/2006/relationships/image" Target="../media/image134.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7-1.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7-3.jpg" TargetMode="External"/><Relationship Id="rId2" Type="http://schemas.openxmlformats.org/officeDocument/2006/relationships/image" Target="../media/image131.jpeg"/><Relationship Id="rId1" Type="http://schemas.openxmlformats.org/officeDocument/2006/relationships/image" Target="../media/image6.png"/><Relationship Id="rId6" Type="http://schemas.openxmlformats.org/officeDocument/2006/relationships/image" Target="../media/image133.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7-2.jpg" TargetMode="External"/><Relationship Id="rId4" Type="http://schemas.openxmlformats.org/officeDocument/2006/relationships/image" Target="../media/image132.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9-1.jpg" TargetMode="External"/></Relationships>
</file>

<file path=xl/drawings/_rels/drawing37.xml.rels><?xml version="1.0" encoding="UTF-8" standalone="yes"?>
<Relationships xmlns="http://schemas.openxmlformats.org/package/2006/relationships"><Relationship Id="rId8" Type="http://schemas.openxmlformats.org/officeDocument/2006/relationships/image" Target="../media/image138.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49-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0-2.jpg" TargetMode="External"/><Relationship Id="rId2" Type="http://schemas.openxmlformats.org/officeDocument/2006/relationships/image" Target="../media/image135.jpeg"/><Relationship Id="rId1" Type="http://schemas.openxmlformats.org/officeDocument/2006/relationships/image" Target="../media/image6.png"/><Relationship Id="rId6" Type="http://schemas.openxmlformats.org/officeDocument/2006/relationships/image" Target="../media/image137.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0-1.jpg" TargetMode="External"/><Relationship Id="rId4" Type="http://schemas.openxmlformats.org/officeDocument/2006/relationships/image" Target="../media/image136.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1-1.jpg" TargetMode="External"/></Relationships>
</file>

<file path=xl/drawings/_rels/drawing38.xml.rels><?xml version="1.0" encoding="UTF-8" standalone="yes"?>
<Relationships xmlns="http://schemas.openxmlformats.org/package/2006/relationships"><Relationship Id="rId8" Type="http://schemas.openxmlformats.org/officeDocument/2006/relationships/image" Target="../media/image142.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1-2.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4-1.jpg" TargetMode="External"/><Relationship Id="rId2" Type="http://schemas.openxmlformats.org/officeDocument/2006/relationships/image" Target="../media/image139.jpeg"/><Relationship Id="rId1" Type="http://schemas.openxmlformats.org/officeDocument/2006/relationships/image" Target="../media/image6.png"/><Relationship Id="rId6" Type="http://schemas.openxmlformats.org/officeDocument/2006/relationships/image" Target="../media/image141.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3-1.jpg" TargetMode="External"/><Relationship Id="rId4" Type="http://schemas.openxmlformats.org/officeDocument/2006/relationships/image" Target="../media/image140.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4-2.jpg" TargetMode="External"/></Relationships>
</file>

<file path=xl/drawings/_rels/drawing39.xml.rels><?xml version="1.0" encoding="UTF-8" standalone="yes"?>
<Relationships xmlns="http://schemas.openxmlformats.org/package/2006/relationships"><Relationship Id="rId8" Type="http://schemas.openxmlformats.org/officeDocument/2006/relationships/image" Target="../media/image146.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4-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6-1.jpg" TargetMode="External"/><Relationship Id="rId2" Type="http://schemas.openxmlformats.org/officeDocument/2006/relationships/image" Target="../media/image143.jpeg"/><Relationship Id="rId1" Type="http://schemas.openxmlformats.org/officeDocument/2006/relationships/image" Target="../media/image6.png"/><Relationship Id="rId6" Type="http://schemas.openxmlformats.org/officeDocument/2006/relationships/image" Target="../media/image145.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4-4.jpg" TargetMode="External"/><Relationship Id="rId4" Type="http://schemas.openxmlformats.org/officeDocument/2006/relationships/image" Target="../media/image144.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6-2.jpg" TargetMode="External"/></Relationships>
</file>

<file path=xl/drawings/_rels/drawing40.xml.rels><?xml version="1.0" encoding="UTF-8" standalone="yes"?>
<Relationships xmlns="http://schemas.openxmlformats.org/package/2006/relationships"><Relationship Id="rId8" Type="http://schemas.openxmlformats.org/officeDocument/2006/relationships/image" Target="../media/image150.jpeg"/><Relationship Id="rId3"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6-3.jpg" TargetMode="External"/><Relationship Id="rId7"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7-2.jpg" TargetMode="External"/><Relationship Id="rId2" Type="http://schemas.openxmlformats.org/officeDocument/2006/relationships/image" Target="../media/image147.jpeg"/><Relationship Id="rId1" Type="http://schemas.openxmlformats.org/officeDocument/2006/relationships/image" Target="../media/image6.png"/><Relationship Id="rId6" Type="http://schemas.openxmlformats.org/officeDocument/2006/relationships/image" Target="../media/image149.jpeg"/><Relationship Id="rId5"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057-1.jpg" TargetMode="External"/><Relationship Id="rId4" Type="http://schemas.openxmlformats.org/officeDocument/2006/relationships/image" Target="../media/image148.jpeg"/><Relationship Id="rId9"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3590;&#33276;&#23665;&#12488;&#12531;&#12493;&#12523;&#12500;&#12483;&#12463;&#12450;&#12483;&#12503;&#20889;&#30495;\PE-1.jpg" TargetMode="External"/></Relationships>
</file>

<file path=xl/drawings/_rels/drawing41.xml.rels><?xml version="1.0" encoding="UTF-8" standalone="yes"?>
<Relationships xmlns="http://schemas.openxmlformats.org/package/2006/relationships"><Relationship Id="rId8"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32-1.jpg" TargetMode="External"/><Relationship Id="rId13" Type="http://schemas.openxmlformats.org/officeDocument/2006/relationships/image" Target="../media/image157.jpeg"/><Relationship Id="rId18"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48-1.jpg" TargetMode="External"/><Relationship Id="rId3" Type="http://schemas.openxmlformats.org/officeDocument/2006/relationships/image" Target="../media/image152.jpeg"/><Relationship Id="rId7" Type="http://schemas.openxmlformats.org/officeDocument/2006/relationships/image" Target="../media/image154.jpeg"/><Relationship Id="rId12"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42-1.jpg" TargetMode="External"/><Relationship Id="rId17" Type="http://schemas.openxmlformats.org/officeDocument/2006/relationships/image" Target="../media/image159.jpeg"/><Relationship Id="rId2"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PS-1.jpg" TargetMode="External"/><Relationship Id="rId16"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44-1.jpg" TargetMode="External"/><Relationship Id="rId1" Type="http://schemas.openxmlformats.org/officeDocument/2006/relationships/image" Target="../media/image151.jpeg"/><Relationship Id="rId6"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24-1.jpg" TargetMode="External"/><Relationship Id="rId11" Type="http://schemas.openxmlformats.org/officeDocument/2006/relationships/image" Target="../media/image156.jpeg"/><Relationship Id="rId5" Type="http://schemas.openxmlformats.org/officeDocument/2006/relationships/image" Target="../media/image153.jpeg"/><Relationship Id="rId15" Type="http://schemas.openxmlformats.org/officeDocument/2006/relationships/image" Target="../media/image158.jpeg"/><Relationship Id="rId10"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34-1.jpg" TargetMode="External"/><Relationship Id="rId4"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21-1.jpg" TargetMode="External"/><Relationship Id="rId9" Type="http://schemas.openxmlformats.org/officeDocument/2006/relationships/image" Target="../media/image155.jpeg"/><Relationship Id="rId14"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43-1.jpg" TargetMode="External"/></Relationships>
</file>

<file path=xl/drawings/_rels/drawing42.xml.rels><?xml version="1.0" encoding="UTF-8" standalone="yes"?>
<Relationships xmlns="http://schemas.openxmlformats.org/package/2006/relationships"><Relationship Id="rId3" Type="http://schemas.openxmlformats.org/officeDocument/2006/relationships/image" Target="../media/image161.jpeg"/><Relationship Id="rId2"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49-1.jpg" TargetMode="External"/><Relationship Id="rId1" Type="http://schemas.openxmlformats.org/officeDocument/2006/relationships/image" Target="../media/image160.jpeg"/><Relationship Id="rId6"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50-2.jpg" TargetMode="External"/><Relationship Id="rId5" Type="http://schemas.openxmlformats.org/officeDocument/2006/relationships/image" Target="../media/image162.jpeg"/><Relationship Id="rId4" Type="http://schemas.openxmlformats.org/officeDocument/2006/relationships/image" Target="file:///\\workdata\disk1\42567%20&#38450;&#24220;&#22303;&#26408;&#12488;&#12531;&#12493;&#12523;&#28857;&#26908;(&#12475;&#12531;&#12488;&#12521;&#12523;&#12467;&#12531;&#12469;&#12523;&#12479;&#12531;&#12488;&#26666;)\&#9675;&#28857;&#26908;&#35519;&#26360;\03_&#33590;&#33276;&#23665;&#12488;&#12531;&#12493;&#12523;\&#33590;&#33276;&#23665;&#12488;&#12531;&#12493;&#12523;&#12500;&#12483;&#12463;&#12450;&#12483;&#12503;\&#38468;&#23646;&#29289;\&#38468;050-1.jpg" TargetMode="External"/></Relationships>
</file>

<file path=xl/drawings/_rels/drawing43.xml.rels><?xml version="1.0" encoding="UTF-8" standalone="yes"?>
<Relationships xmlns="http://schemas.openxmlformats.org/package/2006/relationships"><Relationship Id="rId8" Type="http://schemas.openxmlformats.org/officeDocument/2006/relationships/image" Target="file:///C:\Users\hino\Desktop\&#33590;&#33276;&#23665;\D21\4.jpg" TargetMode="External"/><Relationship Id="rId3" Type="http://schemas.openxmlformats.org/officeDocument/2006/relationships/image" Target="../media/image164.jpeg"/><Relationship Id="rId7" Type="http://schemas.openxmlformats.org/officeDocument/2006/relationships/image" Target="../media/image166.jpeg"/><Relationship Id="rId2" Type="http://schemas.openxmlformats.org/officeDocument/2006/relationships/image" Target="file:///C:\Users\hino\Desktop\&#33590;&#33276;&#23665;\D21\1.jpg" TargetMode="External"/><Relationship Id="rId1" Type="http://schemas.openxmlformats.org/officeDocument/2006/relationships/image" Target="../media/image163.jpeg"/><Relationship Id="rId6" Type="http://schemas.openxmlformats.org/officeDocument/2006/relationships/image" Target="file:///C:\Users\hino\Desktop\&#33590;&#33276;&#23665;\D21\3.jpg" TargetMode="External"/><Relationship Id="rId5" Type="http://schemas.openxmlformats.org/officeDocument/2006/relationships/image" Target="../media/image165.jpeg"/><Relationship Id="rId10" Type="http://schemas.openxmlformats.org/officeDocument/2006/relationships/image" Target="file:///C:\Users\hino\Desktop\&#33590;&#33276;&#23665;\D21\5.jpg" TargetMode="External"/><Relationship Id="rId4" Type="http://schemas.openxmlformats.org/officeDocument/2006/relationships/image" Target="file:///C:\Users\hino\Desktop\&#33590;&#33276;&#23665;\D21\2.jpg" TargetMode="External"/><Relationship Id="rId9" Type="http://schemas.openxmlformats.org/officeDocument/2006/relationships/image" Target="../media/image167.jpeg"/></Relationships>
</file>

<file path=xl/drawings/_rels/drawing44.xml.rels><?xml version="1.0" encoding="UTF-8" standalone="yes"?>
<Relationships xmlns="http://schemas.openxmlformats.org/package/2006/relationships"><Relationship Id="rId8" Type="http://schemas.openxmlformats.org/officeDocument/2006/relationships/image" Target="file:///C:\Users\hino\Desktop\&#33590;&#33276;&#23665;\D21&#8217;\4.jpg" TargetMode="External"/><Relationship Id="rId3" Type="http://schemas.openxmlformats.org/officeDocument/2006/relationships/image" Target="../media/image169.jpeg"/><Relationship Id="rId7" Type="http://schemas.openxmlformats.org/officeDocument/2006/relationships/image" Target="../media/image171.jpeg"/><Relationship Id="rId2" Type="http://schemas.openxmlformats.org/officeDocument/2006/relationships/image" Target="file:///C:\Users\hino\Desktop\&#33590;&#33276;&#23665;\D21&#8217;\1.jpg" TargetMode="External"/><Relationship Id="rId1" Type="http://schemas.openxmlformats.org/officeDocument/2006/relationships/image" Target="../media/image168.jpeg"/><Relationship Id="rId6" Type="http://schemas.openxmlformats.org/officeDocument/2006/relationships/image" Target="file:///C:\Users\hino\Desktop\&#33590;&#33276;&#23665;\D21&#8217;\3.jpg" TargetMode="External"/><Relationship Id="rId5" Type="http://schemas.openxmlformats.org/officeDocument/2006/relationships/image" Target="../media/image170.jpeg"/><Relationship Id="rId10" Type="http://schemas.openxmlformats.org/officeDocument/2006/relationships/image" Target="file:///C:\Users\hino\Desktop\&#33590;&#33276;&#23665;\D21&#8217;\5.jpg" TargetMode="External"/><Relationship Id="rId4" Type="http://schemas.openxmlformats.org/officeDocument/2006/relationships/image" Target="file:///C:\Users\hino\Desktop\&#33590;&#33276;&#23665;\D21&#8217;\2.jpg" TargetMode="External"/><Relationship Id="rId9" Type="http://schemas.openxmlformats.org/officeDocument/2006/relationships/image" Target="../media/image172.jpeg"/></Relationships>
</file>

<file path=xl/drawings/_rels/drawing45.xml.rels><?xml version="1.0" encoding="UTF-8" standalone="yes"?>
<Relationships xmlns="http://schemas.openxmlformats.org/package/2006/relationships"><Relationship Id="rId2" Type="http://schemas.openxmlformats.org/officeDocument/2006/relationships/image" Target="file:///C:\Users\hino\Desktop\&#33590;&#33276;&#23665;\D3\1.jpg" TargetMode="External"/><Relationship Id="rId1" Type="http://schemas.openxmlformats.org/officeDocument/2006/relationships/image" Target="../media/image173.jpeg"/></Relationships>
</file>

<file path=xl/drawings/_rels/drawing46.xml.rels><?xml version="1.0" encoding="UTF-8" standalone="yes"?>
<Relationships xmlns="http://schemas.openxmlformats.org/package/2006/relationships"><Relationship Id="rId2" Type="http://schemas.openxmlformats.org/officeDocument/2006/relationships/image" Target="file:///C:\Users\hino\Desktop\&#33590;&#33276;&#23665;\D3\2.jpg" TargetMode="External"/><Relationship Id="rId1" Type="http://schemas.openxmlformats.org/officeDocument/2006/relationships/image" Target="../media/image174.jpeg"/></Relationships>
</file>

<file path=xl/drawings/_rels/drawing47.xml.rels><?xml version="1.0" encoding="UTF-8" standalone="yes"?>
<Relationships xmlns="http://schemas.openxmlformats.org/package/2006/relationships"><Relationship Id="rId2" Type="http://schemas.openxmlformats.org/officeDocument/2006/relationships/image" Target="file:///C:\Users\hino\Desktop\&#33590;&#33276;&#23665;\D3\3.jpg" TargetMode="External"/><Relationship Id="rId1" Type="http://schemas.openxmlformats.org/officeDocument/2006/relationships/image" Target="../media/image175.jpeg"/></Relationships>
</file>

<file path=xl/drawings/_rels/drawing48.xml.rels><?xml version="1.0" encoding="UTF-8" standalone="yes"?>
<Relationships xmlns="http://schemas.openxmlformats.org/package/2006/relationships"><Relationship Id="rId2" Type="http://schemas.openxmlformats.org/officeDocument/2006/relationships/image" Target="file:///C:\Users\hino\Desktop\&#33590;&#33276;&#23665;\D3\4.jpg" TargetMode="External"/><Relationship Id="rId1" Type="http://schemas.openxmlformats.org/officeDocument/2006/relationships/image" Target="../media/image176.jpeg"/></Relationships>
</file>

<file path=xl/drawings/_rels/drawing49.xml.rels><?xml version="1.0" encoding="UTF-8" standalone="yes"?>
<Relationships xmlns="http://schemas.openxmlformats.org/package/2006/relationships"><Relationship Id="rId2" Type="http://schemas.openxmlformats.org/officeDocument/2006/relationships/image" Target="file:///C:\Users\hino\Desktop\&#33590;&#33276;&#23665;\D3\5.jpg" TargetMode="External"/><Relationship Id="rId1" Type="http://schemas.openxmlformats.org/officeDocument/2006/relationships/image" Target="../media/image177.jpeg"/></Relationships>
</file>

<file path=xl/drawings/_rels/drawing50.xml.rels><?xml version="1.0" encoding="UTF-8" standalone="yes"?>
<Relationships xmlns="http://schemas.openxmlformats.org/package/2006/relationships"><Relationship Id="rId2" Type="http://schemas.openxmlformats.org/officeDocument/2006/relationships/image" Target="file:///C:\Users\hino\Desktop\&#33590;&#33276;&#23665;\D3\6.jpg" TargetMode="External"/><Relationship Id="rId1" Type="http://schemas.openxmlformats.org/officeDocument/2006/relationships/image" Target="../media/image178.jpeg"/></Relationships>
</file>

<file path=xl/drawings/_rels/drawing51.xml.rels><?xml version="1.0" encoding="UTF-8" standalone="yes"?>
<Relationships xmlns="http://schemas.openxmlformats.org/package/2006/relationships"><Relationship Id="rId2" Type="http://schemas.openxmlformats.org/officeDocument/2006/relationships/image" Target="file:///C:\Users\hino\Desktop\&#33590;&#33276;&#23665;\D3\7.jpg" TargetMode="External"/><Relationship Id="rId1" Type="http://schemas.openxmlformats.org/officeDocument/2006/relationships/image" Target="../media/image179.jpeg"/></Relationships>
</file>

<file path=xl/drawings/_rels/drawing52.xml.rels><?xml version="1.0" encoding="UTF-8" standalone="yes"?>
<Relationships xmlns="http://schemas.openxmlformats.org/package/2006/relationships"><Relationship Id="rId2" Type="http://schemas.openxmlformats.org/officeDocument/2006/relationships/image" Target="file:///C:\Users\hino\Desktop\&#33590;&#33276;&#23665;\D3\8.jpg" TargetMode="External"/><Relationship Id="rId1" Type="http://schemas.openxmlformats.org/officeDocument/2006/relationships/image" Target="../media/image180.jpeg"/></Relationships>
</file>

<file path=xl/drawings/_rels/drawing53.xml.rels><?xml version="1.0" encoding="UTF-8" standalone="yes"?>
<Relationships xmlns="http://schemas.openxmlformats.org/package/2006/relationships"><Relationship Id="rId2" Type="http://schemas.openxmlformats.org/officeDocument/2006/relationships/image" Target="file:///C:\Users\hino\Desktop\&#33590;&#33276;&#23665;\D3\9.jpg" TargetMode="External"/><Relationship Id="rId1" Type="http://schemas.openxmlformats.org/officeDocument/2006/relationships/image" Target="../media/image181.jpeg"/></Relationships>
</file>

<file path=xl/drawings/_rels/drawing54.xml.rels><?xml version="1.0" encoding="UTF-8" standalone="yes"?>
<Relationships xmlns="http://schemas.openxmlformats.org/package/2006/relationships"><Relationship Id="rId2" Type="http://schemas.openxmlformats.org/officeDocument/2006/relationships/image" Target="file:///C:\Users\hino\Desktop\&#33590;&#33276;&#23665;\D3\10.jpg" TargetMode="External"/><Relationship Id="rId1" Type="http://schemas.openxmlformats.org/officeDocument/2006/relationships/image" Target="../media/image182.jpeg"/></Relationships>
</file>

<file path=xl/drawings/_rels/drawing55.xml.rels><?xml version="1.0" encoding="UTF-8" standalone="yes"?>
<Relationships xmlns="http://schemas.openxmlformats.org/package/2006/relationships"><Relationship Id="rId2" Type="http://schemas.openxmlformats.org/officeDocument/2006/relationships/image" Target="file:///C:\Users\hino\Desktop\&#33590;&#33276;&#23665;\D3\11.jpg" TargetMode="External"/><Relationship Id="rId1" Type="http://schemas.openxmlformats.org/officeDocument/2006/relationships/image" Target="../media/image183.jpeg"/></Relationships>
</file>

<file path=xl/drawings/_rels/drawing56.xml.rels><?xml version="1.0" encoding="UTF-8" standalone="yes"?>
<Relationships xmlns="http://schemas.openxmlformats.org/package/2006/relationships"><Relationship Id="rId2" Type="http://schemas.openxmlformats.org/officeDocument/2006/relationships/image" Target="file:///C:\Users\hino\Desktop\&#33590;&#33276;&#23665;\D3\12.jpg" TargetMode="External"/><Relationship Id="rId1" Type="http://schemas.openxmlformats.org/officeDocument/2006/relationships/image" Target="../media/image184.jpeg"/></Relationships>
</file>

<file path=xl/drawings/_rels/drawing57.xml.rels><?xml version="1.0" encoding="UTF-8" standalone="yes"?>
<Relationships xmlns="http://schemas.openxmlformats.org/package/2006/relationships"><Relationship Id="rId2" Type="http://schemas.openxmlformats.org/officeDocument/2006/relationships/image" Target="file:///C:\Users\hino\Desktop\&#33590;&#33276;&#23665;\D3\13.jpg" TargetMode="External"/><Relationship Id="rId1" Type="http://schemas.openxmlformats.org/officeDocument/2006/relationships/image" Target="../media/image185.jpeg"/></Relationships>
</file>

<file path=xl/drawings/_rels/drawing58.xml.rels><?xml version="1.0" encoding="UTF-8" standalone="yes"?>
<Relationships xmlns="http://schemas.openxmlformats.org/package/2006/relationships"><Relationship Id="rId2" Type="http://schemas.openxmlformats.org/officeDocument/2006/relationships/image" Target="file:///C:\Users\hino\Desktop\&#33590;&#33276;&#23665;\D3\14.jpg" TargetMode="External"/><Relationship Id="rId1" Type="http://schemas.openxmlformats.org/officeDocument/2006/relationships/image" Target="../media/image186.jpeg"/></Relationships>
</file>

<file path=xl/drawings/_rels/drawing59.xml.rels><?xml version="1.0" encoding="UTF-8" standalone="yes"?>
<Relationships xmlns="http://schemas.openxmlformats.org/package/2006/relationships"><Relationship Id="rId2" Type="http://schemas.openxmlformats.org/officeDocument/2006/relationships/image" Target="file:///C:\Users\hino\Desktop\&#33590;&#33276;&#23665;\D3\15.jpg" TargetMode="External"/><Relationship Id="rId1" Type="http://schemas.openxmlformats.org/officeDocument/2006/relationships/image" Target="../media/image187.jpeg"/></Relationships>
</file>

<file path=xl/drawings/_rels/drawing60.xml.rels><?xml version="1.0" encoding="UTF-8" standalone="yes"?>
<Relationships xmlns="http://schemas.openxmlformats.org/package/2006/relationships"><Relationship Id="rId2" Type="http://schemas.openxmlformats.org/officeDocument/2006/relationships/image" Target="file:///C:\Users\hino\Desktop\&#33590;&#33276;&#23665;\D3\16.jpg" TargetMode="External"/><Relationship Id="rId1" Type="http://schemas.openxmlformats.org/officeDocument/2006/relationships/image" Target="../media/image188.jpeg"/></Relationships>
</file>

<file path=xl/drawings/_rels/drawing61.xml.rels><?xml version="1.0" encoding="UTF-8" standalone="yes"?>
<Relationships xmlns="http://schemas.openxmlformats.org/package/2006/relationships"><Relationship Id="rId2" Type="http://schemas.openxmlformats.org/officeDocument/2006/relationships/image" Target="file:///C:\Users\hino\Desktop\&#33590;&#33276;&#23665;\D3\17.jpg" TargetMode="External"/><Relationship Id="rId1" Type="http://schemas.openxmlformats.org/officeDocument/2006/relationships/image" Target="../media/image189.jpeg"/></Relationships>
</file>

<file path=xl/drawings/_rels/drawing62.xml.rels><?xml version="1.0" encoding="UTF-8" standalone="yes"?>
<Relationships xmlns="http://schemas.openxmlformats.org/package/2006/relationships"><Relationship Id="rId2" Type="http://schemas.openxmlformats.org/officeDocument/2006/relationships/image" Target="file:///C:\Users\hino\Desktop\&#33590;&#33276;&#23665;\D3\18.jpg" TargetMode="External"/><Relationship Id="rId1" Type="http://schemas.openxmlformats.org/officeDocument/2006/relationships/image" Target="../media/image190.jpeg"/></Relationships>
</file>

<file path=xl/drawings/_rels/drawing63.xml.rels><?xml version="1.0" encoding="UTF-8" standalone="yes"?>
<Relationships xmlns="http://schemas.openxmlformats.org/package/2006/relationships"><Relationship Id="rId2" Type="http://schemas.openxmlformats.org/officeDocument/2006/relationships/image" Target="file:///C:\Users\hino\Desktop\&#33590;&#33276;&#23665;\D3\19.jpg" TargetMode="External"/><Relationship Id="rId1" Type="http://schemas.openxmlformats.org/officeDocument/2006/relationships/image" Target="../media/image191.jpeg"/></Relationships>
</file>

<file path=xl/drawings/_rels/drawing64.xml.rels><?xml version="1.0" encoding="UTF-8" standalone="yes"?>
<Relationships xmlns="http://schemas.openxmlformats.org/package/2006/relationships"><Relationship Id="rId2" Type="http://schemas.openxmlformats.org/officeDocument/2006/relationships/image" Target="file:///C:\Users\hino\Desktop\&#33590;&#33276;&#23665;\D3\20.jpg" TargetMode="External"/><Relationship Id="rId1" Type="http://schemas.openxmlformats.org/officeDocument/2006/relationships/image" Target="../media/image192.jpeg"/></Relationships>
</file>

<file path=xl/drawings/_rels/drawing65.xml.rels><?xml version="1.0" encoding="UTF-8" standalone="yes"?>
<Relationships xmlns="http://schemas.openxmlformats.org/package/2006/relationships"><Relationship Id="rId2" Type="http://schemas.openxmlformats.org/officeDocument/2006/relationships/image" Target="file:///C:\Users\hino\Desktop\&#33590;&#33276;&#23665;\D3\21.jpg" TargetMode="External"/><Relationship Id="rId1" Type="http://schemas.openxmlformats.org/officeDocument/2006/relationships/image" Target="../media/image193.jpeg"/></Relationships>
</file>

<file path=xl/drawings/_rels/drawing66.xml.rels><?xml version="1.0" encoding="UTF-8" standalone="yes"?>
<Relationships xmlns="http://schemas.openxmlformats.org/package/2006/relationships"><Relationship Id="rId2" Type="http://schemas.openxmlformats.org/officeDocument/2006/relationships/image" Target="file:///C:\Users\hino\Desktop\&#33590;&#33276;&#23665;\D3\22.jpg" TargetMode="External"/><Relationship Id="rId1" Type="http://schemas.openxmlformats.org/officeDocument/2006/relationships/image" Target="../media/image194.jpeg"/></Relationships>
</file>

<file path=xl/drawings/_rels/drawing67.xml.rels><?xml version="1.0" encoding="UTF-8" standalone="yes"?>
<Relationships xmlns="http://schemas.openxmlformats.org/package/2006/relationships"><Relationship Id="rId2" Type="http://schemas.openxmlformats.org/officeDocument/2006/relationships/image" Target="file:///C:\Users\hino\Desktop\&#33590;&#33276;&#23665;\D3\23.jpg" TargetMode="External"/><Relationship Id="rId1" Type="http://schemas.openxmlformats.org/officeDocument/2006/relationships/image" Target="../media/image195.jpeg"/></Relationships>
</file>

<file path=xl/drawings/_rels/drawing68.xml.rels><?xml version="1.0" encoding="UTF-8" standalone="yes"?>
<Relationships xmlns="http://schemas.openxmlformats.org/package/2006/relationships"><Relationship Id="rId2" Type="http://schemas.openxmlformats.org/officeDocument/2006/relationships/image" Target="file:///C:\Users\hino\Desktop\&#33590;&#33276;&#23665;\D3\24.jpg" TargetMode="External"/><Relationship Id="rId1" Type="http://schemas.openxmlformats.org/officeDocument/2006/relationships/image" Target="../media/image196.jpeg"/></Relationships>
</file>

<file path=xl/drawings/_rels/drawing69.xml.rels><?xml version="1.0" encoding="UTF-8" standalone="yes"?>
<Relationships xmlns="http://schemas.openxmlformats.org/package/2006/relationships"><Relationship Id="rId2" Type="http://schemas.openxmlformats.org/officeDocument/2006/relationships/image" Target="file:///C:\Users\hino\Desktop\&#33590;&#33276;&#23665;\D3\25.jpg" TargetMode="External"/><Relationship Id="rId1" Type="http://schemas.openxmlformats.org/officeDocument/2006/relationships/image" Target="../media/image197.jpeg"/></Relationships>
</file>

<file path=xl/drawings/_rels/drawing70.xml.rels><?xml version="1.0" encoding="UTF-8" standalone="yes"?>
<Relationships xmlns="http://schemas.openxmlformats.org/package/2006/relationships"><Relationship Id="rId2" Type="http://schemas.openxmlformats.org/officeDocument/2006/relationships/image" Target="file:///C:\Users\hino\Desktop\&#33590;&#33276;&#23665;\D3\26.jpg" TargetMode="External"/><Relationship Id="rId1" Type="http://schemas.openxmlformats.org/officeDocument/2006/relationships/image" Target="../media/image198.jpeg"/></Relationships>
</file>

<file path=xl/drawings/_rels/drawing71.xml.rels><?xml version="1.0" encoding="UTF-8" standalone="yes"?>
<Relationships xmlns="http://schemas.openxmlformats.org/package/2006/relationships"><Relationship Id="rId2" Type="http://schemas.openxmlformats.org/officeDocument/2006/relationships/image" Target="file:///C:\Users\hino\Desktop\&#33590;&#33276;&#23665;\D3\27.jpg" TargetMode="External"/><Relationship Id="rId1" Type="http://schemas.openxmlformats.org/officeDocument/2006/relationships/image" Target="../media/image199.jpeg"/></Relationships>
</file>

<file path=xl/drawings/_rels/drawing72.xml.rels><?xml version="1.0" encoding="UTF-8" standalone="yes"?>
<Relationships xmlns="http://schemas.openxmlformats.org/package/2006/relationships"><Relationship Id="rId2" Type="http://schemas.openxmlformats.org/officeDocument/2006/relationships/image" Target="file:///C:\Users\hino\Desktop\&#33590;&#33276;&#23665;\D3\28.jpg" TargetMode="External"/><Relationship Id="rId1" Type="http://schemas.openxmlformats.org/officeDocument/2006/relationships/image" Target="../media/image200.jpeg"/></Relationships>
</file>

<file path=xl/drawings/_rels/drawing73.xml.rels><?xml version="1.0" encoding="UTF-8" standalone="yes"?>
<Relationships xmlns="http://schemas.openxmlformats.org/package/2006/relationships"><Relationship Id="rId2" Type="http://schemas.openxmlformats.org/officeDocument/2006/relationships/image" Target="file:///C:\Users\hino\Desktop\&#33590;&#33276;&#23665;\D3\29.jpg" TargetMode="External"/><Relationship Id="rId1" Type="http://schemas.openxmlformats.org/officeDocument/2006/relationships/image" Target="../media/image201.jpeg"/></Relationships>
</file>

<file path=xl/drawings/_rels/drawing74.xml.rels><?xml version="1.0" encoding="UTF-8" standalone="yes"?>
<Relationships xmlns="http://schemas.openxmlformats.org/package/2006/relationships"><Relationship Id="rId2" Type="http://schemas.openxmlformats.org/officeDocument/2006/relationships/image" Target="file:///C:\Users\hino\Desktop\&#33590;&#33276;&#23665;\D3\30.jpg" TargetMode="External"/><Relationship Id="rId1" Type="http://schemas.openxmlformats.org/officeDocument/2006/relationships/image" Target="../media/image202.jpeg"/></Relationships>
</file>

<file path=xl/drawings/_rels/drawing75.xml.rels><?xml version="1.0" encoding="UTF-8" standalone="yes"?>
<Relationships xmlns="http://schemas.openxmlformats.org/package/2006/relationships"><Relationship Id="rId2" Type="http://schemas.openxmlformats.org/officeDocument/2006/relationships/image" Target="file:///C:\Users\hino\Desktop\&#33590;&#33276;&#23665;\D3\31.jpg" TargetMode="External"/><Relationship Id="rId1" Type="http://schemas.openxmlformats.org/officeDocument/2006/relationships/image" Target="../media/image203.jpeg"/></Relationships>
</file>

<file path=xl/drawings/_rels/drawing76.xml.rels><?xml version="1.0" encoding="UTF-8" standalone="yes"?>
<Relationships xmlns="http://schemas.openxmlformats.org/package/2006/relationships"><Relationship Id="rId2" Type="http://schemas.openxmlformats.org/officeDocument/2006/relationships/image" Target="file:///C:\Users\hino\Desktop\&#33590;&#33276;&#23665;\D3\32.jpg" TargetMode="External"/><Relationship Id="rId1" Type="http://schemas.openxmlformats.org/officeDocument/2006/relationships/image" Target="../media/image204.jpeg"/></Relationships>
</file>

<file path=xl/drawings/_rels/drawing77.xml.rels><?xml version="1.0" encoding="UTF-8" standalone="yes"?>
<Relationships xmlns="http://schemas.openxmlformats.org/package/2006/relationships"><Relationship Id="rId2" Type="http://schemas.openxmlformats.org/officeDocument/2006/relationships/image" Target="file:///C:\Users\hino\Desktop\&#33590;&#33276;&#23665;\D3\33.jpg" TargetMode="External"/><Relationship Id="rId1" Type="http://schemas.openxmlformats.org/officeDocument/2006/relationships/image" Target="../media/image205.jpeg"/></Relationships>
</file>

<file path=xl/drawings/_rels/drawing78.xml.rels><?xml version="1.0" encoding="UTF-8" standalone="yes"?>
<Relationships xmlns="http://schemas.openxmlformats.org/package/2006/relationships"><Relationship Id="rId2" Type="http://schemas.openxmlformats.org/officeDocument/2006/relationships/image" Target="file:///C:\Users\hino\Desktop\&#33590;&#33276;&#23665;\D3\34.jpg" TargetMode="External"/><Relationship Id="rId1" Type="http://schemas.openxmlformats.org/officeDocument/2006/relationships/image" Target="../media/image206.jpeg"/></Relationships>
</file>

<file path=xl/drawings/_rels/drawing79.xml.rels><?xml version="1.0" encoding="UTF-8" standalone="yes"?>
<Relationships xmlns="http://schemas.openxmlformats.org/package/2006/relationships"><Relationship Id="rId2" Type="http://schemas.openxmlformats.org/officeDocument/2006/relationships/image" Target="file:///C:\Users\hino\Desktop\&#33590;&#33276;&#23665;\D3\35.jpg" TargetMode="External"/><Relationship Id="rId1" Type="http://schemas.openxmlformats.org/officeDocument/2006/relationships/image" Target="../media/image207.jpeg"/></Relationships>
</file>

<file path=xl/drawings/_rels/drawing80.xml.rels><?xml version="1.0" encoding="UTF-8" standalone="yes"?>
<Relationships xmlns="http://schemas.openxmlformats.org/package/2006/relationships"><Relationship Id="rId2" Type="http://schemas.openxmlformats.org/officeDocument/2006/relationships/image" Target="file:///C:\Users\hino\Desktop\&#33590;&#33276;&#23665;\D3\36.jpg" TargetMode="External"/><Relationship Id="rId1" Type="http://schemas.openxmlformats.org/officeDocument/2006/relationships/image" Target="../media/image208.jpeg"/></Relationships>
</file>

<file path=xl/drawings/_rels/drawing81.xml.rels><?xml version="1.0" encoding="UTF-8" standalone="yes"?>
<Relationships xmlns="http://schemas.openxmlformats.org/package/2006/relationships"><Relationship Id="rId2" Type="http://schemas.openxmlformats.org/officeDocument/2006/relationships/image" Target="file:///C:\Users\hino\Desktop\&#33590;&#33276;&#23665;\D3\37.jpg" TargetMode="External"/><Relationship Id="rId1" Type="http://schemas.openxmlformats.org/officeDocument/2006/relationships/image" Target="../media/image209.jpeg"/></Relationships>
</file>

<file path=xl/drawings/_rels/drawing82.xml.rels><?xml version="1.0" encoding="UTF-8" standalone="yes"?>
<Relationships xmlns="http://schemas.openxmlformats.org/package/2006/relationships"><Relationship Id="rId2" Type="http://schemas.openxmlformats.org/officeDocument/2006/relationships/image" Target="file:///C:\Users\hino\Desktop\&#33590;&#33276;&#23665;\D3\38.jpg" TargetMode="External"/><Relationship Id="rId1" Type="http://schemas.openxmlformats.org/officeDocument/2006/relationships/image" Target="../media/image210.jpeg"/></Relationships>
</file>

<file path=xl/drawings/_rels/drawing83.xml.rels><?xml version="1.0" encoding="UTF-8" standalone="yes"?>
<Relationships xmlns="http://schemas.openxmlformats.org/package/2006/relationships"><Relationship Id="rId2" Type="http://schemas.openxmlformats.org/officeDocument/2006/relationships/image" Target="file:///C:\Users\hino\Desktop\&#33590;&#33276;&#23665;\D3\39.jpg" TargetMode="External"/><Relationship Id="rId1" Type="http://schemas.openxmlformats.org/officeDocument/2006/relationships/image" Target="../media/image211.jpeg"/></Relationships>
</file>

<file path=xl/drawings/_rels/drawing84.xml.rels><?xml version="1.0" encoding="UTF-8" standalone="yes"?>
<Relationships xmlns="http://schemas.openxmlformats.org/package/2006/relationships"><Relationship Id="rId2" Type="http://schemas.openxmlformats.org/officeDocument/2006/relationships/image" Target="file:///C:\Users\hino\Desktop\&#33590;&#33276;&#23665;\D3\40.jpg" TargetMode="External"/><Relationship Id="rId1" Type="http://schemas.openxmlformats.org/officeDocument/2006/relationships/image" Target="../media/image212.jpeg"/></Relationships>
</file>

<file path=xl/drawings/_rels/drawing85.xml.rels><?xml version="1.0" encoding="UTF-8" standalone="yes"?>
<Relationships xmlns="http://schemas.openxmlformats.org/package/2006/relationships"><Relationship Id="rId2" Type="http://schemas.openxmlformats.org/officeDocument/2006/relationships/image" Target="file:///C:\Users\hino\Desktop\&#33590;&#33276;&#23665;\D3\41.jpg" TargetMode="External"/><Relationship Id="rId1" Type="http://schemas.openxmlformats.org/officeDocument/2006/relationships/image" Target="../media/image213.jpeg"/></Relationships>
</file>

<file path=xl/drawings/_rels/drawing86.xml.rels><?xml version="1.0" encoding="UTF-8" standalone="yes"?>
<Relationships xmlns="http://schemas.openxmlformats.org/package/2006/relationships"><Relationship Id="rId2" Type="http://schemas.openxmlformats.org/officeDocument/2006/relationships/image" Target="file:///C:\Users\hino\Desktop\&#33590;&#33276;&#23665;\D3\43.jpg" TargetMode="External"/><Relationship Id="rId1" Type="http://schemas.openxmlformats.org/officeDocument/2006/relationships/image" Target="../media/image214.jpeg"/></Relationships>
</file>

<file path=xl/drawings/_rels/drawing87.xml.rels><?xml version="1.0" encoding="UTF-8" standalone="yes"?>
<Relationships xmlns="http://schemas.openxmlformats.org/package/2006/relationships"><Relationship Id="rId2" Type="http://schemas.openxmlformats.org/officeDocument/2006/relationships/image" Target="file:///C:\Users\hino\Desktop\&#33590;&#33276;&#23665;\D3\42.jpg" TargetMode="External"/><Relationship Id="rId1" Type="http://schemas.openxmlformats.org/officeDocument/2006/relationships/image" Target="../media/image215.jpeg"/></Relationships>
</file>

<file path=xl/drawings/_rels/drawing88.xml.rels><?xml version="1.0" encoding="UTF-8" standalone="yes"?>
<Relationships xmlns="http://schemas.openxmlformats.org/package/2006/relationships"><Relationship Id="rId2" Type="http://schemas.openxmlformats.org/officeDocument/2006/relationships/image" Target="file:///C:\Users\hino\Desktop\&#33590;&#33276;&#23665;\D3\44.jpg" TargetMode="External"/><Relationship Id="rId1" Type="http://schemas.openxmlformats.org/officeDocument/2006/relationships/image" Target="../media/image216.jpeg"/></Relationships>
</file>

<file path=xl/drawings/_rels/drawing89.xml.rels><?xml version="1.0" encoding="UTF-8" standalone="yes"?>
<Relationships xmlns="http://schemas.openxmlformats.org/package/2006/relationships"><Relationship Id="rId2" Type="http://schemas.openxmlformats.org/officeDocument/2006/relationships/image" Target="file:///C:\Users\hino\Desktop\&#33590;&#33276;&#23665;\D3\45.jpg" TargetMode="External"/><Relationship Id="rId1" Type="http://schemas.openxmlformats.org/officeDocument/2006/relationships/image" Target="../media/image217.jpeg"/></Relationships>
</file>

<file path=xl/drawings/_rels/drawing90.xml.rels><?xml version="1.0" encoding="UTF-8" standalone="yes"?>
<Relationships xmlns="http://schemas.openxmlformats.org/package/2006/relationships"><Relationship Id="rId2" Type="http://schemas.openxmlformats.org/officeDocument/2006/relationships/image" Target="file:///C:\Users\hino\Desktop\&#33590;&#33276;&#23665;\D3\46.jpg" TargetMode="External"/><Relationship Id="rId1" Type="http://schemas.openxmlformats.org/officeDocument/2006/relationships/image" Target="../media/image218.jpeg"/></Relationships>
</file>

<file path=xl/drawings/_rels/drawing91.xml.rels><?xml version="1.0" encoding="UTF-8" standalone="yes"?>
<Relationships xmlns="http://schemas.openxmlformats.org/package/2006/relationships"><Relationship Id="rId2" Type="http://schemas.openxmlformats.org/officeDocument/2006/relationships/image" Target="file:///C:\Users\hino\Desktop\&#33590;&#33276;&#23665;\D3\47.jpg" TargetMode="External"/><Relationship Id="rId1" Type="http://schemas.openxmlformats.org/officeDocument/2006/relationships/image" Target="../media/image219.jpeg"/></Relationships>
</file>

<file path=xl/drawings/_rels/drawing92.xml.rels><?xml version="1.0" encoding="UTF-8" standalone="yes"?>
<Relationships xmlns="http://schemas.openxmlformats.org/package/2006/relationships"><Relationship Id="rId2" Type="http://schemas.openxmlformats.org/officeDocument/2006/relationships/image" Target="file:///C:\Users\hino\Desktop\&#33590;&#33276;&#23665;\D3\48.jpg" TargetMode="External"/><Relationship Id="rId1" Type="http://schemas.openxmlformats.org/officeDocument/2006/relationships/image" Target="../media/image220.jpeg"/></Relationships>
</file>

<file path=xl/drawings/_rels/drawing93.xml.rels><?xml version="1.0" encoding="UTF-8" standalone="yes"?>
<Relationships xmlns="http://schemas.openxmlformats.org/package/2006/relationships"><Relationship Id="rId2" Type="http://schemas.openxmlformats.org/officeDocument/2006/relationships/image" Target="file:///C:\Users\hino\Desktop\&#33590;&#33276;&#23665;\D3\49.jpg" TargetMode="External"/><Relationship Id="rId1" Type="http://schemas.openxmlformats.org/officeDocument/2006/relationships/image" Target="../media/image221.jpeg"/></Relationships>
</file>

<file path=xl/drawings/_rels/drawing94.xml.rels><?xml version="1.0" encoding="UTF-8" standalone="yes"?>
<Relationships xmlns="http://schemas.openxmlformats.org/package/2006/relationships"><Relationship Id="rId2" Type="http://schemas.openxmlformats.org/officeDocument/2006/relationships/image" Target="file:///C:\Users\hino\Desktop\&#33590;&#33276;&#23665;\D3\50.jpg" TargetMode="External"/><Relationship Id="rId1" Type="http://schemas.openxmlformats.org/officeDocument/2006/relationships/image" Target="../media/image222.jpeg"/></Relationships>
</file>

<file path=xl/drawings/_rels/drawing95.xml.rels><?xml version="1.0" encoding="UTF-8" standalone="yes"?>
<Relationships xmlns="http://schemas.openxmlformats.org/package/2006/relationships"><Relationship Id="rId2" Type="http://schemas.openxmlformats.org/officeDocument/2006/relationships/image" Target="file:///C:\Users\hino\Desktop\&#33590;&#33276;&#23665;\D3\51.jpg" TargetMode="External"/><Relationship Id="rId1" Type="http://schemas.openxmlformats.org/officeDocument/2006/relationships/image" Target="../media/image223.jpeg"/></Relationships>
</file>

<file path=xl/drawings/_rels/drawing96.xml.rels><?xml version="1.0" encoding="UTF-8" standalone="yes"?>
<Relationships xmlns="http://schemas.openxmlformats.org/package/2006/relationships"><Relationship Id="rId2" Type="http://schemas.openxmlformats.org/officeDocument/2006/relationships/image" Target="file:///C:\Users\hino\Desktop\&#33590;&#33276;&#23665;\D3\52.jpg" TargetMode="External"/><Relationship Id="rId1" Type="http://schemas.openxmlformats.org/officeDocument/2006/relationships/image" Target="../media/image224.jpeg"/></Relationships>
</file>

<file path=xl/drawings/_rels/drawing97.xml.rels><?xml version="1.0" encoding="UTF-8" standalone="yes"?>
<Relationships xmlns="http://schemas.openxmlformats.org/package/2006/relationships"><Relationship Id="rId2" Type="http://schemas.openxmlformats.org/officeDocument/2006/relationships/image" Target="file:///C:\Users\hino\Desktop\&#33590;&#33276;&#23665;\D3\53.jpg" TargetMode="External"/><Relationship Id="rId1" Type="http://schemas.openxmlformats.org/officeDocument/2006/relationships/image" Target="../media/image225.jpeg"/></Relationships>
</file>

<file path=xl/drawings/_rels/drawing98.xml.rels><?xml version="1.0" encoding="UTF-8" standalone="yes"?>
<Relationships xmlns="http://schemas.openxmlformats.org/package/2006/relationships"><Relationship Id="rId2" Type="http://schemas.openxmlformats.org/officeDocument/2006/relationships/image" Target="file:///C:\Users\hino\Desktop\&#33590;&#33276;&#23665;\D3\54.jpg" TargetMode="External"/><Relationship Id="rId1" Type="http://schemas.openxmlformats.org/officeDocument/2006/relationships/image" Target="../media/image226.jpeg"/></Relationships>
</file>

<file path=xl/drawings/_rels/drawing99.xml.rels><?xml version="1.0" encoding="UTF-8" standalone="yes"?>
<Relationships xmlns="http://schemas.openxmlformats.org/package/2006/relationships"><Relationship Id="rId2" Type="http://schemas.openxmlformats.org/officeDocument/2006/relationships/image" Target="file:///C:\Users\hino\Desktop\&#33590;&#33276;&#23665;\D3\55.jpg" TargetMode="External"/><Relationship Id="rId1" Type="http://schemas.openxmlformats.org/officeDocument/2006/relationships/image" Target="../media/image227.jpeg"/></Relationships>
</file>

<file path=xl/drawings/_rels/drawing100.xml.rels><?xml version="1.0" encoding="UTF-8" standalone="yes"?>
<Relationships xmlns="http://schemas.openxmlformats.org/package/2006/relationships"><Relationship Id="rId2" Type="http://schemas.openxmlformats.org/officeDocument/2006/relationships/image" Target="file:///C:\Users\hino\Desktop\&#33590;&#33276;&#23665;\D3\56.jpg" TargetMode="External"/><Relationship Id="rId1" Type="http://schemas.openxmlformats.org/officeDocument/2006/relationships/image" Target="../media/image228.jpeg"/></Relationships>
</file>

<file path=xl/drawings/_rels/drawing101.xml.rels><?xml version="1.0" encoding="UTF-8" standalone="yes"?>
<Relationships xmlns="http://schemas.openxmlformats.org/package/2006/relationships"><Relationship Id="rId2" Type="http://schemas.openxmlformats.org/officeDocument/2006/relationships/image" Target="file:///C:\Users\hino\Desktop\&#33590;&#33276;&#23665;\D3\57.jpg" TargetMode="External"/><Relationship Id="rId1" Type="http://schemas.openxmlformats.org/officeDocument/2006/relationships/image" Target="../media/image229.jpeg"/></Relationships>
</file>

<file path=xl/drawings/_rels/drawing102.xml.rels><?xml version="1.0" encoding="UTF-8" standalone="yes"?>
<Relationships xmlns="http://schemas.openxmlformats.org/package/2006/relationships"><Relationship Id="rId2" Type="http://schemas.openxmlformats.org/officeDocument/2006/relationships/image" Target="file:///C:\Users\hino\Desktop\&#33590;&#33276;&#23665;\D3\58.jpg" TargetMode="External"/><Relationship Id="rId1" Type="http://schemas.openxmlformats.org/officeDocument/2006/relationships/image" Target="../media/image230.jpeg"/></Relationships>
</file>

<file path=xl/drawings/_rels/drawing103.xml.rels><?xml version="1.0" encoding="UTF-8" standalone="yes"?>
<Relationships xmlns="http://schemas.openxmlformats.org/package/2006/relationships"><Relationship Id="rId2" Type="http://schemas.openxmlformats.org/officeDocument/2006/relationships/image" Target="file:///C:\Users\hino\Desktop\&#33590;&#33276;&#23665;\D3\59.jpg" TargetMode="External"/><Relationship Id="rId1" Type="http://schemas.openxmlformats.org/officeDocument/2006/relationships/image" Target="../media/image231.jpeg"/></Relationships>
</file>

<file path=xl/drawings/_rels/drawing104.xml.rels><?xml version="1.0" encoding="UTF-8" standalone="yes"?>
<Relationships xmlns="http://schemas.openxmlformats.org/package/2006/relationships"><Relationship Id="rId2" Type="http://schemas.openxmlformats.org/officeDocument/2006/relationships/image" Target="file:///C:\Users\hino\Desktop\&#33590;&#33276;&#23665;\D3\60.jpg" TargetMode="External"/><Relationship Id="rId1" Type="http://schemas.openxmlformats.org/officeDocument/2006/relationships/image" Target="../media/image232.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5</xdr:row>
      <xdr:rowOff>123825</xdr:rowOff>
    </xdr:from>
    <xdr:to>
      <xdr:col>16</xdr:col>
      <xdr:colOff>66675</xdr:colOff>
      <xdr:row>11</xdr:row>
      <xdr:rowOff>171450</xdr:rowOff>
    </xdr:to>
    <xdr:pic>
      <xdr:nvPicPr>
        <xdr:cNvPr id="2" name="Picture 38" descr="img-819083500-0002">
          <a:extLst>
            <a:ext uri="{FF2B5EF4-FFF2-40B4-BE49-F238E27FC236}">
              <a16:creationId xmlns:a16="http://schemas.microsoft.com/office/drawing/2014/main" id="{E57F7250-AF98-4C35-A667-415D5AC67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 y="1190625"/>
          <a:ext cx="3838575" cy="2619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228600</xdr:colOff>
      <xdr:row>11</xdr:row>
      <xdr:rowOff>361950</xdr:rowOff>
    </xdr:from>
    <xdr:to>
      <xdr:col>14</xdr:col>
      <xdr:colOff>95250</xdr:colOff>
      <xdr:row>17</xdr:row>
      <xdr:rowOff>561975</xdr:rowOff>
    </xdr:to>
    <xdr:pic>
      <xdr:nvPicPr>
        <xdr:cNvPr id="3" name="図 5" descr="img-905141823-0003.jpg">
          <a:extLst>
            <a:ext uri="{FF2B5EF4-FFF2-40B4-BE49-F238E27FC236}">
              <a16:creationId xmlns:a16="http://schemas.microsoft.com/office/drawing/2014/main" id="{D2ACE9D9-B124-4C41-ACDB-16F5981B5F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3885" t="25246" r="66853" b="49110"/>
        <a:stretch>
          <a:fillRect/>
        </a:stretch>
      </xdr:blipFill>
      <xdr:spPr bwMode="auto">
        <a:xfrm>
          <a:off x="1609725" y="4000500"/>
          <a:ext cx="2695575" cy="2886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133350</xdr:colOff>
      <xdr:row>11</xdr:row>
      <xdr:rowOff>371475</xdr:rowOff>
    </xdr:from>
    <xdr:to>
      <xdr:col>7</xdr:col>
      <xdr:colOff>114300</xdr:colOff>
      <xdr:row>13</xdr:row>
      <xdr:rowOff>104775</xdr:rowOff>
    </xdr:to>
    <xdr:pic>
      <xdr:nvPicPr>
        <xdr:cNvPr id="4" name="Picture 22" descr="方位記号">
          <a:extLst>
            <a:ext uri="{FF2B5EF4-FFF2-40B4-BE49-F238E27FC236}">
              <a16:creationId xmlns:a16="http://schemas.microsoft.com/office/drawing/2014/main" id="{5E964F40-69FD-4F65-A635-FA20EEDB2D3B}"/>
            </a:ext>
          </a:extLst>
        </xdr:cNvPr>
        <xdr:cNvPicPr>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14475" y="4010025"/>
          <a:ext cx="6096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66675</xdr:colOff>
      <xdr:row>14</xdr:row>
      <xdr:rowOff>342901</xdr:rowOff>
    </xdr:from>
    <xdr:to>
      <xdr:col>10</xdr:col>
      <xdr:colOff>142875</xdr:colOff>
      <xdr:row>15</xdr:row>
      <xdr:rowOff>104776</xdr:rowOff>
    </xdr:to>
    <xdr:cxnSp macro="">
      <xdr:nvCxnSpPr>
        <xdr:cNvPr id="5" name="直線コネクタ 4">
          <a:extLst>
            <a:ext uri="{FF2B5EF4-FFF2-40B4-BE49-F238E27FC236}">
              <a16:creationId xmlns:a16="http://schemas.microsoft.com/office/drawing/2014/main" id="{227BB3B6-E5F9-4212-AD1C-DB5D12C62B0B}"/>
            </a:ext>
          </a:extLst>
        </xdr:cNvPr>
        <xdr:cNvCxnSpPr/>
      </xdr:nvCxnSpPr>
      <xdr:spPr bwMode="auto">
        <a:xfrm flipV="1">
          <a:off x="2705100" y="5324476"/>
          <a:ext cx="390525" cy="20955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300037</xdr:colOff>
      <xdr:row>15</xdr:row>
      <xdr:rowOff>61914</xdr:rowOff>
    </xdr:from>
    <xdr:to>
      <xdr:col>9</xdr:col>
      <xdr:colOff>128587</xdr:colOff>
      <xdr:row>15</xdr:row>
      <xdr:rowOff>138114</xdr:rowOff>
    </xdr:to>
    <xdr:cxnSp macro="">
      <xdr:nvCxnSpPr>
        <xdr:cNvPr id="6" name="直線コネクタ 5">
          <a:extLst>
            <a:ext uri="{FF2B5EF4-FFF2-40B4-BE49-F238E27FC236}">
              <a16:creationId xmlns:a16="http://schemas.microsoft.com/office/drawing/2014/main" id="{413E6124-C156-4EFE-88A7-AE138BF55ACF}"/>
            </a:ext>
          </a:extLst>
        </xdr:cNvPr>
        <xdr:cNvCxnSpPr/>
      </xdr:nvCxnSpPr>
      <xdr:spPr bwMode="auto">
        <a:xfrm rot="16200000" flipV="1">
          <a:off x="2657475" y="5457826"/>
          <a:ext cx="76200" cy="14287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80962</xdr:colOff>
      <xdr:row>14</xdr:row>
      <xdr:rowOff>290514</xdr:rowOff>
    </xdr:from>
    <xdr:to>
      <xdr:col>10</xdr:col>
      <xdr:colOff>223837</xdr:colOff>
      <xdr:row>14</xdr:row>
      <xdr:rowOff>366714</xdr:rowOff>
    </xdr:to>
    <xdr:cxnSp macro="">
      <xdr:nvCxnSpPr>
        <xdr:cNvPr id="7" name="直線コネクタ 6">
          <a:extLst>
            <a:ext uri="{FF2B5EF4-FFF2-40B4-BE49-F238E27FC236}">
              <a16:creationId xmlns:a16="http://schemas.microsoft.com/office/drawing/2014/main" id="{6932572E-F168-4E56-9694-B727258DAEF6}"/>
            </a:ext>
          </a:extLst>
        </xdr:cNvPr>
        <xdr:cNvCxnSpPr/>
      </xdr:nvCxnSpPr>
      <xdr:spPr bwMode="auto">
        <a:xfrm rot="16200000" flipV="1">
          <a:off x="3067050" y="5238751"/>
          <a:ext cx="76200" cy="14287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276225</xdr:colOff>
      <xdr:row>11</xdr:row>
      <xdr:rowOff>171450</xdr:rowOff>
    </xdr:from>
    <xdr:ext cx="607859" cy="275717"/>
    <xdr:sp macro="" textlink="">
      <xdr:nvSpPr>
        <xdr:cNvPr id="10" name="テキスト ボックス 9">
          <a:extLst>
            <a:ext uri="{FF2B5EF4-FFF2-40B4-BE49-F238E27FC236}">
              <a16:creationId xmlns:a16="http://schemas.microsoft.com/office/drawing/2014/main" id="{12719D9D-0E1C-4ECF-BCBE-BEEF08B95C5C}"/>
            </a:ext>
          </a:extLst>
        </xdr:cNvPr>
        <xdr:cNvSpPr txBox="1"/>
      </xdr:nvSpPr>
      <xdr:spPr>
        <a:xfrm>
          <a:off x="7943850" y="3810000"/>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HGSｺﾞｼｯｸM" panose="020B0600000000000000" pitchFamily="50" charset="-128"/>
              <a:ea typeface="HGSｺﾞｼｯｸM" panose="020B0600000000000000" pitchFamily="50" charset="-128"/>
            </a:rPr>
            <a:t>起点側</a:t>
          </a:r>
        </a:p>
      </xdr:txBody>
    </xdr:sp>
    <xdr:clientData/>
  </xdr:oneCellAnchor>
  <xdr:oneCellAnchor>
    <xdr:from>
      <xdr:col>26</xdr:col>
      <xdr:colOff>0</xdr:colOff>
      <xdr:row>17</xdr:row>
      <xdr:rowOff>400050</xdr:rowOff>
    </xdr:from>
    <xdr:ext cx="607859" cy="275717"/>
    <xdr:sp macro="" textlink="">
      <xdr:nvSpPr>
        <xdr:cNvPr id="11" name="テキスト ボックス 10">
          <a:extLst>
            <a:ext uri="{FF2B5EF4-FFF2-40B4-BE49-F238E27FC236}">
              <a16:creationId xmlns:a16="http://schemas.microsoft.com/office/drawing/2014/main" id="{DF42D0AE-2B8B-4817-8C05-A4FD11B80BB9}"/>
            </a:ext>
          </a:extLst>
        </xdr:cNvPr>
        <xdr:cNvSpPr txBox="1"/>
      </xdr:nvSpPr>
      <xdr:spPr>
        <a:xfrm>
          <a:off x="7981950" y="6724650"/>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HGSｺﾞｼｯｸM" panose="020B0600000000000000" pitchFamily="50" charset="-128"/>
              <a:ea typeface="HGSｺﾞｼｯｸM" panose="020B0600000000000000" pitchFamily="50" charset="-128"/>
            </a:rPr>
            <a:t>終点側</a:t>
          </a:r>
        </a:p>
      </xdr:txBody>
    </xdr:sp>
    <xdr:clientData/>
  </xdr:oneCellAnchor>
  <xdr:twoCellAnchor editAs="oneCell">
    <xdr:from>
      <xdr:col>21</xdr:col>
      <xdr:colOff>38100</xdr:colOff>
      <xdr:row>5</xdr:row>
      <xdr:rowOff>76200</xdr:rowOff>
    </xdr:from>
    <xdr:to>
      <xdr:col>32</xdr:col>
      <xdr:colOff>180525</xdr:colOff>
      <xdr:row>11</xdr:row>
      <xdr:rowOff>204450</xdr:rowOff>
    </xdr:to>
    <xdr:pic>
      <xdr:nvPicPr>
        <xdr:cNvPr id="13" name="図 12">
          <a:extLst>
            <a:ext uri="{FF2B5EF4-FFF2-40B4-BE49-F238E27FC236}">
              <a16:creationId xmlns:a16="http://schemas.microsoft.com/office/drawing/2014/main" id="{2B1A32E3-3700-4110-B8FA-696BE8C2A9D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448425" y="1143000"/>
          <a:ext cx="3600000" cy="2700000"/>
        </a:xfrm>
        <a:prstGeom prst="rect">
          <a:avLst/>
        </a:prstGeom>
      </xdr:spPr>
    </xdr:pic>
    <xdr:clientData/>
  </xdr:twoCellAnchor>
  <xdr:twoCellAnchor editAs="oneCell">
    <xdr:from>
      <xdr:col>21</xdr:col>
      <xdr:colOff>38100</xdr:colOff>
      <xdr:row>11</xdr:row>
      <xdr:rowOff>438150</xdr:rowOff>
    </xdr:from>
    <xdr:to>
      <xdr:col>32</xdr:col>
      <xdr:colOff>180525</xdr:colOff>
      <xdr:row>17</xdr:row>
      <xdr:rowOff>452100</xdr:rowOff>
    </xdr:to>
    <xdr:pic>
      <xdr:nvPicPr>
        <xdr:cNvPr id="15" name="図 14">
          <a:extLst>
            <a:ext uri="{FF2B5EF4-FFF2-40B4-BE49-F238E27FC236}">
              <a16:creationId xmlns:a16="http://schemas.microsoft.com/office/drawing/2014/main" id="{E40D6565-2DC7-401C-AC48-B3B7113940D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48425" y="4076700"/>
          <a:ext cx="3600000" cy="27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37A5A5BC-DE92-4235-B7CF-CF1E7CD1BFE3}"/>
            </a:ext>
          </a:extLst>
        </xdr:cNvPr>
        <xdr:cNvSpPr>
          <a:spLocks noChangeArrowheads="1"/>
        </xdr:cNvSpPr>
      </xdr:nvSpPr>
      <xdr:spPr bwMode="auto">
        <a:xfrm>
          <a:off x="1539240" y="435864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D48D4C3E-8326-47F4-9016-E4FA7953F082}"/>
            </a:ext>
          </a:extLst>
        </xdr:cNvPr>
        <xdr:cNvSpPr txBox="1"/>
      </xdr:nvSpPr>
      <xdr:spPr>
        <a:xfrm>
          <a:off x="6362700" y="190052"/>
          <a:ext cx="1463040" cy="146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oneCellAnchor>
    <xdr:from>
      <xdr:col>29</xdr:col>
      <xdr:colOff>246529</xdr:colOff>
      <xdr:row>1</xdr:row>
      <xdr:rowOff>56030</xdr:rowOff>
    </xdr:from>
    <xdr:ext cx="5488998" cy="8351204"/>
    <xdr:pic>
      <xdr:nvPicPr>
        <xdr:cNvPr id="4" name="図 3">
          <a:extLst>
            <a:ext uri="{FF2B5EF4-FFF2-40B4-BE49-F238E27FC236}">
              <a16:creationId xmlns:a16="http://schemas.microsoft.com/office/drawing/2014/main" id="{5D8F990D-A6B1-44A3-8075-0FEF0665A8B8}"/>
            </a:ext>
          </a:extLst>
        </xdr:cNvPr>
        <xdr:cNvPicPr>
          <a:picLocks noChangeAspect="1"/>
        </xdr:cNvPicPr>
      </xdr:nvPicPr>
      <xdr:blipFill rotWithShape="1">
        <a:blip xmlns:r="http://schemas.openxmlformats.org/officeDocument/2006/relationships" r:embed="rId1"/>
        <a:srcRect l="16942" t="11856" r="66374" b="4647"/>
        <a:stretch/>
      </xdr:blipFill>
      <xdr:spPr>
        <a:xfrm>
          <a:off x="18145909" y="223670"/>
          <a:ext cx="5488998" cy="8351204"/>
        </a:xfrm>
        <a:prstGeom prst="rect">
          <a:avLst/>
        </a:prstGeom>
      </xdr:spPr>
    </xdr:pic>
    <xdr:clientData/>
  </xdr:oneCellAnchor>
  <xdr:oneCellAnchor>
    <xdr:from>
      <xdr:col>2</xdr:col>
      <xdr:colOff>279319</xdr:colOff>
      <xdr:row>18</xdr:row>
      <xdr:rowOff>56594</xdr:rowOff>
    </xdr:from>
    <xdr:ext cx="9318787" cy="3388837"/>
    <xdr:pic>
      <xdr:nvPicPr>
        <xdr:cNvPr id="5" name="tenkaizu">
          <a:extLst>
            <a:ext uri="{FF2B5EF4-FFF2-40B4-BE49-F238E27FC236}">
              <a16:creationId xmlns:a16="http://schemas.microsoft.com/office/drawing/2014/main" id="{3D13719D-9448-4FC6-9A1A-3D3773A2BB9D}"/>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513759" y="3074114"/>
          <a:ext cx="9318787" cy="33888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897DE63A-32A0-4B28-B843-5394749ECFAD}"/>
            </a:ext>
          </a:extLst>
        </xdr:cNvPr>
        <xdr:cNvSpPr>
          <a:spLocks noChangeArrowheads="1"/>
        </xdr:cNvSpPr>
      </xdr:nvSpPr>
      <xdr:spPr bwMode="auto">
        <a:xfrm>
          <a:off x="1539240" y="435864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9CC062C6-189C-4CB7-A076-F20E468231D3}"/>
            </a:ext>
          </a:extLst>
        </xdr:cNvPr>
        <xdr:cNvSpPr txBox="1"/>
      </xdr:nvSpPr>
      <xdr:spPr>
        <a:xfrm>
          <a:off x="6362700" y="190052"/>
          <a:ext cx="1463040" cy="146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oneCellAnchor>
    <xdr:from>
      <xdr:col>29</xdr:col>
      <xdr:colOff>246529</xdr:colOff>
      <xdr:row>1</xdr:row>
      <xdr:rowOff>56030</xdr:rowOff>
    </xdr:from>
    <xdr:ext cx="5488998" cy="8351204"/>
    <xdr:pic>
      <xdr:nvPicPr>
        <xdr:cNvPr id="4" name="図 3">
          <a:extLst>
            <a:ext uri="{FF2B5EF4-FFF2-40B4-BE49-F238E27FC236}">
              <a16:creationId xmlns:a16="http://schemas.microsoft.com/office/drawing/2014/main" id="{57CD66E2-DFEA-4A53-A935-3EDFC5E1C653}"/>
            </a:ext>
          </a:extLst>
        </xdr:cNvPr>
        <xdr:cNvPicPr>
          <a:picLocks noChangeAspect="1"/>
        </xdr:cNvPicPr>
      </xdr:nvPicPr>
      <xdr:blipFill rotWithShape="1">
        <a:blip xmlns:r="http://schemas.openxmlformats.org/officeDocument/2006/relationships" r:embed="rId1"/>
        <a:srcRect l="16942" t="11856" r="66374" b="4647"/>
        <a:stretch/>
      </xdr:blipFill>
      <xdr:spPr>
        <a:xfrm>
          <a:off x="18145909" y="223670"/>
          <a:ext cx="5488998" cy="8351204"/>
        </a:xfrm>
        <a:prstGeom prst="rect">
          <a:avLst/>
        </a:prstGeom>
      </xdr:spPr>
    </xdr:pic>
    <xdr:clientData/>
  </xdr:oneCellAnchor>
  <xdr:oneCellAnchor>
    <xdr:from>
      <xdr:col>2</xdr:col>
      <xdr:colOff>279319</xdr:colOff>
      <xdr:row>18</xdr:row>
      <xdr:rowOff>56594</xdr:rowOff>
    </xdr:from>
    <xdr:ext cx="9318787" cy="3388837"/>
    <xdr:pic>
      <xdr:nvPicPr>
        <xdr:cNvPr id="5" name="tenkaizu">
          <a:extLst>
            <a:ext uri="{FF2B5EF4-FFF2-40B4-BE49-F238E27FC236}">
              <a16:creationId xmlns:a16="http://schemas.microsoft.com/office/drawing/2014/main" id="{2B9C49C2-BE05-481A-8AA9-7D2EE486E811}"/>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513759" y="3074114"/>
          <a:ext cx="9318787" cy="33888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FE02D601-AF54-4D2D-9800-7FB124C4B0FD}"/>
            </a:ext>
          </a:extLst>
        </xdr:cNvPr>
        <xdr:cNvSpPr>
          <a:spLocks noChangeArrowheads="1"/>
        </xdr:cNvSpPr>
      </xdr:nvSpPr>
      <xdr:spPr bwMode="auto">
        <a:xfrm>
          <a:off x="1539240" y="435864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6A4B3B8E-C27D-4B9C-BEBB-C6AB9053A1EC}"/>
            </a:ext>
          </a:extLst>
        </xdr:cNvPr>
        <xdr:cNvSpPr txBox="1"/>
      </xdr:nvSpPr>
      <xdr:spPr>
        <a:xfrm>
          <a:off x="6362700" y="190052"/>
          <a:ext cx="1463040" cy="146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oneCellAnchor>
    <xdr:from>
      <xdr:col>29</xdr:col>
      <xdr:colOff>246529</xdr:colOff>
      <xdr:row>1</xdr:row>
      <xdr:rowOff>56030</xdr:rowOff>
    </xdr:from>
    <xdr:ext cx="5488998" cy="8351204"/>
    <xdr:pic>
      <xdr:nvPicPr>
        <xdr:cNvPr id="4" name="図 3">
          <a:extLst>
            <a:ext uri="{FF2B5EF4-FFF2-40B4-BE49-F238E27FC236}">
              <a16:creationId xmlns:a16="http://schemas.microsoft.com/office/drawing/2014/main" id="{433ACA06-6203-4EDC-AA30-2318CAA145B3}"/>
            </a:ext>
          </a:extLst>
        </xdr:cNvPr>
        <xdr:cNvPicPr>
          <a:picLocks noChangeAspect="1"/>
        </xdr:cNvPicPr>
      </xdr:nvPicPr>
      <xdr:blipFill rotWithShape="1">
        <a:blip xmlns:r="http://schemas.openxmlformats.org/officeDocument/2006/relationships" r:embed="rId1"/>
        <a:srcRect l="16942" t="11856" r="66374" b="4647"/>
        <a:stretch/>
      </xdr:blipFill>
      <xdr:spPr>
        <a:xfrm>
          <a:off x="18145909" y="223670"/>
          <a:ext cx="5488998" cy="8351204"/>
        </a:xfrm>
        <a:prstGeom prst="rect">
          <a:avLst/>
        </a:prstGeom>
      </xdr:spPr>
    </xdr:pic>
    <xdr:clientData/>
  </xdr:oneCellAnchor>
  <xdr:oneCellAnchor>
    <xdr:from>
      <xdr:col>2</xdr:col>
      <xdr:colOff>279319</xdr:colOff>
      <xdr:row>18</xdr:row>
      <xdr:rowOff>56594</xdr:rowOff>
    </xdr:from>
    <xdr:ext cx="9318787" cy="3388837"/>
    <xdr:pic>
      <xdr:nvPicPr>
        <xdr:cNvPr id="5" name="tenkaizu">
          <a:extLst>
            <a:ext uri="{FF2B5EF4-FFF2-40B4-BE49-F238E27FC236}">
              <a16:creationId xmlns:a16="http://schemas.microsoft.com/office/drawing/2014/main" id="{1A5C6857-4381-471C-923C-68F737FC5A29}"/>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513759" y="3074114"/>
          <a:ext cx="9318787" cy="338883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57459C45-3150-4073-A459-83789DD5B205}"/>
            </a:ext>
          </a:extLst>
        </xdr:cNvPr>
        <xdr:cNvSpPr>
          <a:spLocks noChangeArrowheads="1"/>
        </xdr:cNvSpPr>
      </xdr:nvSpPr>
      <xdr:spPr bwMode="auto">
        <a:xfrm>
          <a:off x="1539240" y="435864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646E3164-98B6-42D7-B374-697ED612F8A3}"/>
            </a:ext>
          </a:extLst>
        </xdr:cNvPr>
        <xdr:cNvSpPr txBox="1"/>
      </xdr:nvSpPr>
      <xdr:spPr>
        <a:xfrm>
          <a:off x="6362700" y="190052"/>
          <a:ext cx="1463040" cy="146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oneCellAnchor>
    <xdr:from>
      <xdr:col>29</xdr:col>
      <xdr:colOff>246529</xdr:colOff>
      <xdr:row>1</xdr:row>
      <xdr:rowOff>56030</xdr:rowOff>
    </xdr:from>
    <xdr:ext cx="5488998" cy="8351204"/>
    <xdr:pic>
      <xdr:nvPicPr>
        <xdr:cNvPr id="4" name="図 3">
          <a:extLst>
            <a:ext uri="{FF2B5EF4-FFF2-40B4-BE49-F238E27FC236}">
              <a16:creationId xmlns:a16="http://schemas.microsoft.com/office/drawing/2014/main" id="{D875EA5E-EA98-4A9A-BFDF-45716F5C8AEF}"/>
            </a:ext>
          </a:extLst>
        </xdr:cNvPr>
        <xdr:cNvPicPr>
          <a:picLocks noChangeAspect="1"/>
        </xdr:cNvPicPr>
      </xdr:nvPicPr>
      <xdr:blipFill rotWithShape="1">
        <a:blip xmlns:r="http://schemas.openxmlformats.org/officeDocument/2006/relationships" r:embed="rId1"/>
        <a:srcRect l="16942" t="11856" r="66374" b="4647"/>
        <a:stretch/>
      </xdr:blipFill>
      <xdr:spPr>
        <a:xfrm>
          <a:off x="18145909" y="223670"/>
          <a:ext cx="5488998" cy="8351204"/>
        </a:xfrm>
        <a:prstGeom prst="rect">
          <a:avLst/>
        </a:prstGeom>
      </xdr:spPr>
    </xdr:pic>
    <xdr:clientData/>
  </xdr:oneCellAnchor>
  <xdr:oneCellAnchor>
    <xdr:from>
      <xdr:col>2</xdr:col>
      <xdr:colOff>279319</xdr:colOff>
      <xdr:row>18</xdr:row>
      <xdr:rowOff>56594</xdr:rowOff>
    </xdr:from>
    <xdr:ext cx="9318787" cy="3388837"/>
    <xdr:pic>
      <xdr:nvPicPr>
        <xdr:cNvPr id="5" name="tenkaizu">
          <a:extLst>
            <a:ext uri="{FF2B5EF4-FFF2-40B4-BE49-F238E27FC236}">
              <a16:creationId xmlns:a16="http://schemas.microsoft.com/office/drawing/2014/main" id="{B8AA8D04-3416-4F91-BE49-ED33C8B8FB03}"/>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513759" y="3074114"/>
          <a:ext cx="9318787" cy="338883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5A9CBDA-C4CD-4EC7-B986-05F5A5A395F4}"/>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6A50CFE4-7449-4BFE-9CBB-F45625BF0202}"/>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DEA67574-AFA3-42E9-8E4F-DE8D27E2E7A6}"/>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2AE29382-EF15-4A0E-B872-4F8F3931169D}"/>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B162D40B-4C81-494E-A4EF-27BD090D507E}"/>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CD1B8C70-BC2C-43FA-88A8-E3AA91F22ED7}"/>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0F1BEA5-075D-4EB2-AC29-BF76029FE6C7}"/>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136C6B4C-B196-42DC-A185-5E89B2CD164E}"/>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23047A69-46C3-48CB-A89F-8909F9142D2A}"/>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00C2CC16-286B-49A1-BCCD-C04FB49FC557}"/>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4533C5F7-8B75-473C-91C7-5883337BBB6A}"/>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4A1397E7-A1C2-4085-84E9-CCFCB06C5D96}"/>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E4E93C9-8047-4765-8BA9-3580E83FDCC4}"/>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DCA60D89-271F-4959-8EF6-D38E0142F58B}"/>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1E391023-14CC-4F39-ACD1-F21634C5C255}"/>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E41913D-752B-43CA-B2AA-8030DEBAFC7B}"/>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8AEA74D9-0F45-46A1-876E-AC837EC026E9}"/>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7E0C514F-276F-4726-A70B-328B749014A9}"/>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2B364B6-2361-4E56-8D35-FCB5887A34F2}"/>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DC10DB0A-EB57-473B-8803-E94EBA8D7B28}"/>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A40E9F7F-2705-4501-A59E-C5E88D8CCF20}"/>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54483C4A-3171-43E8-B23A-2CDB3AB7C6C4}"/>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4CD7519D-8864-4C46-B470-49E48172C4E3}"/>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7AF9D33F-2520-4C9A-A166-55490219E803}"/>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57E7033-2E3C-4696-8F28-AE40C5FC4F03}"/>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B5F62270-DC36-4998-A4B8-C72D44E7AFCA}"/>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22584C97-1EB5-42C3-9392-C036651541AC}"/>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A0984807-F960-4100-A2E5-B7D6D5201FE6}"/>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0D7750AA-D6BA-4A91-A166-FCF96053E2DC}"/>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EA56393C-688E-423D-97CA-930F20065320}"/>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9DF3CDA-57ED-48FE-AFA6-5534E5271CDC}"/>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CDD1EBD6-5969-4EEC-8816-3FDE4610CD10}"/>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70D1B888-6AB3-480E-A627-FD8C92436D5A}"/>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32B4C084-C8B8-4E2D-BE7D-02E0BFCBDA08}"/>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063B6BAA-2977-46D1-9439-0740A0A2D213}"/>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5DCCDC35-BEF2-4C31-B063-FB4EB90F4DE6}"/>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8C95186-248D-4EBB-AE6C-E297DC6BB618}"/>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80428C55-5CFC-4124-8E37-53ACA7350565}"/>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53ACB115-6B5E-4F79-B98A-DED0C3C4B934}"/>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698666D-F29C-4126-8140-071F9946DAA7}"/>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B8FC0EA1-DF8B-461F-8B83-9BB009F1812B}"/>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8E46ABF-C23C-4B1A-A623-28A62B7E3289}"/>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FBB34DE-2AD5-4856-9B9F-BF8345F1DF42}"/>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C8DBFFE9-55BB-4949-A20C-34A47082E959}"/>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7E45DB53-AE0B-4A91-A61C-B6B0B8A094C7}"/>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81053436-B8E9-4F13-B463-F9FF148B6E41}"/>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7514ACDD-30C8-4C04-8F60-BFAECC84C0DD}"/>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E0F46476-B2BE-4A51-8681-D22234C1D9B4}"/>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8DA12FD-BF66-4F4B-83F1-7A2034EB0D26}"/>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F8C725B-4565-42CC-AC4E-CB96BD8F9F0A}"/>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45F1C4BA-3B42-4DFC-9282-94BE9E8FB42B}"/>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9B2E2039-9282-4D0F-AAC0-796A6AF6745D}"/>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5210B6B0-3024-4563-8400-F6903E3CAD65}"/>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042C3B60-E51F-4FE8-A02D-B785C4150E1B}"/>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F8FF3A4-116F-4545-BB9F-2338E8971A4F}"/>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FF4B6E21-F53D-49A1-BD9C-6F025CB1FA77}"/>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6966A19E-D33F-43F5-98E0-DF329ABED031}"/>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099153E-0B7C-4E97-8E1C-1A736935F4EA}"/>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F9D23D34-8EC5-440A-AB4C-4E9B66AFACC8}"/>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A3021F36-21B8-4093-B261-9164C3CEE98F}"/>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051EC61-2D07-4F6B-BC29-1198E5B39B52}"/>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905F1311-3BA0-4157-BC1A-A0933B169699}"/>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042532F0-5616-436A-8F8A-ACD5F0FA924B}"/>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CD6D7DD-4E02-4DC0-A050-002B4F41B0D6}"/>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B3448324-31FE-4C6B-BA83-B7ECCC00F935}"/>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9CFC2830-D3B5-46A1-94AA-67C094BD7C24}"/>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EBEF2F9-8198-4CCA-A199-A6B0E765E6F8}"/>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8A0BB67-C246-4D6B-BE54-C04B80C71DBE}"/>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63012DD8-E650-430F-977D-A2ED94345E66}"/>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F34E0B17-2909-442A-9B31-AFD92372B399}"/>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16752FC3-82A4-491C-81B7-E9793F9FB5B4}"/>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DD59FFD3-CA61-4DFE-B117-44A6E5E7DB92}"/>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68B496C-D9CF-4313-99FA-6E91E2EAE7AF}"/>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75126D0-18AF-40CC-BEB1-7957C9D05AF6}"/>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2074EAE2-84A3-4DA2-AFF1-58811B91D68A}"/>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3B94A005-D07A-4947-939D-B98292E1EEA5}"/>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9A240FA8-FDDB-4164-B958-542349706AFA}"/>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2481E34D-E91E-4A98-94AB-C7D8CC4B4C88}"/>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9BA2DD6-8AEB-460E-86CA-4B83568E0E6D}"/>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A11E6305-AB24-438B-8141-14307054F8E4}"/>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109D1EC2-B8A4-45DC-94B3-351C9D22AD94}"/>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88187270-5536-47EC-B175-5039439DEB4C}"/>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E1225C45-D863-40C4-9896-E36103EC2BDE}"/>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70EF8151-6A4A-4555-B7B7-C3A6EED90E11}"/>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12A3611-5D22-4FDD-AB2E-DA584E553B44}"/>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5662C286-79A3-4C03-8A7F-7CC8AC436906}"/>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54BAAE93-9971-4AFD-9CEB-30DFF16D4A99}"/>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3C687BE9-4E07-4DBB-A621-4BB903CF82A4}"/>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81C53E89-9027-41BE-B7AF-A7720998C779}"/>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C0960B49-0D4E-426E-82D7-B869E8428CF4}"/>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F48979F-858E-4470-BA12-353CE43741EF}"/>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BA5EA3C2-EB7D-4F63-BF4F-2ED22E50E7AB}"/>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64F36167-EE0F-4DBA-97DC-77D59100B1FB}"/>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98C14987-12E1-437F-901B-E604951605D1}"/>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7C789D05-3350-4B9C-A6ED-F5EF870FAEFE}"/>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FBA6A073-69CF-4356-B2CB-0631BAE44C31}"/>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55FA703-C863-48DD-9926-1A818712D0B0}"/>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564FC2B-818C-4F56-A05C-5517F72C197E}"/>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50531938-79DE-4594-BCD1-BE779842E43F}"/>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A09DB54B-BFBB-48D5-828E-FAF4FB4F3740}"/>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49EFC44F-9E95-4756-B3F4-94F5D856D88D}"/>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8BA3CD3C-44B0-49B6-9BF7-94CD4D2AB01F}"/>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E755550-9E8C-43AD-8E8A-E5AF1F845ED9}"/>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26EA9F42-C2F9-45F8-B068-5D1453E8B69B}"/>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8B7C0351-E8B9-41E5-9490-0461A31EA093}"/>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293F4DB2-CF67-4967-81B6-F3AD317717EA}"/>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19D8A2EC-9ABE-4029-934E-7C2B8630CB89}"/>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C77DB4B-956B-491C-BE57-537F9AB4AF81}"/>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10DC2EF-2BA1-4E35-9FB1-1B929A817E05}"/>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B3AD42CF-3D40-4FA1-BD6C-616E7F66C500}"/>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4AF29705-4D58-42CF-A10F-3A1B24220478}"/>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0A5FAD6A-ABF3-47A1-AF47-3F4836706B2D}"/>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567ED049-7415-47B2-99C6-259D4D372274}"/>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78D99971-F999-4D33-8A03-3CA874E3344C}"/>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A93515F-5F98-4DFC-BDFE-2D64330B71D8}"/>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1FAD6674-17A7-4173-A667-6838090E6673}"/>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EF1C43A2-595F-4A4A-B7B2-3369A2406C2C}"/>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7C05741-B221-43A2-AFC1-D746A1EA1EB3}"/>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DF6C7C8B-D075-4325-B1C7-430CD8987F63}"/>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256CCF19-F36E-46BC-AC5B-FF9F2395385E}"/>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0EBCBB9-A331-433B-8232-24611A664D17}"/>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D621DE5-0D99-4B06-8594-25A3C0D1BE39}"/>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966C452D-0485-434E-973F-B98CE17EF710}"/>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7686148-4E17-404C-BBAC-9910E6CEF45B}"/>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6EB3D953-B6F8-4C71-B83F-84996343B4AF}"/>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F2CD0902-8E22-4A79-9496-AD7C7BCF6BB8}"/>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37E7159-4B97-4E53-BB3F-2B0168EF335A}"/>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CAACF592-FA81-4E0C-9271-5E11AF04D52C}"/>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FA1EA693-7DC6-4E6F-B66C-686FBE3B73AC}"/>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2C4CB2D8-5536-4197-AEFB-9A34737532F2}"/>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79BDFFDB-E58C-4473-A17F-28DB23255AE1}"/>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509353BD-4495-4D42-A45B-6A7018D960C2}"/>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89247B9-E89F-4028-B759-F5B6A01C465F}"/>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AD65E108-DBDC-41D3-A084-3C6C6A77A605}"/>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3AC448A0-5B6D-4DD0-A445-06E741B65897}"/>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EC7901E-EF69-4764-9A9A-B151362B53EA}"/>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F72A8237-009E-46E7-82B3-321DFFDADEE0}"/>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39D997A3-2E8E-40E8-9AFE-27F46DBDFE54}"/>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7DCD705-C381-43F5-B091-025A72896B46}"/>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517BCD30-193C-451D-BDF4-777C2FB94200}"/>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A7F59D38-0B97-4D5F-8775-15B3CDC7CF23}"/>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A4E106C-BA96-4C28-8388-D3015F5E6CE5}"/>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6DAF5ADA-BF78-4451-B63A-C5A7BAAFFC71}"/>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77F127CA-7B38-494A-94E6-36C26883FA76}"/>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FAC71D6-D680-4B5C-A498-FF618B797A93}"/>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921F6DED-DC8A-4F17-9E56-90DEEEA0A8B1}"/>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F33D397B-6C85-4399-BA5A-E44AEB813A5A}"/>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17FF3198-3201-4FA8-8D7D-4EB7769E1FC1}"/>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5D2BD267-E21B-4A60-9754-BBB3B227EE36}"/>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D132B04-7393-4C20-B546-2B8C0B662700}"/>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10E5AFB-3D8E-49BE-96EC-AB340E212174}"/>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B24336E9-23FA-4D2C-8703-C17D5D53A905}"/>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30370CB9-BCF1-48A2-A1A7-33AAA0C4D8BC}"/>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282E1665-DE88-4BE5-A064-9BEC5A3C6BCB}"/>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8E98CD81-D3C3-4467-9893-49D65FFB9726}"/>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46FCF46A-DAC5-475B-A5B5-814284193589}"/>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E316C40-CAF7-4C70-A7A9-EA16FE8E41F5}"/>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DDC59ABF-FE36-4CC1-8C9C-F3DC773BF0C4}"/>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DB81FF34-4AF5-40EF-A343-D9B8280A5042}"/>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A5FBC067-33A4-48D7-BF83-DAFE4CC0265E}"/>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A06ADE18-A38A-4852-8611-5E2AF15C6196}"/>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C9F2D962-12D6-4719-A5CC-06C0F6AC2B3F}"/>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8A99AEC-5356-49CA-86F3-BC065C18803A}"/>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C877A153-665B-402D-AC27-31C4A962EA9D}"/>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4E9009EA-E338-424E-8189-30EC166F25B8}"/>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BFFA3F0B-20A4-454B-9163-EAA2F8EAF88A}"/>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252DB991-C225-4458-BE88-8171BF61DE69}"/>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D92F191F-4601-4991-B589-C1BAD1865DAA}"/>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AEEADF3-8D87-4E66-B7F1-A11C67D57FF2}"/>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BF1CB53-4585-4710-908B-E3112BD7E674}"/>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ABA83EE3-F3EB-4A1A-AF3F-D6B2A45D94AE}"/>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C4889694-2646-48F6-89F2-0002D973E968}"/>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D7024DCE-5276-4466-90A9-B9C359C9616A}"/>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61E3BE0A-D8C4-40DB-8DAA-4B78E9E69B6C}"/>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0B6D102-D4D1-4A09-B5A1-9B1B6B0EA21A}"/>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17E4E5EC-DADD-4410-A8E4-A5F11814502A}"/>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E5F2B175-3E71-445A-9F1F-3112AB578D57}"/>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73394096-F4A1-43ED-9F25-F1B55FB67C4D}"/>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A76AAC3D-2FE0-44AB-BCA2-0A51408427C0}"/>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3C5A716B-399E-48D2-945E-0C689FCB155E}"/>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E1D1436-DBB2-4710-8FA9-434A22F9AE9E}"/>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88201177-69FA-43C2-A65A-792A3B03B3AD}"/>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12804FC7-297B-4657-A2B7-8F5D77C2FF5E}"/>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E34899DE-857E-4C00-AAD7-42DC5313C179}"/>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19650EEE-5220-4607-8688-2F0E20691378}"/>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C4934BE-D4D8-43BF-BA54-D6D053EB897F}"/>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17008A4-F192-4F6C-B05A-64CF14215E5A}"/>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C632CE4B-6D27-4DE7-9FC2-6C5A2C704D4C}"/>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025D49F5-6DCF-4F68-B912-27CD16C4643C}"/>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9F9D7CE0-9E9E-44A4-874E-A09CE774F6A9}"/>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68DE6B2A-9DC4-46FC-9CE9-BB049FEDFDE6}"/>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9E9BD579-4CD7-484B-8FBF-4C901E5567BC}"/>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57C7550-1A61-429D-8E58-EECCA3F4A02E}"/>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3BC7968-2646-4818-8869-6175014B295F}"/>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18A8CE52-727F-4797-88D5-A3969DB68D03}"/>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7BC12320-C6C7-4185-BB2B-7B4C5CC3F9C2}"/>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79BE1874-4C02-4E37-A4F7-1C9084389A31}"/>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7495EF66-ED0B-4ECC-BCC5-E42D96836CB1}"/>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38C7BC2-C1F9-496B-BB06-5E86E0DCDA63}"/>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6755AD80-96D8-4962-B4C4-2E8ED724845C}"/>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70672BCD-75AE-4DB6-A839-4D500A7252E0}"/>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3583CD34-4486-41C6-8E92-F1D41B52FCFC}"/>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85809489-286E-4BBF-8137-FB911CCB0396}"/>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1AD194D6-DEF5-431E-BAF3-9AD633CA140E}"/>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9152757-2ACC-47A4-94E7-B08A46E642AF}"/>
            </a:ext>
          </a:extLst>
        </xdr:cNvPr>
        <xdr:cNvSpPr txBox="1"/>
      </xdr:nvSpPr>
      <xdr:spPr>
        <a:xfrm>
          <a:off x="2672379" y="125506"/>
          <a:ext cx="142359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A11C4CD2-63BC-4BD4-82BC-C32898ED5F61}"/>
            </a:ext>
          </a:extLst>
        </xdr:cNvPr>
        <xdr:cNvPicPr>
          <a:picLocks noChangeAspect="1"/>
        </xdr:cNvPicPr>
      </xdr:nvPicPr>
      <xdr:blipFill rotWithShape="1">
        <a:blip xmlns:r="http://schemas.openxmlformats.org/officeDocument/2006/relationships" r:embed="rId1"/>
        <a:srcRect l="16942" t="11856" r="66374" b="4647"/>
        <a:stretch/>
      </xdr:blipFill>
      <xdr:spPr>
        <a:xfrm>
          <a:off x="12690437" y="226359"/>
          <a:ext cx="6098598" cy="8476461"/>
        </a:xfrm>
        <a:prstGeom prst="rect">
          <a:avLst/>
        </a:prstGeom>
      </xdr:spPr>
    </xdr:pic>
    <xdr:clientData/>
  </xdr:twoCellAnchor>
  <xdr:twoCellAnchor editAs="oneCell">
    <xdr:from>
      <xdr:col>5</xdr:col>
      <xdr:colOff>297942</xdr:colOff>
      <xdr:row>4</xdr:row>
      <xdr:rowOff>31750</xdr:rowOff>
    </xdr:from>
    <xdr:to>
      <xdr:col>11</xdr:col>
      <xdr:colOff>283083</xdr:colOff>
      <xdr:row>15</xdr:row>
      <xdr:rowOff>177800</xdr:rowOff>
    </xdr:to>
    <xdr:pic>
      <xdr:nvPicPr>
        <xdr:cNvPr id="4" name="図 3">
          <a:extLst>
            <a:ext uri="{FF2B5EF4-FFF2-40B4-BE49-F238E27FC236}">
              <a16:creationId xmlns:a16="http://schemas.microsoft.com/office/drawing/2014/main" id="{30A2ECCA-97A2-4AE0-8DC9-CA87626AE36F}"/>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2477262" y="930910"/>
          <a:ext cx="3459861" cy="2645410"/>
        </a:xfrm>
        <a:prstGeom prst="rect">
          <a:avLst/>
        </a:prstGeom>
      </xdr:spPr>
    </xdr:pic>
    <xdr:clientData/>
  </xdr:twoCellAnchor>
  <xdr:twoCellAnchor editAs="oneCell">
    <xdr:from>
      <xdr:col>16</xdr:col>
      <xdr:colOff>297942</xdr:colOff>
      <xdr:row>4</xdr:row>
      <xdr:rowOff>31750</xdr:rowOff>
    </xdr:from>
    <xdr:to>
      <xdr:col>22</xdr:col>
      <xdr:colOff>283083</xdr:colOff>
      <xdr:row>15</xdr:row>
      <xdr:rowOff>177800</xdr:rowOff>
    </xdr:to>
    <xdr:pic>
      <xdr:nvPicPr>
        <xdr:cNvPr id="5" name="図 4">
          <a:extLst>
            <a:ext uri="{FF2B5EF4-FFF2-40B4-BE49-F238E27FC236}">
              <a16:creationId xmlns:a16="http://schemas.microsoft.com/office/drawing/2014/main" id="{D92AD1C1-B041-42CD-BE83-DF0987229F44}"/>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8596122" y="930910"/>
          <a:ext cx="3459861" cy="2645410"/>
        </a:xfrm>
        <a:prstGeom prst="rect">
          <a:avLst/>
        </a:prstGeom>
      </xdr:spPr>
    </xdr:pic>
    <xdr:clientData/>
  </xdr:twoCellAnchor>
  <xdr:twoCellAnchor editAs="oneCell">
    <xdr:from>
      <xdr:col>5</xdr:col>
      <xdr:colOff>297942</xdr:colOff>
      <xdr:row>21</xdr:row>
      <xdr:rowOff>31750</xdr:rowOff>
    </xdr:from>
    <xdr:to>
      <xdr:col>11</xdr:col>
      <xdr:colOff>283083</xdr:colOff>
      <xdr:row>32</xdr:row>
      <xdr:rowOff>177800</xdr:rowOff>
    </xdr:to>
    <xdr:pic>
      <xdr:nvPicPr>
        <xdr:cNvPr id="6" name="図 5">
          <a:extLst>
            <a:ext uri="{FF2B5EF4-FFF2-40B4-BE49-F238E27FC236}">
              <a16:creationId xmlns:a16="http://schemas.microsoft.com/office/drawing/2014/main" id="{5DE61790-6C46-4CF3-A264-DE9F7B4484A4}"/>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2477262" y="4710430"/>
          <a:ext cx="3459861" cy="2645410"/>
        </a:xfrm>
        <a:prstGeom prst="rect">
          <a:avLst/>
        </a:prstGeom>
      </xdr:spPr>
    </xdr:pic>
    <xdr:clientData/>
  </xdr:twoCellAnchor>
  <xdr:twoCellAnchor editAs="oneCell">
    <xdr:from>
      <xdr:col>16</xdr:col>
      <xdr:colOff>297942</xdr:colOff>
      <xdr:row>21</xdr:row>
      <xdr:rowOff>31750</xdr:rowOff>
    </xdr:from>
    <xdr:to>
      <xdr:col>22</xdr:col>
      <xdr:colOff>283083</xdr:colOff>
      <xdr:row>32</xdr:row>
      <xdr:rowOff>177800</xdr:rowOff>
    </xdr:to>
    <xdr:pic>
      <xdr:nvPicPr>
        <xdr:cNvPr id="7" name="図 6">
          <a:extLst>
            <a:ext uri="{FF2B5EF4-FFF2-40B4-BE49-F238E27FC236}">
              <a16:creationId xmlns:a16="http://schemas.microsoft.com/office/drawing/2014/main" id="{22C220DB-3482-4A43-B456-8F9A5A0340B5}"/>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8596122" y="4710430"/>
          <a:ext cx="3459861" cy="264541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79375</xdr:colOff>
      <xdr:row>8</xdr:row>
      <xdr:rowOff>88900</xdr:rowOff>
    </xdr:from>
    <xdr:to>
      <xdr:col>8</xdr:col>
      <xdr:colOff>34925</xdr:colOff>
      <xdr:row>20</xdr:row>
      <xdr:rowOff>82550</xdr:rowOff>
    </xdr:to>
    <xdr:pic>
      <xdr:nvPicPr>
        <xdr:cNvPr id="2" name="図 1">
          <a:extLst>
            <a:ext uri="{FF2B5EF4-FFF2-40B4-BE49-F238E27FC236}">
              <a16:creationId xmlns:a16="http://schemas.microsoft.com/office/drawing/2014/main" id="{6F3B689C-25EF-4853-8942-492BA76DD7B9}"/>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1062355" y="1574800"/>
          <a:ext cx="2584450" cy="2096770"/>
        </a:xfrm>
        <a:prstGeom prst="rect">
          <a:avLst/>
        </a:prstGeom>
      </xdr:spPr>
    </xdr:pic>
    <xdr:clientData/>
  </xdr:twoCellAnchor>
  <xdr:twoCellAnchor editAs="oneCell">
    <xdr:from>
      <xdr:col>10</xdr:col>
      <xdr:colOff>65088</xdr:colOff>
      <xdr:row>8</xdr:row>
      <xdr:rowOff>88900</xdr:rowOff>
    </xdr:from>
    <xdr:to>
      <xdr:col>16</xdr:col>
      <xdr:colOff>49213</xdr:colOff>
      <xdr:row>20</xdr:row>
      <xdr:rowOff>82550</xdr:rowOff>
    </xdr:to>
    <xdr:pic>
      <xdr:nvPicPr>
        <xdr:cNvPr id="3" name="図 2">
          <a:extLst>
            <a:ext uri="{FF2B5EF4-FFF2-40B4-BE49-F238E27FC236}">
              <a16:creationId xmlns:a16="http://schemas.microsoft.com/office/drawing/2014/main" id="{3C2A7357-DF35-4A3D-A0E1-8E876A1A0E37}"/>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789488" y="1574800"/>
          <a:ext cx="2590165" cy="2096770"/>
        </a:xfrm>
        <a:prstGeom prst="rect">
          <a:avLst/>
        </a:prstGeom>
      </xdr:spPr>
    </xdr:pic>
    <xdr:clientData/>
  </xdr:twoCellAnchor>
  <xdr:twoCellAnchor editAs="oneCell">
    <xdr:from>
      <xdr:col>18</xdr:col>
      <xdr:colOff>65088</xdr:colOff>
      <xdr:row>8</xdr:row>
      <xdr:rowOff>88900</xdr:rowOff>
    </xdr:from>
    <xdr:to>
      <xdr:col>24</xdr:col>
      <xdr:colOff>49213</xdr:colOff>
      <xdr:row>20</xdr:row>
      <xdr:rowOff>82550</xdr:rowOff>
    </xdr:to>
    <xdr:pic>
      <xdr:nvPicPr>
        <xdr:cNvPr id="4" name="図 3">
          <a:extLst>
            <a:ext uri="{FF2B5EF4-FFF2-40B4-BE49-F238E27FC236}">
              <a16:creationId xmlns:a16="http://schemas.microsoft.com/office/drawing/2014/main" id="{7E096CBF-631F-47C9-BB90-94C6BD460AC4}"/>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tretch>
          <a:fillRect/>
        </a:stretch>
      </xdr:blipFill>
      <xdr:spPr>
        <a:xfrm>
          <a:off x="8508048" y="1574800"/>
          <a:ext cx="2590165" cy="2096770"/>
        </a:xfrm>
        <a:prstGeom prst="rect">
          <a:avLst/>
        </a:prstGeom>
      </xdr:spPr>
    </xdr:pic>
    <xdr:clientData/>
  </xdr:twoCellAnchor>
  <xdr:twoCellAnchor editAs="oneCell">
    <xdr:from>
      <xdr:col>2</xdr:col>
      <xdr:colOff>79375</xdr:colOff>
      <xdr:row>25</xdr:row>
      <xdr:rowOff>88900</xdr:rowOff>
    </xdr:from>
    <xdr:to>
      <xdr:col>8</xdr:col>
      <xdr:colOff>34925</xdr:colOff>
      <xdr:row>37</xdr:row>
      <xdr:rowOff>82550</xdr:rowOff>
    </xdr:to>
    <xdr:pic>
      <xdr:nvPicPr>
        <xdr:cNvPr id="5" name="図 4">
          <a:extLst>
            <a:ext uri="{FF2B5EF4-FFF2-40B4-BE49-F238E27FC236}">
              <a16:creationId xmlns:a16="http://schemas.microsoft.com/office/drawing/2014/main" id="{450E619C-4C7C-4ABC-9CDF-472FC61B8262}"/>
            </a:ext>
          </a:extLst>
        </xdr:cNvPr>
        <xdr:cNvPicPr>
          <a:picLocks/>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tretch>
          <a:fillRect/>
        </a:stretch>
      </xdr:blipFill>
      <xdr:spPr>
        <a:xfrm>
          <a:off x="1062355" y="4615180"/>
          <a:ext cx="2584450" cy="2096770"/>
        </a:xfrm>
        <a:prstGeom prst="rect">
          <a:avLst/>
        </a:prstGeom>
      </xdr:spPr>
    </xdr:pic>
    <xdr:clientData/>
  </xdr:twoCellAnchor>
  <xdr:twoCellAnchor editAs="oneCell">
    <xdr:from>
      <xdr:col>10</xdr:col>
      <xdr:colOff>65088</xdr:colOff>
      <xdr:row>25</xdr:row>
      <xdr:rowOff>88900</xdr:rowOff>
    </xdr:from>
    <xdr:to>
      <xdr:col>16</xdr:col>
      <xdr:colOff>49213</xdr:colOff>
      <xdr:row>37</xdr:row>
      <xdr:rowOff>82550</xdr:rowOff>
    </xdr:to>
    <xdr:pic>
      <xdr:nvPicPr>
        <xdr:cNvPr id="6" name="図 5">
          <a:extLst>
            <a:ext uri="{FF2B5EF4-FFF2-40B4-BE49-F238E27FC236}">
              <a16:creationId xmlns:a16="http://schemas.microsoft.com/office/drawing/2014/main" id="{E07AF3FD-9572-4D14-9A40-36561D5A8CD0}"/>
            </a:ext>
          </a:extLst>
        </xdr:cNvPr>
        <xdr:cNvPicPr>
          <a:picLocks/>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tretch>
          <a:fillRect/>
        </a:stretch>
      </xdr:blipFill>
      <xdr:spPr>
        <a:xfrm>
          <a:off x="4789488" y="4615180"/>
          <a:ext cx="2590165" cy="2096770"/>
        </a:xfrm>
        <a:prstGeom prst="rect">
          <a:avLst/>
        </a:prstGeom>
      </xdr:spPr>
    </xdr:pic>
    <xdr:clientData/>
  </xdr:twoCellAnchor>
  <xdr:twoCellAnchor editAs="oneCell">
    <xdr:from>
      <xdr:col>18</xdr:col>
      <xdr:colOff>65088</xdr:colOff>
      <xdr:row>25</xdr:row>
      <xdr:rowOff>88900</xdr:rowOff>
    </xdr:from>
    <xdr:to>
      <xdr:col>24</xdr:col>
      <xdr:colOff>49213</xdr:colOff>
      <xdr:row>37</xdr:row>
      <xdr:rowOff>82550</xdr:rowOff>
    </xdr:to>
    <xdr:pic>
      <xdr:nvPicPr>
        <xdr:cNvPr id="7" name="図 6">
          <a:extLst>
            <a:ext uri="{FF2B5EF4-FFF2-40B4-BE49-F238E27FC236}">
              <a16:creationId xmlns:a16="http://schemas.microsoft.com/office/drawing/2014/main" id="{B2AD44D2-0225-4E46-8388-DBB338BC510C}"/>
            </a:ext>
          </a:extLst>
        </xdr:cNvPr>
        <xdr:cNvPicPr>
          <a:picLocks/>
        </xdr:cNvPicPr>
      </xdr:nvPicPr>
      <xdr:blipFill>
        <a:blip xmlns:r="http://schemas.openxmlformats.org/officeDocument/2006/relationships" r:embed="rId11" r:link="rId12" cstate="print">
          <a:extLst>
            <a:ext uri="{28A0092B-C50C-407E-A947-70E740481C1C}">
              <a14:useLocalDpi xmlns:a14="http://schemas.microsoft.com/office/drawing/2010/main" val="0"/>
            </a:ext>
          </a:extLst>
        </a:blip>
        <a:stretch>
          <a:fillRect/>
        </a:stretch>
      </xdr:blipFill>
      <xdr:spPr>
        <a:xfrm>
          <a:off x="8508048" y="4615180"/>
          <a:ext cx="2590165" cy="2096770"/>
        </a:xfrm>
        <a:prstGeom prst="rect">
          <a:avLst/>
        </a:prstGeom>
      </xdr:spPr>
    </xdr:pic>
    <xdr:clientData/>
  </xdr:twoCellAnchor>
  <xdr:twoCellAnchor editAs="oneCell">
    <xdr:from>
      <xdr:col>2</xdr:col>
      <xdr:colOff>79375</xdr:colOff>
      <xdr:row>42</xdr:row>
      <xdr:rowOff>88900</xdr:rowOff>
    </xdr:from>
    <xdr:to>
      <xdr:col>8</xdr:col>
      <xdr:colOff>34925</xdr:colOff>
      <xdr:row>54</xdr:row>
      <xdr:rowOff>82550</xdr:rowOff>
    </xdr:to>
    <xdr:pic>
      <xdr:nvPicPr>
        <xdr:cNvPr id="8" name="図 7">
          <a:extLst>
            <a:ext uri="{FF2B5EF4-FFF2-40B4-BE49-F238E27FC236}">
              <a16:creationId xmlns:a16="http://schemas.microsoft.com/office/drawing/2014/main" id="{A15BC788-5EF0-4429-B208-102B4777CD05}"/>
            </a:ext>
          </a:extLst>
        </xdr:cNvPr>
        <xdr:cNvPicPr>
          <a:picLocks/>
        </xdr:cNvPicPr>
      </xdr:nvPicPr>
      <xdr:blipFill>
        <a:blip xmlns:r="http://schemas.openxmlformats.org/officeDocument/2006/relationships" r:embed="rId13" r:link="rId14" cstate="print">
          <a:extLst>
            <a:ext uri="{28A0092B-C50C-407E-A947-70E740481C1C}">
              <a14:useLocalDpi xmlns:a14="http://schemas.microsoft.com/office/drawing/2010/main" val="0"/>
            </a:ext>
          </a:extLst>
        </a:blip>
        <a:stretch>
          <a:fillRect/>
        </a:stretch>
      </xdr:blipFill>
      <xdr:spPr>
        <a:xfrm>
          <a:off x="1062355" y="7655560"/>
          <a:ext cx="2584450" cy="2096770"/>
        </a:xfrm>
        <a:prstGeom prst="rect">
          <a:avLst/>
        </a:prstGeom>
      </xdr:spPr>
    </xdr:pic>
    <xdr:clientData/>
  </xdr:twoCellAnchor>
  <xdr:twoCellAnchor editAs="oneCell">
    <xdr:from>
      <xdr:col>10</xdr:col>
      <xdr:colOff>65088</xdr:colOff>
      <xdr:row>42</xdr:row>
      <xdr:rowOff>88900</xdr:rowOff>
    </xdr:from>
    <xdr:to>
      <xdr:col>16</xdr:col>
      <xdr:colOff>49213</xdr:colOff>
      <xdr:row>54</xdr:row>
      <xdr:rowOff>82550</xdr:rowOff>
    </xdr:to>
    <xdr:pic>
      <xdr:nvPicPr>
        <xdr:cNvPr id="9" name="図 8">
          <a:extLst>
            <a:ext uri="{FF2B5EF4-FFF2-40B4-BE49-F238E27FC236}">
              <a16:creationId xmlns:a16="http://schemas.microsoft.com/office/drawing/2014/main" id="{A68A9530-AAD9-4B99-A398-A43E281B8B97}"/>
            </a:ext>
          </a:extLst>
        </xdr:cNvPr>
        <xdr:cNvPicPr>
          <a:picLocks/>
        </xdr:cNvPicPr>
      </xdr:nvPicPr>
      <xdr:blipFill>
        <a:blip xmlns:r="http://schemas.openxmlformats.org/officeDocument/2006/relationships" r:embed="rId15" r:link="rId16" cstate="print">
          <a:extLst>
            <a:ext uri="{28A0092B-C50C-407E-A947-70E740481C1C}">
              <a14:useLocalDpi xmlns:a14="http://schemas.microsoft.com/office/drawing/2010/main" val="0"/>
            </a:ext>
          </a:extLst>
        </a:blip>
        <a:stretch>
          <a:fillRect/>
        </a:stretch>
      </xdr:blipFill>
      <xdr:spPr>
        <a:xfrm>
          <a:off x="4789488" y="7655560"/>
          <a:ext cx="2590165" cy="2096770"/>
        </a:xfrm>
        <a:prstGeom prst="rect">
          <a:avLst/>
        </a:prstGeom>
      </xdr:spPr>
    </xdr:pic>
    <xdr:clientData/>
  </xdr:twoCellAnchor>
  <xdr:twoCellAnchor editAs="oneCell">
    <xdr:from>
      <xdr:col>18</xdr:col>
      <xdr:colOff>65088</xdr:colOff>
      <xdr:row>42</xdr:row>
      <xdr:rowOff>88900</xdr:rowOff>
    </xdr:from>
    <xdr:to>
      <xdr:col>24</xdr:col>
      <xdr:colOff>49213</xdr:colOff>
      <xdr:row>54</xdr:row>
      <xdr:rowOff>82550</xdr:rowOff>
    </xdr:to>
    <xdr:pic>
      <xdr:nvPicPr>
        <xdr:cNvPr id="10" name="図 9">
          <a:extLst>
            <a:ext uri="{FF2B5EF4-FFF2-40B4-BE49-F238E27FC236}">
              <a16:creationId xmlns:a16="http://schemas.microsoft.com/office/drawing/2014/main" id="{B91244AF-239F-4898-982D-FAF21715A8D9}"/>
            </a:ext>
          </a:extLst>
        </xdr:cNvPr>
        <xdr:cNvPicPr>
          <a:picLocks/>
        </xdr:cNvPicPr>
      </xdr:nvPicPr>
      <xdr:blipFill>
        <a:blip xmlns:r="http://schemas.openxmlformats.org/officeDocument/2006/relationships" r:embed="rId17" r:link="rId18" cstate="print">
          <a:extLst>
            <a:ext uri="{28A0092B-C50C-407E-A947-70E740481C1C}">
              <a14:useLocalDpi xmlns:a14="http://schemas.microsoft.com/office/drawing/2010/main" val="0"/>
            </a:ext>
          </a:extLst>
        </a:blip>
        <a:stretch>
          <a:fillRect/>
        </a:stretch>
      </xdr:blipFill>
      <xdr:spPr>
        <a:xfrm>
          <a:off x="8508048" y="7655560"/>
          <a:ext cx="2590165" cy="209677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79375</xdr:colOff>
      <xdr:row>8</xdr:row>
      <xdr:rowOff>88900</xdr:rowOff>
    </xdr:from>
    <xdr:to>
      <xdr:col>8</xdr:col>
      <xdr:colOff>34925</xdr:colOff>
      <xdr:row>20</xdr:row>
      <xdr:rowOff>82550</xdr:rowOff>
    </xdr:to>
    <xdr:pic>
      <xdr:nvPicPr>
        <xdr:cNvPr id="2" name="図 1">
          <a:extLst>
            <a:ext uri="{FF2B5EF4-FFF2-40B4-BE49-F238E27FC236}">
              <a16:creationId xmlns:a16="http://schemas.microsoft.com/office/drawing/2014/main" id="{1284520E-2E5B-4DEC-B542-090D528DE26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1062355" y="1574800"/>
          <a:ext cx="2584450" cy="2096770"/>
        </a:xfrm>
        <a:prstGeom prst="rect">
          <a:avLst/>
        </a:prstGeom>
      </xdr:spPr>
    </xdr:pic>
    <xdr:clientData/>
  </xdr:twoCellAnchor>
  <xdr:twoCellAnchor editAs="oneCell">
    <xdr:from>
      <xdr:col>10</xdr:col>
      <xdr:colOff>65088</xdr:colOff>
      <xdr:row>8</xdr:row>
      <xdr:rowOff>88900</xdr:rowOff>
    </xdr:from>
    <xdr:to>
      <xdr:col>16</xdr:col>
      <xdr:colOff>49213</xdr:colOff>
      <xdr:row>20</xdr:row>
      <xdr:rowOff>82550</xdr:rowOff>
    </xdr:to>
    <xdr:pic>
      <xdr:nvPicPr>
        <xdr:cNvPr id="3" name="図 2">
          <a:extLst>
            <a:ext uri="{FF2B5EF4-FFF2-40B4-BE49-F238E27FC236}">
              <a16:creationId xmlns:a16="http://schemas.microsoft.com/office/drawing/2014/main" id="{C0207D74-607B-43CA-A802-63C155DA1D89}"/>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789488" y="1574800"/>
          <a:ext cx="2590165" cy="2096770"/>
        </a:xfrm>
        <a:prstGeom prst="rect">
          <a:avLst/>
        </a:prstGeom>
      </xdr:spPr>
    </xdr:pic>
    <xdr:clientData/>
  </xdr:twoCellAnchor>
  <xdr:twoCellAnchor editAs="oneCell">
    <xdr:from>
      <xdr:col>18</xdr:col>
      <xdr:colOff>65088</xdr:colOff>
      <xdr:row>8</xdr:row>
      <xdr:rowOff>88900</xdr:rowOff>
    </xdr:from>
    <xdr:to>
      <xdr:col>24</xdr:col>
      <xdr:colOff>49213</xdr:colOff>
      <xdr:row>20</xdr:row>
      <xdr:rowOff>82550</xdr:rowOff>
    </xdr:to>
    <xdr:pic>
      <xdr:nvPicPr>
        <xdr:cNvPr id="4" name="図 3">
          <a:extLst>
            <a:ext uri="{FF2B5EF4-FFF2-40B4-BE49-F238E27FC236}">
              <a16:creationId xmlns:a16="http://schemas.microsoft.com/office/drawing/2014/main" id="{7F2A7F62-571B-4DFC-B6AB-4EE9A6D1EF0D}"/>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tretch>
          <a:fillRect/>
        </a:stretch>
      </xdr:blipFill>
      <xdr:spPr>
        <a:xfrm>
          <a:off x="8508048" y="1574800"/>
          <a:ext cx="2590165" cy="209677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133845</xdr:colOff>
      <xdr:row>6</xdr:row>
      <xdr:rowOff>83042</xdr:rowOff>
    </xdr:from>
    <xdr:to>
      <xdr:col>34</xdr:col>
      <xdr:colOff>180480</xdr:colOff>
      <xdr:row>16</xdr:row>
      <xdr:rowOff>202707</xdr:rowOff>
    </xdr:to>
    <xdr:pic>
      <xdr:nvPicPr>
        <xdr:cNvPr id="2" name="図 1">
          <a:extLst>
            <a:ext uri="{FF2B5EF4-FFF2-40B4-BE49-F238E27FC236}">
              <a16:creationId xmlns:a16="http://schemas.microsoft.com/office/drawing/2014/main" id="{5BA96FFE-4593-4F0B-A37D-BC74AB70604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69125" y="1477502"/>
          <a:ext cx="9068715" cy="4615465"/>
        </a:xfrm>
        <a:prstGeom prst="rect">
          <a:avLst/>
        </a:prstGeom>
      </xdr:spPr>
    </xdr:pic>
    <xdr:clientData/>
  </xdr:twoCellAnchor>
  <xdr:twoCellAnchor editAs="oneCell">
    <xdr:from>
      <xdr:col>2</xdr:col>
      <xdr:colOff>133845</xdr:colOff>
      <xdr:row>23</xdr:row>
      <xdr:rowOff>83042</xdr:rowOff>
    </xdr:from>
    <xdr:to>
      <xdr:col>34</xdr:col>
      <xdr:colOff>180480</xdr:colOff>
      <xdr:row>33</xdr:row>
      <xdr:rowOff>202707</xdr:rowOff>
    </xdr:to>
    <xdr:pic>
      <xdr:nvPicPr>
        <xdr:cNvPr id="3" name="図 2">
          <a:extLst>
            <a:ext uri="{FF2B5EF4-FFF2-40B4-BE49-F238E27FC236}">
              <a16:creationId xmlns:a16="http://schemas.microsoft.com/office/drawing/2014/main" id="{6012095D-881C-4EF5-9110-5F39E7333A42}"/>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69125" y="8586962"/>
          <a:ext cx="9068715" cy="4615465"/>
        </a:xfrm>
        <a:prstGeom prst="rect">
          <a:avLst/>
        </a:prstGeom>
      </xdr:spPr>
    </xdr:pic>
    <xdr:clientData/>
  </xdr:twoCellAnchor>
  <xdr:twoCellAnchor editAs="oneCell">
    <xdr:from>
      <xdr:col>2</xdr:col>
      <xdr:colOff>133845</xdr:colOff>
      <xdr:row>40</xdr:row>
      <xdr:rowOff>83043</xdr:rowOff>
    </xdr:from>
    <xdr:to>
      <xdr:col>34</xdr:col>
      <xdr:colOff>180480</xdr:colOff>
      <xdr:row>50</xdr:row>
      <xdr:rowOff>202708</xdr:rowOff>
    </xdr:to>
    <xdr:pic>
      <xdr:nvPicPr>
        <xdr:cNvPr id="4" name="図 3">
          <a:extLst>
            <a:ext uri="{FF2B5EF4-FFF2-40B4-BE49-F238E27FC236}">
              <a16:creationId xmlns:a16="http://schemas.microsoft.com/office/drawing/2014/main" id="{C979FE98-260E-4307-AC61-361F4E926F0D}"/>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tretch>
          <a:fillRect/>
        </a:stretch>
      </xdr:blipFill>
      <xdr:spPr>
        <a:xfrm>
          <a:off x="469125" y="15696423"/>
          <a:ext cx="9068715" cy="4615465"/>
        </a:xfrm>
        <a:prstGeom prst="rect">
          <a:avLst/>
        </a:prstGeom>
      </xdr:spPr>
    </xdr:pic>
    <xdr:clientData/>
  </xdr:twoCellAnchor>
  <xdr:twoCellAnchor editAs="oneCell">
    <xdr:from>
      <xdr:col>2</xdr:col>
      <xdr:colOff>133845</xdr:colOff>
      <xdr:row>57</xdr:row>
      <xdr:rowOff>83043</xdr:rowOff>
    </xdr:from>
    <xdr:to>
      <xdr:col>34</xdr:col>
      <xdr:colOff>180480</xdr:colOff>
      <xdr:row>67</xdr:row>
      <xdr:rowOff>202708</xdr:rowOff>
    </xdr:to>
    <xdr:pic>
      <xdr:nvPicPr>
        <xdr:cNvPr id="5" name="図 4">
          <a:extLst>
            <a:ext uri="{FF2B5EF4-FFF2-40B4-BE49-F238E27FC236}">
              <a16:creationId xmlns:a16="http://schemas.microsoft.com/office/drawing/2014/main" id="{C3EEF997-B5C0-4F26-ACA2-252ADE32E093}"/>
            </a:ext>
          </a:extLst>
        </xdr:cNvPr>
        <xdr:cNvPicPr>
          <a:picLocks/>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tretch>
          <a:fillRect/>
        </a:stretch>
      </xdr:blipFill>
      <xdr:spPr>
        <a:xfrm>
          <a:off x="469125" y="22805883"/>
          <a:ext cx="9068715" cy="4615465"/>
        </a:xfrm>
        <a:prstGeom prst="rect">
          <a:avLst/>
        </a:prstGeom>
      </xdr:spPr>
    </xdr:pic>
    <xdr:clientData/>
  </xdr:twoCellAnchor>
  <xdr:twoCellAnchor editAs="oneCell">
    <xdr:from>
      <xdr:col>2</xdr:col>
      <xdr:colOff>133845</xdr:colOff>
      <xdr:row>74</xdr:row>
      <xdr:rowOff>83043</xdr:rowOff>
    </xdr:from>
    <xdr:to>
      <xdr:col>34</xdr:col>
      <xdr:colOff>180480</xdr:colOff>
      <xdr:row>84</xdr:row>
      <xdr:rowOff>202708</xdr:rowOff>
    </xdr:to>
    <xdr:pic>
      <xdr:nvPicPr>
        <xdr:cNvPr id="6" name="図 5">
          <a:extLst>
            <a:ext uri="{FF2B5EF4-FFF2-40B4-BE49-F238E27FC236}">
              <a16:creationId xmlns:a16="http://schemas.microsoft.com/office/drawing/2014/main" id="{5CD077D8-41B2-4598-848D-E368C571BA6A}"/>
            </a:ext>
          </a:extLst>
        </xdr:cNvPr>
        <xdr:cNvPicPr>
          <a:picLocks/>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tretch>
          <a:fillRect/>
        </a:stretch>
      </xdr:blipFill>
      <xdr:spPr>
        <a:xfrm>
          <a:off x="469125" y="29915343"/>
          <a:ext cx="9068715" cy="461546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133845</xdr:colOff>
      <xdr:row>6</xdr:row>
      <xdr:rowOff>83042</xdr:rowOff>
    </xdr:from>
    <xdr:to>
      <xdr:col>34</xdr:col>
      <xdr:colOff>180480</xdr:colOff>
      <xdr:row>16</xdr:row>
      <xdr:rowOff>202707</xdr:rowOff>
    </xdr:to>
    <xdr:pic>
      <xdr:nvPicPr>
        <xdr:cNvPr id="2" name="図 1">
          <a:extLst>
            <a:ext uri="{FF2B5EF4-FFF2-40B4-BE49-F238E27FC236}">
              <a16:creationId xmlns:a16="http://schemas.microsoft.com/office/drawing/2014/main" id="{56C8FB24-DA92-4107-9C00-A39021F64E3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69125" y="1477502"/>
          <a:ext cx="9068715" cy="4615465"/>
        </a:xfrm>
        <a:prstGeom prst="rect">
          <a:avLst/>
        </a:prstGeom>
      </xdr:spPr>
    </xdr:pic>
    <xdr:clientData/>
  </xdr:twoCellAnchor>
  <xdr:twoCellAnchor editAs="oneCell">
    <xdr:from>
      <xdr:col>2</xdr:col>
      <xdr:colOff>133845</xdr:colOff>
      <xdr:row>23</xdr:row>
      <xdr:rowOff>83042</xdr:rowOff>
    </xdr:from>
    <xdr:to>
      <xdr:col>34</xdr:col>
      <xdr:colOff>180480</xdr:colOff>
      <xdr:row>33</xdr:row>
      <xdr:rowOff>202707</xdr:rowOff>
    </xdr:to>
    <xdr:pic>
      <xdr:nvPicPr>
        <xdr:cNvPr id="3" name="図 2">
          <a:extLst>
            <a:ext uri="{FF2B5EF4-FFF2-40B4-BE49-F238E27FC236}">
              <a16:creationId xmlns:a16="http://schemas.microsoft.com/office/drawing/2014/main" id="{B85465D1-0E2F-4ED6-9F16-140F698B96A7}"/>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469125" y="8586962"/>
          <a:ext cx="9068715" cy="4615465"/>
        </a:xfrm>
        <a:prstGeom prst="rect">
          <a:avLst/>
        </a:prstGeom>
      </xdr:spPr>
    </xdr:pic>
    <xdr:clientData/>
  </xdr:twoCellAnchor>
  <xdr:twoCellAnchor editAs="oneCell">
    <xdr:from>
      <xdr:col>2</xdr:col>
      <xdr:colOff>133845</xdr:colOff>
      <xdr:row>40</xdr:row>
      <xdr:rowOff>83043</xdr:rowOff>
    </xdr:from>
    <xdr:to>
      <xdr:col>34</xdr:col>
      <xdr:colOff>180480</xdr:colOff>
      <xdr:row>50</xdr:row>
      <xdr:rowOff>202708</xdr:rowOff>
    </xdr:to>
    <xdr:pic>
      <xdr:nvPicPr>
        <xdr:cNvPr id="4" name="図 3">
          <a:extLst>
            <a:ext uri="{FF2B5EF4-FFF2-40B4-BE49-F238E27FC236}">
              <a16:creationId xmlns:a16="http://schemas.microsoft.com/office/drawing/2014/main" id="{C36E787F-7FCC-4F65-B344-39ABADE05179}"/>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tretch>
          <a:fillRect/>
        </a:stretch>
      </xdr:blipFill>
      <xdr:spPr>
        <a:xfrm>
          <a:off x="469125" y="15696423"/>
          <a:ext cx="9068715" cy="4615465"/>
        </a:xfrm>
        <a:prstGeom prst="rect">
          <a:avLst/>
        </a:prstGeom>
      </xdr:spPr>
    </xdr:pic>
    <xdr:clientData/>
  </xdr:twoCellAnchor>
  <xdr:twoCellAnchor editAs="oneCell">
    <xdr:from>
      <xdr:col>2</xdr:col>
      <xdr:colOff>133845</xdr:colOff>
      <xdr:row>57</xdr:row>
      <xdr:rowOff>83043</xdr:rowOff>
    </xdr:from>
    <xdr:to>
      <xdr:col>34</xdr:col>
      <xdr:colOff>180480</xdr:colOff>
      <xdr:row>67</xdr:row>
      <xdr:rowOff>202708</xdr:rowOff>
    </xdr:to>
    <xdr:pic>
      <xdr:nvPicPr>
        <xdr:cNvPr id="5" name="図 4">
          <a:extLst>
            <a:ext uri="{FF2B5EF4-FFF2-40B4-BE49-F238E27FC236}">
              <a16:creationId xmlns:a16="http://schemas.microsoft.com/office/drawing/2014/main" id="{A9D3B457-2A4F-4F40-A1AC-394CD649871E}"/>
            </a:ext>
          </a:extLst>
        </xdr:cNvPr>
        <xdr:cNvPicPr>
          <a:picLocks/>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tretch>
          <a:fillRect/>
        </a:stretch>
      </xdr:blipFill>
      <xdr:spPr>
        <a:xfrm>
          <a:off x="469125" y="22805883"/>
          <a:ext cx="9068715" cy="4615465"/>
        </a:xfrm>
        <a:prstGeom prst="rect">
          <a:avLst/>
        </a:prstGeom>
      </xdr:spPr>
    </xdr:pic>
    <xdr:clientData/>
  </xdr:twoCellAnchor>
  <xdr:twoCellAnchor editAs="oneCell">
    <xdr:from>
      <xdr:col>2</xdr:col>
      <xdr:colOff>133845</xdr:colOff>
      <xdr:row>74</xdr:row>
      <xdr:rowOff>83043</xdr:rowOff>
    </xdr:from>
    <xdr:to>
      <xdr:col>34</xdr:col>
      <xdr:colOff>180480</xdr:colOff>
      <xdr:row>84</xdr:row>
      <xdr:rowOff>202708</xdr:rowOff>
    </xdr:to>
    <xdr:pic>
      <xdr:nvPicPr>
        <xdr:cNvPr id="6" name="図 5">
          <a:extLst>
            <a:ext uri="{FF2B5EF4-FFF2-40B4-BE49-F238E27FC236}">
              <a16:creationId xmlns:a16="http://schemas.microsoft.com/office/drawing/2014/main" id="{D9DC205F-2761-4FA9-84E7-46BB792305DE}"/>
            </a:ext>
          </a:extLst>
        </xdr:cNvPr>
        <xdr:cNvPicPr>
          <a:picLocks/>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tretch>
          <a:fillRect/>
        </a:stretch>
      </xdr:blipFill>
      <xdr:spPr>
        <a:xfrm>
          <a:off x="469125" y="29915343"/>
          <a:ext cx="9068715" cy="461546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C8BF0AD-2A3A-407A-A64E-4F35A7FEE9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1DDD33F-EE27-4469-BE2E-8547787C1CF1}"/>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EA2502C-0F95-4A17-AEA0-47D2B56DD74F}"/>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6502AD1-8AD8-4C5D-9184-518FFBCFE64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1ECEBB4-C685-4A15-91B0-E09F24052D0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EE52B52-8B51-4372-82D8-02BF5A387C5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E62BE07-B196-4FED-9BFC-95951D2D950B}"/>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4F121A2-6F3C-42AE-8566-22EE29653A3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284207B-1575-48B5-8699-4575E0408F3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ED23CE8-439B-4335-AF5A-2D32AB151251}"/>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FF4C84A-E142-40CD-8D88-D222A30CAF9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132103C-7EF4-45F2-BE3A-930984EFB30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CDFFCE8-7D10-438C-A455-3AACDDBE41B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B40A8F8-B8E1-4228-AF49-8B2E94A7475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FC3E7F2-D8E6-4B48-B00A-AF3684FBF46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96971F3-07DC-4E99-BA65-CB1BBF97E4FF}"/>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87D9E8F-8F79-4289-A495-A05AEBBCF5E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EBD36DE-04C6-4043-B8F5-352B1513A62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FAB298E-B063-4597-9B55-201B61788949}"/>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C2A565E-1E9E-434E-8FB1-DE30C2E40B2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022612D-8F9D-495E-83F1-F2A41D189ECA}"/>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AAC355E-A159-40AF-946C-C618EDBD311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5F286CA-191A-4F88-B750-54209446077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8BFA0F7-5D77-4B13-B5D6-2B7CF4BFC7C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B087688-07E5-4FFD-BC0D-3221C62654E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44E1F8D-9FB3-4BC9-BD12-7EBA3A16C41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534AE93-C090-43AB-ABDE-B154F283DF0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C168EA2-678E-418F-87A0-97E31D8C4CF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892ED19-DA67-463B-9C91-656223E635E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8CFACAC-1A7F-4B8A-98FC-7244CB58C13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E559D2D-0916-4C9B-9695-420CC0E63D0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B1E946D-C199-4783-82F8-80B36524565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3E440BA-541C-4080-9415-40B10203347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B1FC61E-DF46-4FF5-AEB4-6224C346AA8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D31EB6D-6B25-4E71-BA2A-CAEB8EBAAB4B}"/>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DDA706F-76E1-495C-BC6D-A85BD8C9707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3F56627-28FD-4997-81F9-51EF8C60CC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EFD969C-8A45-4E96-A68A-FB8A52039B79}"/>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B88DAED-0F8B-4797-B079-5A3AEF2F6E5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A5C433A-3EA3-40A0-8E1A-32FDDAC2AAE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48A0F88-FB64-4A22-B059-B900D85E82F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66675</xdr:colOff>
      <xdr:row>6</xdr:row>
      <xdr:rowOff>38100</xdr:rowOff>
    </xdr:from>
    <xdr:to>
      <xdr:col>9</xdr:col>
      <xdr:colOff>256276</xdr:colOff>
      <xdr:row>43</xdr:row>
      <xdr:rowOff>114392</xdr:rowOff>
    </xdr:to>
    <xdr:pic>
      <xdr:nvPicPr>
        <xdr:cNvPr id="2" name="図 1">
          <a:extLst>
            <a:ext uri="{FF2B5EF4-FFF2-40B4-BE49-F238E27FC236}">
              <a16:creationId xmlns:a16="http://schemas.microsoft.com/office/drawing/2014/main" id="{A08C01F5-F706-4139-BCB1-F4CCC5E703A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62915" y="1211580"/>
          <a:ext cx="2163181" cy="576081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66675</xdr:colOff>
      <xdr:row>6</xdr:row>
      <xdr:rowOff>19050</xdr:rowOff>
    </xdr:from>
    <xdr:to>
      <xdr:col>9</xdr:col>
      <xdr:colOff>256276</xdr:colOff>
      <xdr:row>43</xdr:row>
      <xdr:rowOff>95342</xdr:rowOff>
    </xdr:to>
    <xdr:pic>
      <xdr:nvPicPr>
        <xdr:cNvPr id="2" name="図 1">
          <a:extLst>
            <a:ext uri="{FF2B5EF4-FFF2-40B4-BE49-F238E27FC236}">
              <a16:creationId xmlns:a16="http://schemas.microsoft.com/office/drawing/2014/main" id="{B2E8F40A-801B-42AE-A352-6C274D9D018B}"/>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62915" y="1192530"/>
          <a:ext cx="2163181" cy="576081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247C49D-0E77-4E6D-9BAA-244A79548F1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D0D8362-8F04-4EE0-AB2A-9369BB9943E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D6B5457-F17A-4F10-BC4F-798FDEB55A95}"/>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3E1F2E4-F364-476A-B2B0-6085034FA3B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F78E786-3A33-4123-AC11-42337363737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74768E6-5B3A-420E-9C87-0C147B41A01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E8B1AF1-EA09-4405-A262-58B79190530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EF4A6EF-6454-41C1-8FDC-D923FD8AF549}"/>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60E2194-35DF-465E-97CD-0AE1453E7E21}"/>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AF5ADFF-75E6-47AD-A029-82611B2A85E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161CCE5-8C83-42FE-B1CA-3524788E15A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F4B4084-7D24-4072-9FB1-8C39AF4A83C9}"/>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0DD6F08-ED5A-474E-9520-364DBF9AEAF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FC4B73B-DF99-4637-8607-DFDAA2B63C9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E5F7222-8A3B-4308-9480-5E91EE5BAFB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1FB45BD-3EAD-4FEE-9141-76C170F0E8A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B774B3B-2F4F-4BDF-AD15-0D07EB38B36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458602" y="1211534"/>
          <a:ext cx="2163181" cy="5760812"/>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5089899F-3A60-4D6C-B8DE-46427E409E08}"/>
            </a:ext>
          </a:extLst>
        </xdr:cNvPr>
        <xdr:cNvSpPr/>
      </xdr:nvSpPr>
      <xdr:spPr>
        <a:xfrm>
          <a:off x="2073220" y="2640080"/>
          <a:ext cx="1740507" cy="242804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3" name="正方形/長方形 2">
          <a:extLst>
            <a:ext uri="{FF2B5EF4-FFF2-40B4-BE49-F238E27FC236}">
              <a16:creationId xmlns:a16="http://schemas.microsoft.com/office/drawing/2014/main" id="{474FDB4F-24D3-4A44-B184-D5B84482871C}"/>
            </a:ext>
          </a:extLst>
        </xdr:cNvPr>
        <xdr:cNvSpPr/>
      </xdr:nvSpPr>
      <xdr:spPr>
        <a:xfrm>
          <a:off x="2070587" y="5229639"/>
          <a:ext cx="1733199" cy="31225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4" name="正方形/長方形 3">
          <a:extLst>
            <a:ext uri="{FF2B5EF4-FFF2-40B4-BE49-F238E27FC236}">
              <a16:creationId xmlns:a16="http://schemas.microsoft.com/office/drawing/2014/main" id="{8BFB3902-1AD9-4796-8A29-C5A3A3DC2FBD}"/>
            </a:ext>
          </a:extLst>
        </xdr:cNvPr>
        <xdr:cNvSpPr/>
      </xdr:nvSpPr>
      <xdr:spPr>
        <a:xfrm>
          <a:off x="2070239" y="57555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5" name="正方形/長方形 4">
          <a:extLst>
            <a:ext uri="{FF2B5EF4-FFF2-40B4-BE49-F238E27FC236}">
              <a16:creationId xmlns:a16="http://schemas.microsoft.com/office/drawing/2014/main" id="{54B4FBB9-CA51-4616-AF59-F9E800E44902}"/>
            </a:ext>
          </a:extLst>
        </xdr:cNvPr>
        <xdr:cNvSpPr/>
      </xdr:nvSpPr>
      <xdr:spPr>
        <a:xfrm>
          <a:off x="2070238" y="6409081"/>
          <a:ext cx="1741833" cy="10336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6" name="正方形/長方形 5">
          <a:extLst>
            <a:ext uri="{FF2B5EF4-FFF2-40B4-BE49-F238E27FC236}">
              <a16:creationId xmlns:a16="http://schemas.microsoft.com/office/drawing/2014/main" id="{6F848030-14D7-45DF-BFC7-79329E2FC367}"/>
            </a:ext>
          </a:extLst>
        </xdr:cNvPr>
        <xdr:cNvSpPr/>
      </xdr:nvSpPr>
      <xdr:spPr>
        <a:xfrm>
          <a:off x="2083491" y="7614202"/>
          <a:ext cx="1741833" cy="16316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7" name="テキスト ボックス 6">
          <a:extLst>
            <a:ext uri="{FF2B5EF4-FFF2-40B4-BE49-F238E27FC236}">
              <a16:creationId xmlns:a16="http://schemas.microsoft.com/office/drawing/2014/main" id="{DAB7252D-4414-4F03-8B27-79381FDAE070}"/>
            </a:ext>
          </a:extLst>
        </xdr:cNvPr>
        <xdr:cNvSpPr txBox="1"/>
      </xdr:nvSpPr>
      <xdr:spPr>
        <a:xfrm>
          <a:off x="3037137" y="3273223"/>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8" name="テキスト ボックス 7">
          <a:extLst>
            <a:ext uri="{FF2B5EF4-FFF2-40B4-BE49-F238E27FC236}">
              <a16:creationId xmlns:a16="http://schemas.microsoft.com/office/drawing/2014/main" id="{2C53DE58-0598-453D-BCC4-0D8A9EC37861}"/>
            </a:ext>
          </a:extLst>
        </xdr:cNvPr>
        <xdr:cNvSpPr txBox="1"/>
      </xdr:nvSpPr>
      <xdr:spPr>
        <a:xfrm>
          <a:off x="2920033" y="526111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9" name="テキスト ボックス 8">
          <a:extLst>
            <a:ext uri="{FF2B5EF4-FFF2-40B4-BE49-F238E27FC236}">
              <a16:creationId xmlns:a16="http://schemas.microsoft.com/office/drawing/2014/main" id="{31804E7D-6F66-4505-A289-45E6F3BDBE51}"/>
            </a:ext>
          </a:extLst>
        </xdr:cNvPr>
        <xdr:cNvSpPr txBox="1"/>
      </xdr:nvSpPr>
      <xdr:spPr>
        <a:xfrm>
          <a:off x="3085685" y="70832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0" name="テキスト ボックス 9">
          <a:extLst>
            <a:ext uri="{FF2B5EF4-FFF2-40B4-BE49-F238E27FC236}">
              <a16:creationId xmlns:a16="http://schemas.microsoft.com/office/drawing/2014/main" id="{B17420D6-CD55-42C0-879E-E9AB7A82D6A4}"/>
            </a:ext>
          </a:extLst>
        </xdr:cNvPr>
        <xdr:cNvSpPr txBox="1"/>
      </xdr:nvSpPr>
      <xdr:spPr>
        <a:xfrm>
          <a:off x="2961446" y="59220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1" name="テキスト ボックス 10">
          <a:extLst>
            <a:ext uri="{FF2B5EF4-FFF2-40B4-BE49-F238E27FC236}">
              <a16:creationId xmlns:a16="http://schemas.microsoft.com/office/drawing/2014/main" id="{68D3B77F-0517-4601-8AD1-CAE22920EA28}"/>
            </a:ext>
          </a:extLst>
        </xdr:cNvPr>
        <xdr:cNvSpPr txBox="1"/>
      </xdr:nvSpPr>
      <xdr:spPr>
        <a:xfrm>
          <a:off x="3019424" y="754794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2" name="正方形/長方形 11">
          <a:extLst>
            <a:ext uri="{FF2B5EF4-FFF2-40B4-BE49-F238E27FC236}">
              <a16:creationId xmlns:a16="http://schemas.microsoft.com/office/drawing/2014/main" id="{C3324E1B-8071-465E-B034-3A566365E076}"/>
            </a:ext>
          </a:extLst>
        </xdr:cNvPr>
        <xdr:cNvSpPr/>
      </xdr:nvSpPr>
      <xdr:spPr>
        <a:xfrm>
          <a:off x="5200650" y="2638425"/>
          <a:ext cx="1273240" cy="12291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3" name="テキスト ボックス 12">
          <a:extLst>
            <a:ext uri="{FF2B5EF4-FFF2-40B4-BE49-F238E27FC236}">
              <a16:creationId xmlns:a16="http://schemas.microsoft.com/office/drawing/2014/main" id="{AA3B6177-07B4-4C6E-ABC0-0528570F2B4F}"/>
            </a:ext>
          </a:extLst>
        </xdr:cNvPr>
        <xdr:cNvSpPr txBox="1"/>
      </xdr:nvSpPr>
      <xdr:spPr>
        <a:xfrm>
          <a:off x="6625673" y="3759476"/>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4" name="正方形/長方形 13">
          <a:extLst>
            <a:ext uri="{FF2B5EF4-FFF2-40B4-BE49-F238E27FC236}">
              <a16:creationId xmlns:a16="http://schemas.microsoft.com/office/drawing/2014/main" id="{72860404-8212-4AB1-89D4-723237495A24}"/>
            </a:ext>
          </a:extLst>
        </xdr:cNvPr>
        <xdr:cNvSpPr/>
      </xdr:nvSpPr>
      <xdr:spPr>
        <a:xfrm>
          <a:off x="5185263" y="4215849"/>
          <a:ext cx="1428813" cy="101710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5" name="テキスト ボックス 14">
          <a:extLst>
            <a:ext uri="{FF2B5EF4-FFF2-40B4-BE49-F238E27FC236}">
              <a16:creationId xmlns:a16="http://schemas.microsoft.com/office/drawing/2014/main" id="{2CE11D80-AB27-458D-86BE-56BEB2B25529}"/>
            </a:ext>
          </a:extLst>
        </xdr:cNvPr>
        <xdr:cNvSpPr txBox="1"/>
      </xdr:nvSpPr>
      <xdr:spPr>
        <a:xfrm>
          <a:off x="6592129" y="4967908"/>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6" name="正方形/長方形 15">
          <a:extLst>
            <a:ext uri="{FF2B5EF4-FFF2-40B4-BE49-F238E27FC236}">
              <a16:creationId xmlns:a16="http://schemas.microsoft.com/office/drawing/2014/main" id="{3D177B8A-742A-4F56-8C78-09036812E98A}"/>
            </a:ext>
          </a:extLst>
        </xdr:cNvPr>
        <xdr:cNvSpPr/>
      </xdr:nvSpPr>
      <xdr:spPr>
        <a:xfrm>
          <a:off x="5217214" y="5415998"/>
          <a:ext cx="1237753" cy="1167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7" name="テキスト ボックス 16">
          <a:extLst>
            <a:ext uri="{FF2B5EF4-FFF2-40B4-BE49-F238E27FC236}">
              <a16:creationId xmlns:a16="http://schemas.microsoft.com/office/drawing/2014/main" id="{1CBBE420-4655-4129-B74C-8272321F6727}"/>
            </a:ext>
          </a:extLst>
        </xdr:cNvPr>
        <xdr:cNvSpPr txBox="1"/>
      </xdr:nvSpPr>
      <xdr:spPr>
        <a:xfrm>
          <a:off x="6625673" y="6298096"/>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18" name="正方形/長方形 17">
          <a:extLst>
            <a:ext uri="{FF2B5EF4-FFF2-40B4-BE49-F238E27FC236}">
              <a16:creationId xmlns:a16="http://schemas.microsoft.com/office/drawing/2014/main" id="{0ED63242-B093-452E-9DA7-0D54CE91B589}"/>
            </a:ext>
          </a:extLst>
        </xdr:cNvPr>
        <xdr:cNvSpPr/>
      </xdr:nvSpPr>
      <xdr:spPr>
        <a:xfrm>
          <a:off x="2077629" y="8683199"/>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19" name="正方形/長方形 18">
          <a:extLst>
            <a:ext uri="{FF2B5EF4-FFF2-40B4-BE49-F238E27FC236}">
              <a16:creationId xmlns:a16="http://schemas.microsoft.com/office/drawing/2014/main" id="{6AE8A608-F10C-4407-94B4-5F6DECC1462B}"/>
            </a:ext>
          </a:extLst>
        </xdr:cNvPr>
        <xdr:cNvSpPr/>
      </xdr:nvSpPr>
      <xdr:spPr>
        <a:xfrm>
          <a:off x="2077629" y="9341544"/>
          <a:ext cx="1741833" cy="88718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0" name="正方形/長方形 19">
          <a:extLst>
            <a:ext uri="{FF2B5EF4-FFF2-40B4-BE49-F238E27FC236}">
              <a16:creationId xmlns:a16="http://schemas.microsoft.com/office/drawing/2014/main" id="{A4CA118D-B027-4E4D-8EAE-E81C7C429D95}"/>
            </a:ext>
          </a:extLst>
        </xdr:cNvPr>
        <xdr:cNvSpPr/>
      </xdr:nvSpPr>
      <xdr:spPr>
        <a:xfrm>
          <a:off x="2077629" y="10379208"/>
          <a:ext cx="1741833" cy="24123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1" name="正方形/長方形 20">
          <a:extLst>
            <a:ext uri="{FF2B5EF4-FFF2-40B4-BE49-F238E27FC236}">
              <a16:creationId xmlns:a16="http://schemas.microsoft.com/office/drawing/2014/main" id="{125FE6D4-7290-4AA4-8D24-2B1689785548}"/>
            </a:ext>
          </a:extLst>
        </xdr:cNvPr>
        <xdr:cNvSpPr/>
      </xdr:nvSpPr>
      <xdr:spPr>
        <a:xfrm>
          <a:off x="2077629" y="12943914"/>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1_&#33590;&#33276;&#23665;\2021&#24180;5&#26376;21&#26085;\&#33590;&#33276;&#23665;&#12488;&#12531;&#12493;&#12523;&#23665;&#21475;&#30476;&#27096;&#24335;&#28857;&#26908;&#35519;&#26360;\&#27096;&#24335;B.xlsx" TargetMode="External"/><Relationship Id="rId1" Type="http://schemas.openxmlformats.org/officeDocument/2006/relationships/externalLinkPath" Target="&#27096;&#24335;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20190104\20191228&#20013;&#22269;&#22320;&#25972;&#30452;&#36676;&#29256;\&#12295;&#21407;&#26412;&#12471;&#12540;&#12488;_20191223&#8251;&#32232;&#38598;&#36861;&#21152;\&#20837;&#21147;&#12471;&#12540;&#12488;(&#21407;&#29256;).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1_&#33590;&#33276;&#23665;\2021&#24180;5&#26376;21&#26085;\&#33590;&#33276;&#23665;&#12488;&#12531;&#12493;&#12523;&#23665;&#21475;&#30476;&#27096;&#24335;&#28857;&#26908;&#35519;&#26360;\&#27096;&#24335;C.xlsx" TargetMode="External"/><Relationship Id="rId1" Type="http://schemas.openxmlformats.org/officeDocument/2006/relationships/externalLinkPath" Target="&#27096;&#24335;C.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ino/Desktop/&#12295;&#38263;&#23822;&#30476;&#27096;&#24335;/&#27096;&#24335;C-1-2&#65288;&#33590;&#33276;&#23665;&#65289;.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ino/Desktop/&#12295;&#38263;&#23822;&#30476;&#27096;&#24335;/&#27096;&#24335;C-2&#65288;&#33590;&#33276;&#23665;&#65289;.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1_&#33590;&#33276;&#23665;\2021&#24180;5&#26376;21&#26085;\&#33590;&#33276;&#23665;&#12488;&#12531;&#12493;&#12523;&#23665;&#21475;&#30476;&#27096;&#24335;&#28857;&#26908;&#35519;&#26360;\&#27096;&#24335;D-1-1.xlsx" TargetMode="External"/><Relationship Id="rId1" Type="http://schemas.openxmlformats.org/officeDocument/2006/relationships/externalLinkPath" Target="&#27096;&#24335;D-1-1.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1_&#33590;&#33276;&#23665;\2021&#24180;5&#26376;21&#26085;\&#33590;&#33276;&#23665;&#12488;&#12531;&#12493;&#12523;&#23665;&#21475;&#30476;&#27096;&#24335;&#28857;&#26908;&#35519;&#26360;\&#27096;&#24335;D-1-2.xlsx" TargetMode="External"/><Relationship Id="rId1" Type="http://schemas.openxmlformats.org/officeDocument/2006/relationships/externalLinkPath" Target="&#27096;&#24335;D-1-2.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1_&#33590;&#33276;&#23665;\2021&#24180;5&#26376;21&#26085;\&#33590;&#33276;&#23665;&#12488;&#12531;&#12493;&#12523;&#23665;&#21475;&#30476;&#27096;&#24335;&#28857;&#26908;&#35519;&#26360;\&#27096;&#24335;D-2-1.xlsx" TargetMode="External"/><Relationship Id="rId1" Type="http://schemas.openxmlformats.org/officeDocument/2006/relationships/externalLinkPath" Target="&#27096;&#24335;D-2-1.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71_&#33590;&#33276;&#23665;\2021&#24180;5&#26376;21&#26085;\&#33590;&#33276;&#23665;&#12488;&#12531;&#12493;&#12523;&#23665;&#21475;&#30476;&#27096;&#24335;&#28857;&#26908;&#35519;&#26360;\&#27096;&#24335;D-2-1&#8242;.xlsx" TargetMode="External"/><Relationship Id="rId1" Type="http://schemas.openxmlformats.org/officeDocument/2006/relationships/externalLinkPath" Target="&#27096;&#24335;D-2-1&#824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orkdata\disk1\42567%20&#38450;&#24220;&#22303;&#26408;&#12488;&#12531;&#12493;&#12523;&#28857;&#26908;(&#12475;&#12531;&#12488;&#12521;&#12523;&#12467;&#12531;&#12469;&#12523;&#12479;&#12531;&#12488;&#26666;)\&#9675;&#28857;&#26908;&#35519;&#26360;\03_&#33590;&#33276;&#23665;&#12488;&#12531;&#12493;&#12523;\&#12295;&#23665;&#21475;&#30476;&#27096;&#24335;\20220120%20&#33590;&#33276;&#23665;&#12488;&#12531;&#12493;&#12523;&#23665;&#21475;&#30476;&#27096;&#24335;&#28857;&#26908;&#35519;&#26360;\&#27096;&#24335;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参考)リスト"/>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0"/>
      <sheetName val="入力シート1"/>
      <sheetName val="入力シート2"/>
      <sheetName val="(参考)ﾘｽﾄ"/>
    </sheetNames>
    <sheetDataSet>
      <sheetData sheetId="0" refreshError="1"/>
      <sheetData sheetId="1" refreshError="1"/>
      <sheetData sheetId="2"/>
      <sheetData sheetId="3">
        <row r="3">
          <cell r="AF3" t="str">
            <v>左アーチ</v>
          </cell>
          <cell r="AL3" t="str">
            <v>Ⅰ</v>
          </cell>
          <cell r="AT3" t="str">
            <v>材質劣化</v>
          </cell>
          <cell r="AU3" t="str">
            <v>済</v>
          </cell>
          <cell r="AW3" t="str">
            <v>要</v>
          </cell>
          <cell r="AX3" t="str">
            <v>附属物本体</v>
          </cell>
        </row>
        <row r="4">
          <cell r="AF4" t="str">
            <v>右アーチ</v>
          </cell>
          <cell r="AL4" t="str">
            <v>Ⅱb</v>
          </cell>
          <cell r="AT4" t="str">
            <v>漏水</v>
          </cell>
          <cell r="AU4" t="str">
            <v>継続</v>
          </cell>
          <cell r="AW4" t="str">
            <v>否</v>
          </cell>
          <cell r="AX4" t="str">
            <v>取付金具</v>
          </cell>
        </row>
        <row r="5">
          <cell r="AF5" t="str">
            <v>左側壁</v>
          </cell>
          <cell r="AL5" t="str">
            <v>Ⅱa</v>
          </cell>
          <cell r="AT5" t="str">
            <v>外力</v>
          </cell>
          <cell r="AU5" t="str">
            <v>－</v>
          </cell>
          <cell r="AX5" t="str">
            <v>ボルト・ナット・アンカー類</v>
          </cell>
        </row>
        <row r="6">
          <cell r="AF6" t="str">
            <v>右側壁</v>
          </cell>
          <cell r="AL6" t="str">
            <v>Ⅲ</v>
          </cell>
          <cell r="AX6" t="str">
            <v>その他</v>
          </cell>
        </row>
        <row r="7">
          <cell r="AF7" t="str">
            <v>その他</v>
          </cell>
          <cell r="AL7" t="str">
            <v>Ⅳ</v>
          </cell>
        </row>
        <row r="8">
          <cell r="AL8"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C-1-1"/>
      <sheetName val="様式C-1-2"/>
      <sheetName val="様式C-2"/>
      <sheetName val="(参考)リスト"/>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C-1-2"/>
      <sheetName val="(参考)リスト"/>
      <sheetName val="様式C-1-2 (作業用)"/>
      <sheetName val="様式C-1-2 (moto)"/>
      <sheetName val="様式C-1-2（茶臼山）"/>
    </sheetNames>
    <sheetDataSet>
      <sheetData sheetId="0"/>
      <sheetData sheetId="1"/>
      <sheetData sheetId="2"/>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C-2"/>
      <sheetName val="(参考)リスト"/>
      <sheetName val="様式C-2（茶臼山）"/>
    </sheetNames>
    <sheetDataSet>
      <sheetData sheetId="0"/>
      <sheetData sheetId="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1(トンネル様式2P001)"/>
      <sheetName val="様式D-1-1(トンネル様式2P002)"/>
      <sheetName val="様式D-1-1(トンネル様式2P003)"/>
      <sheetName val="様式D-1-1(トンネル様式2P004)"/>
      <sheetName val="様式D-1-1(トンネル様式2P005)"/>
      <sheetName val="様式D-1-1(トンネル様式2P006)"/>
      <sheetName val="様式D-1-1(トンネル様式2P007)"/>
      <sheetName val="様式D-1-1(トンネル様式2P008)"/>
      <sheetName val="様式D-1-1(トンネル様式2P009)"/>
      <sheetName val="様式D-1-1(トンネル様式2P010)"/>
      <sheetName val="様式D-1-1(トンネル様式2P011)"/>
      <sheetName val="様式D-1-1(トンネル様式2P012)"/>
      <sheetName val="様式D-1-1(トンネル様式2P013)"/>
      <sheetName val="様式D-1-1(トンネル様式2P014)"/>
      <sheetName val="様式D-1-1(トンネル様式2P015)"/>
      <sheetName val="様式D-1-1(トンネル様式2P016)"/>
      <sheetName val="様式D-1-1(トンネル様式2P017)"/>
      <sheetName val="様式D-1-1(トンネル様式2P018)"/>
      <sheetName val="様式D-1-1(トンネル様式2P019)"/>
      <sheetName val="様式D-1-1(トンネル様式2P020)"/>
      <sheetName val="様式D-1-1(トンネル様式2P021)"/>
      <sheetName val="様式D-1-1(トンネル様式2P022)"/>
      <sheetName val="様式D-1-1(トンネル様式2P023)"/>
      <sheetName val="様式D-1-1(トンネル様式2P024)"/>
      <sheetName val="様式D-1-1(トンネル様式2P025)"/>
      <sheetName val="様式D-1-1(トンネル様式2P026)"/>
      <sheetName val="様式D-1-1(トンネル様式2P027)"/>
      <sheetName val="様式D-1-1(トンネル様式2P028)"/>
      <sheetName val="様式D-1-1(トンネル様式2P029)"/>
      <sheetName val="様式D-1-1(トンネル様式2P030)"/>
      <sheetName val="様式D-1-1(トンネル様式2P031)"/>
      <sheetName val="様式D-1-1(トンネル様式2P032)"/>
      <sheetName val="様式D-1-1(トンネル様式2P033)"/>
      <sheetName val="様式D-1-1(トンネル様式2P034)"/>
      <sheetName val="様式D-1-1(トンネル様式2P035)"/>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2(P001)"/>
      <sheetName val="様式D-1-2(P002)"/>
      <sheetName val="(参考)リスト"/>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F"/>
      <sheetName val="作業用"/>
      <sheetName val="(参考)リスト"/>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DEA892-5D7E-42F3-B90A-E7816931F98D}" name="テーブル1" displayName="テーブル1" ref="B15:B21" totalsRowShown="0" dataDxfId="224" headerRowBorderDxfId="225" tableBorderDxfId="223">
  <autoFilter ref="B15:B21" xr:uid="{00000000-0009-0000-0100-000001000000}"/>
  <tableColumns count="1">
    <tableColumn id="1" xr3:uid="{4AC1EB13-7664-4779-878C-893BE80D1826}" name="対象箇所" dataDxfId="2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D81D45-C71A-4B05-B106-7FEAEC049B4B}" name="テーブル2" displayName="テーブル2" ref="C15:J46" headerRowDxfId="221" headerRowBorderDxfId="220" tableBorderDxfId="219">
  <autoFilter ref="C15:J46" xr:uid="{00000000-0009-0000-0100-000002000000}"/>
  <tableColumns count="8">
    <tableColumn id="9" xr3:uid="{05E078CB-5DD7-47D4-BB57-990A08879DE3}" name="部位区分" totalsRowLabel="集計" dataDxfId="218" totalsRowDxfId="217"/>
    <tableColumn id="2" xr3:uid="{71F8BFCB-F51B-485C-B211-791FC9DD5221}" name="変状区分" dataDxfId="216" totalsRowDxfId="215"/>
    <tableColumn id="7" xr3:uid="{C01EA28E-8BAB-4799-9012-D3D3394B6A10}" name="変状種類" dataDxfId="214" totalsRowDxfId="213"/>
    <tableColumn id="4" xr3:uid="{24559AB3-4742-4489-A005-3C872039FD7D}" name="対策区分" dataDxfId="212" totalsRowDxfId="211"/>
    <tableColumn id="5" xr3:uid="{584DF5EB-943C-4878-AEFB-9DBBF8F7476F}" name="健全性" dataDxfId="210" totalsRowDxfId="209"/>
    <tableColumn id="12" xr3:uid="{E8FD816A-B557-4BAC-8DC1-6F726F859042}" name="調査の要否" dataDxfId="208" totalsRowDxfId="207"/>
    <tableColumn id="10" xr3:uid="{BEBF53B6-9D9B-4AAF-9FC8-B6201F91C78F}" name="措置の要否" dataDxfId="206" totalsRowDxfId="205"/>
    <tableColumn id="11" xr3:uid="{8E10A275-94E3-462F-9310-E9C195498143}" name="実施有無" totalsRowFunction="count" dataDxfId="204" totalsRowDxfId="20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3C4FD-8AAD-44A4-AA6E-2E33733A6EFC}" name="テーブル312" displayName="テーブル312" ref="B50:B54" totalsRowShown="0" headerRowBorderDxfId="202" tableBorderDxfId="201">
  <autoFilter ref="B50:B54" xr:uid="{00000000-0009-0000-0100-00000B000000}"/>
  <tableColumns count="1">
    <tableColumn id="1" xr3:uid="{C01AA0D7-8891-4C2D-8143-5D64A0C3C262}"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DF22AA4-FB91-4DC3-8E98-363D2A898CE3}" name="テーブル413" displayName="テーブル413" ref="C50:C80" totalsRowShown="0" headerRowBorderDxfId="200" tableBorderDxfId="199">
  <autoFilter ref="C50:C80" xr:uid="{00000000-0009-0000-0100-00000C000000}"/>
  <tableColumns count="1">
    <tableColumn id="1" xr3:uid="{98630A03-4A2B-402A-80AD-CAA5C7707BC9}"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9ECAD31-2368-4815-A2AD-1A544C028C4E}" name="テーブル614" displayName="テーブル614" ref="D50:D53" totalsRowShown="0" headerRowDxfId="198" headerRowBorderDxfId="197" tableBorderDxfId="196">
  <autoFilter ref="D50:D53" xr:uid="{00000000-0009-0000-0100-00000D000000}"/>
  <tableColumns count="1">
    <tableColumn id="1" xr3:uid="{E6AB45A5-38C8-4274-BD69-59BE8A5BAE7D}"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A49FE91-ED8F-4D46-8581-97FF7210708B}" name="テーブル815" displayName="テーブル815" ref="E50:G56" totalsRowShown="0" headerRowDxfId="195" headerRowBorderDxfId="194" tableBorderDxfId="193">
  <autoFilter ref="E50:G56" xr:uid="{00000000-0009-0000-0100-00000E000000}"/>
  <tableColumns count="3">
    <tableColumn id="1" xr3:uid="{C933499C-A7E9-4EC1-B771-1AE7ED442BED}" name="異常の種類"/>
    <tableColumn id="2" xr3:uid="{BDB224CE-01CC-45A1-8A4A-1A597A700988}" name="異常判定区分 "/>
    <tableColumn id="3" xr3:uid="{19917005-073E-423A-830F-CCAB9F7E2058}"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E01C59-38BD-4693-A6EF-E1977C765C28}" name="テーブル5" displayName="テーブル5" ref="L15:L20" totalsRowShown="0">
  <autoFilter ref="L15:L20" xr:uid="{00000000-0009-0000-0100-000005000000}"/>
  <tableColumns count="1">
    <tableColumn id="1" xr3:uid="{A7899D56-EDFA-4C30-B2A7-7B6EE61A06E2}"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A69D86-D34E-4D91-A2C3-A9AA55A09670}" name="テーブル6" displayName="テーブル6" ref="M15:M19" totalsRowShown="0">
  <autoFilter ref="M15:M19" xr:uid="{00000000-0009-0000-0100-000006000000}"/>
  <tableColumns count="1">
    <tableColumn id="1" xr3:uid="{80FA86B3-324E-4BCF-9DA4-3B74635856D7}"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4BF1ECA-C532-4F54-990A-17872A045B24}" name="テーブル14" displayName="テーブル14" ref="B5:B12" totalsRowShown="0" dataDxfId="191" headerRowBorderDxfId="192" tableBorderDxfId="190">
  <autoFilter ref="B5:B12" xr:uid="{00000000-0009-0000-0100-000003000000}"/>
  <tableColumns count="1">
    <tableColumn id="1" xr3:uid="{061FC1C0-35C2-41E3-8648-492A9E6BBE1C}" name="トンネルの分類" dataDxfId="18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4B74539-440F-4E64-A289-0429BD989AE9}" name="テーブル145" displayName="テーブル145" ref="C5:E11" totalsRowShown="0" dataDxfId="187" headerRowBorderDxfId="188" tableBorderDxfId="186">
  <autoFilter ref="C5:E11" xr:uid="{00000000-0009-0000-0100-000004000000}"/>
  <tableColumns count="3">
    <tableColumn id="1" xr3:uid="{B0D6B369-5A9B-4B78-8FC2-F6E6FF711363}" name="トンネル工法" dataDxfId="185"/>
    <tableColumn id="2" xr3:uid="{94078C3F-8558-432A-B8CC-020901A7DF1D}" name="緊急輸送路" dataDxfId="184"/>
    <tableColumn id="3" xr3:uid="{9A70F09B-19D7-4B83-B3EF-2DAFC3596735}" name="代替路" dataDxfId="183"/>
  </tableColumns>
  <tableStyleInfo name="TableStyleMedium2"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05.xml"/><Relationship Id="rId1" Type="http://schemas.openxmlformats.org/officeDocument/2006/relationships/printerSettings" Target="../printerSettings/printerSettings11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F3D23-880C-474B-8665-FCF8E493425A}">
  <sheetPr codeName="Sheet1">
    <pageSetUpPr fitToPage="1"/>
  </sheetPr>
  <dimension ref="B1:AK31"/>
  <sheetViews>
    <sheetView showGridLines="0" tabSelected="1" view="pageBreakPreview" zoomScaleNormal="100" zoomScaleSheetLayoutView="100" workbookViewId="0">
      <selection activeCell="AK24" sqref="AK24"/>
    </sheetView>
  </sheetViews>
  <sheetFormatPr defaultColWidth="9" defaultRowHeight="18" customHeight="1" x14ac:dyDescent="0.15"/>
  <cols>
    <col min="1" max="1" width="1.69921875" style="3" customWidth="1"/>
    <col min="2" max="12" width="5.8984375" style="1" customWidth="1"/>
    <col min="13" max="14" width="3.19921875" style="1" customWidth="1"/>
    <col min="15" max="18" width="5.8984375" style="1" customWidth="1"/>
    <col min="19" max="22" width="3.19921875" style="1" customWidth="1"/>
    <col min="23" max="23" width="5.8984375" style="2" customWidth="1"/>
    <col min="24" max="24" width="9.59765625" style="2" customWidth="1"/>
    <col min="25" max="25" width="5.8984375" style="2" customWidth="1"/>
    <col min="26" max="26" width="5.8984375" style="1" customWidth="1"/>
    <col min="27" max="28" width="3.19921875" style="1" customWidth="1"/>
    <col min="29" max="29" width="1.5" style="3" customWidth="1"/>
    <col min="30" max="16384" width="9" style="3"/>
  </cols>
  <sheetData>
    <row r="1" spans="2:37" ht="10.5" customHeight="1" x14ac:dyDescent="0.15"/>
    <row r="2" spans="2:37" ht="24.9" customHeight="1" x14ac:dyDescent="0.15">
      <c r="B2" s="4" t="s">
        <v>0</v>
      </c>
      <c r="C2" s="4"/>
      <c r="D2" s="4"/>
      <c r="E2" s="4"/>
      <c r="F2" s="4"/>
      <c r="G2" s="4"/>
      <c r="H2" s="4"/>
      <c r="I2" s="4"/>
      <c r="J2" s="4"/>
      <c r="K2" s="4"/>
      <c r="L2" s="4"/>
      <c r="M2" s="4"/>
      <c r="N2" s="4"/>
      <c r="O2" s="4"/>
      <c r="P2" s="4"/>
      <c r="Q2" s="4"/>
      <c r="R2" s="4"/>
      <c r="S2" s="105" t="s">
        <v>1</v>
      </c>
      <c r="T2" s="106"/>
      <c r="U2" s="106"/>
      <c r="V2" s="107"/>
      <c r="W2" s="108" t="s">
        <v>273</v>
      </c>
      <c r="X2" s="109"/>
      <c r="Y2" s="109"/>
      <c r="Z2" s="109"/>
      <c r="AA2" s="109"/>
      <c r="AB2" s="110"/>
    </row>
    <row r="3" spans="2:37" ht="20.100000000000001" customHeight="1" x14ac:dyDescent="0.15">
      <c r="B3" s="111" t="s">
        <v>2</v>
      </c>
      <c r="C3" s="111"/>
      <c r="D3" s="112" t="s">
        <v>268</v>
      </c>
      <c r="E3" s="113"/>
      <c r="F3" s="113"/>
      <c r="G3" s="114"/>
      <c r="H3" s="115" t="s">
        <v>3</v>
      </c>
      <c r="I3" s="115"/>
      <c r="J3" s="116" t="s">
        <v>270</v>
      </c>
      <c r="K3" s="117"/>
      <c r="L3" s="117"/>
      <c r="M3" s="117"/>
      <c r="N3" s="117"/>
      <c r="O3" s="5"/>
      <c r="P3" s="120" t="s">
        <v>4</v>
      </c>
      <c r="Q3" s="121"/>
      <c r="R3" s="124" t="s">
        <v>359</v>
      </c>
      <c r="S3" s="125"/>
      <c r="T3" s="125"/>
      <c r="U3" s="125"/>
      <c r="V3" s="126"/>
      <c r="W3" s="105" t="s">
        <v>5</v>
      </c>
      <c r="X3" s="106"/>
      <c r="Y3" s="106"/>
      <c r="Z3" s="130"/>
      <c r="AA3" s="131"/>
      <c r="AB3" s="132"/>
    </row>
    <row r="4" spans="2:37" ht="20.100000000000001" customHeight="1" x14ac:dyDescent="0.15">
      <c r="B4" s="138" t="s">
        <v>6</v>
      </c>
      <c r="C4" s="138"/>
      <c r="D4" s="139" t="s">
        <v>269</v>
      </c>
      <c r="E4" s="140"/>
      <c r="F4" s="140"/>
      <c r="G4" s="141"/>
      <c r="H4" s="115"/>
      <c r="I4" s="115"/>
      <c r="J4" s="118"/>
      <c r="K4" s="119"/>
      <c r="L4" s="119"/>
      <c r="M4" s="119"/>
      <c r="N4" s="119"/>
      <c r="O4" s="6"/>
      <c r="P4" s="122"/>
      <c r="Q4" s="123"/>
      <c r="R4" s="127"/>
      <c r="S4" s="128"/>
      <c r="T4" s="128"/>
      <c r="U4" s="128"/>
      <c r="V4" s="129"/>
      <c r="W4" s="105" t="s">
        <v>7</v>
      </c>
      <c r="X4" s="106"/>
      <c r="Y4" s="106"/>
      <c r="Z4" s="130"/>
      <c r="AA4" s="131"/>
      <c r="AB4" s="132"/>
    </row>
    <row r="5" spans="2:37" ht="20.100000000000001" customHeight="1" x14ac:dyDescent="0.15">
      <c r="B5" s="142" t="s">
        <v>8</v>
      </c>
      <c r="C5" s="142"/>
      <c r="D5" s="7" t="s">
        <v>9</v>
      </c>
      <c r="E5" s="143" t="s">
        <v>271</v>
      </c>
      <c r="F5" s="143"/>
      <c r="G5" s="143"/>
      <c r="H5" s="120" t="s">
        <v>10</v>
      </c>
      <c r="I5" s="144"/>
      <c r="J5" s="121"/>
      <c r="K5" s="145" t="s">
        <v>358</v>
      </c>
      <c r="L5" s="146"/>
      <c r="M5" s="146"/>
      <c r="N5" s="146"/>
      <c r="O5" s="147"/>
      <c r="P5" s="151" t="s">
        <v>11</v>
      </c>
      <c r="Q5" s="152"/>
      <c r="R5" s="155">
        <v>44581</v>
      </c>
      <c r="S5" s="156"/>
      <c r="T5" s="157"/>
      <c r="U5" s="122" t="s">
        <v>12</v>
      </c>
      <c r="V5" s="133"/>
      <c r="W5" s="123"/>
      <c r="X5" s="134" t="s">
        <v>13</v>
      </c>
      <c r="Y5" s="135"/>
      <c r="Z5" s="135">
        <v>318</v>
      </c>
      <c r="AA5" s="135"/>
      <c r="AB5" s="8" t="s">
        <v>14</v>
      </c>
    </row>
    <row r="6" spans="2:37" ht="20.100000000000001" customHeight="1" x14ac:dyDescent="0.15">
      <c r="B6" s="142"/>
      <c r="C6" s="142"/>
      <c r="D6" s="7" t="s">
        <v>15</v>
      </c>
      <c r="E6" s="136" t="s">
        <v>272</v>
      </c>
      <c r="F6" s="136"/>
      <c r="G6" s="136"/>
      <c r="H6" s="122"/>
      <c r="I6" s="133"/>
      <c r="J6" s="123"/>
      <c r="K6" s="148"/>
      <c r="L6" s="149"/>
      <c r="M6" s="149"/>
      <c r="N6" s="149"/>
      <c r="O6" s="150"/>
      <c r="P6" s="153"/>
      <c r="Q6" s="154"/>
      <c r="R6" s="158"/>
      <c r="S6" s="159"/>
      <c r="T6" s="160"/>
      <c r="U6" s="105" t="s">
        <v>16</v>
      </c>
      <c r="V6" s="106"/>
      <c r="W6" s="107"/>
      <c r="X6" s="134" t="s">
        <v>141</v>
      </c>
      <c r="Y6" s="135"/>
      <c r="Z6" s="135"/>
      <c r="AA6" s="135"/>
      <c r="AB6" s="137"/>
    </row>
    <row r="7" spans="2:37" ht="18.899999999999999" customHeight="1" x14ac:dyDescent="0.15">
      <c r="B7" s="187" t="s">
        <v>17</v>
      </c>
      <c r="C7" s="169" t="s">
        <v>18</v>
      </c>
      <c r="D7" s="170"/>
      <c r="E7" s="163">
        <v>340241.1</v>
      </c>
      <c r="F7" s="164"/>
      <c r="G7" s="165"/>
      <c r="H7" s="169" t="s">
        <v>19</v>
      </c>
      <c r="I7" s="171"/>
      <c r="J7" s="170"/>
      <c r="K7" s="172" t="s">
        <v>276</v>
      </c>
      <c r="L7" s="173"/>
      <c r="M7" s="174" t="s">
        <v>20</v>
      </c>
      <c r="N7" s="175"/>
      <c r="O7" s="169" t="s">
        <v>21</v>
      </c>
      <c r="P7" s="170"/>
      <c r="Q7" s="191" t="s">
        <v>282</v>
      </c>
      <c r="R7" s="192"/>
      <c r="S7" s="193" t="s">
        <v>22</v>
      </c>
      <c r="T7" s="169" t="s">
        <v>23</v>
      </c>
      <c r="U7" s="171"/>
      <c r="V7" s="171"/>
      <c r="W7" s="170"/>
      <c r="X7" s="9" t="s">
        <v>24</v>
      </c>
      <c r="Y7" s="10" t="s">
        <v>25</v>
      </c>
      <c r="Z7" s="11" t="s">
        <v>26</v>
      </c>
      <c r="AA7" s="138" t="s">
        <v>27</v>
      </c>
      <c r="AB7" s="138"/>
      <c r="AD7" s="12"/>
      <c r="AE7" s="3">
        <f>INT(E7/10000)</f>
        <v>34</v>
      </c>
      <c r="AF7" s="3">
        <f>INT(E7/100)-AE7*100</f>
        <v>2</v>
      </c>
      <c r="AG7" s="13">
        <f>E7-AE7*10000-AF7*100</f>
        <v>41.099999999976717</v>
      </c>
      <c r="AH7" s="14">
        <f>ROUND(AE7+AF7/60+AG7/60/60,5)</f>
        <v>34.044750000000001</v>
      </c>
      <c r="AI7" s="14" t="str">
        <f>TEXT(AH7,"0.00000")</f>
        <v>34.04475</v>
      </c>
    </row>
    <row r="8" spans="2:37" ht="18.899999999999999" customHeight="1" x14ac:dyDescent="0.15">
      <c r="B8" s="122"/>
      <c r="C8" s="161" t="s">
        <v>28</v>
      </c>
      <c r="D8" s="162"/>
      <c r="E8" s="163">
        <v>1313748.3</v>
      </c>
      <c r="F8" s="164"/>
      <c r="G8" s="165"/>
      <c r="H8" s="161" t="s">
        <v>29</v>
      </c>
      <c r="I8" s="166"/>
      <c r="J8" s="162"/>
      <c r="K8" s="167" t="s">
        <v>275</v>
      </c>
      <c r="L8" s="168"/>
      <c r="M8" s="174"/>
      <c r="N8" s="175"/>
      <c r="O8" s="161" t="s">
        <v>30</v>
      </c>
      <c r="P8" s="162"/>
      <c r="Q8" s="178" t="s">
        <v>275</v>
      </c>
      <c r="R8" s="179"/>
      <c r="S8" s="194"/>
      <c r="T8" s="180" t="s">
        <v>31</v>
      </c>
      <c r="U8" s="105" t="s">
        <v>32</v>
      </c>
      <c r="V8" s="106"/>
      <c r="W8" s="107"/>
      <c r="X8" s="15"/>
      <c r="Y8" s="15" t="s">
        <v>275</v>
      </c>
      <c r="Z8" s="15">
        <v>1</v>
      </c>
      <c r="AA8" s="183" t="s">
        <v>275</v>
      </c>
      <c r="AB8" s="183"/>
      <c r="AD8" s="16"/>
      <c r="AE8" s="3">
        <f>INT(E8/10000)</f>
        <v>131</v>
      </c>
      <c r="AF8" s="3">
        <f>INT(E8/100)-AE8*100</f>
        <v>37</v>
      </c>
      <c r="AG8" s="13">
        <f>E8-AE8*10000-AF8*100</f>
        <v>48.300000000046566</v>
      </c>
      <c r="AH8" s="14">
        <f>ROUND(AE8+AF8/60+AG8/60/60,5)</f>
        <v>131.63007999999999</v>
      </c>
      <c r="AI8" s="14" t="str">
        <f>TEXT(AH8,"0.00000")</f>
        <v>131.63008</v>
      </c>
    </row>
    <row r="9" spans="2:37" ht="18.899999999999999" customHeight="1" x14ac:dyDescent="0.15">
      <c r="B9" s="184" t="s">
        <v>33</v>
      </c>
      <c r="C9" s="161" t="s">
        <v>18</v>
      </c>
      <c r="D9" s="162"/>
      <c r="E9" s="163">
        <v>340236.1</v>
      </c>
      <c r="F9" s="164"/>
      <c r="G9" s="165"/>
      <c r="H9" s="185" t="s">
        <v>34</v>
      </c>
      <c r="I9" s="186"/>
      <c r="J9" s="186"/>
      <c r="K9" s="178" t="s">
        <v>277</v>
      </c>
      <c r="L9" s="179"/>
      <c r="M9" s="174"/>
      <c r="N9" s="175"/>
      <c r="O9" s="161" t="s">
        <v>35</v>
      </c>
      <c r="P9" s="162"/>
      <c r="Q9" s="188" t="s">
        <v>275</v>
      </c>
      <c r="R9" s="188"/>
      <c r="S9" s="194"/>
      <c r="T9" s="181"/>
      <c r="U9" s="105" t="s">
        <v>36</v>
      </c>
      <c r="V9" s="106"/>
      <c r="W9" s="107"/>
      <c r="X9" s="15"/>
      <c r="Y9" s="15" t="s">
        <v>275</v>
      </c>
      <c r="Z9" s="15">
        <v>7</v>
      </c>
      <c r="AA9" s="183" t="s">
        <v>275</v>
      </c>
      <c r="AB9" s="183"/>
      <c r="AD9" s="16"/>
    </row>
    <row r="10" spans="2:37" ht="18.899999999999999" customHeight="1" x14ac:dyDescent="0.15">
      <c r="B10" s="169"/>
      <c r="C10" s="161" t="s">
        <v>28</v>
      </c>
      <c r="D10" s="162"/>
      <c r="E10" s="163">
        <v>1313737.5</v>
      </c>
      <c r="F10" s="164"/>
      <c r="G10" s="165"/>
      <c r="H10" s="161" t="s">
        <v>37</v>
      </c>
      <c r="I10" s="166"/>
      <c r="J10" s="162"/>
      <c r="K10" s="189" t="s">
        <v>278</v>
      </c>
      <c r="L10" s="168"/>
      <c r="M10" s="176"/>
      <c r="N10" s="177"/>
      <c r="O10" s="161" t="s">
        <v>38</v>
      </c>
      <c r="P10" s="162"/>
      <c r="Q10" s="190" t="s">
        <v>275</v>
      </c>
      <c r="R10" s="190"/>
      <c r="S10" s="194"/>
      <c r="T10" s="182"/>
      <c r="U10" s="105" t="s">
        <v>39</v>
      </c>
      <c r="V10" s="106"/>
      <c r="W10" s="107"/>
      <c r="X10" s="15"/>
      <c r="Y10" s="15" t="s">
        <v>275</v>
      </c>
      <c r="Z10" s="15" t="s">
        <v>275</v>
      </c>
      <c r="AA10" s="183" t="s">
        <v>275</v>
      </c>
      <c r="AB10" s="183"/>
      <c r="AD10" s="16"/>
    </row>
    <row r="11" spans="2:37" ht="18.899999999999999" customHeight="1" x14ac:dyDescent="0.15">
      <c r="B11" s="161" t="s">
        <v>40</v>
      </c>
      <c r="C11" s="166"/>
      <c r="D11" s="162"/>
      <c r="E11" s="178" t="s">
        <v>274</v>
      </c>
      <c r="F11" s="195"/>
      <c r="G11" s="179"/>
      <c r="H11" s="161" t="s">
        <v>41</v>
      </c>
      <c r="I11" s="166"/>
      <c r="J11" s="162"/>
      <c r="K11" s="189" t="s">
        <v>278</v>
      </c>
      <c r="L11" s="168"/>
      <c r="M11" s="205" t="s">
        <v>42</v>
      </c>
      <c r="N11" s="201"/>
      <c r="O11" s="161" t="s">
        <v>21</v>
      </c>
      <c r="P11" s="162"/>
      <c r="Q11" s="206" t="s">
        <v>283</v>
      </c>
      <c r="R11" s="206"/>
      <c r="S11" s="194"/>
      <c r="T11" s="17" t="s">
        <v>43</v>
      </c>
      <c r="U11" s="105" t="s">
        <v>44</v>
      </c>
      <c r="V11" s="106"/>
      <c r="W11" s="107"/>
      <c r="X11" s="15"/>
      <c r="Y11" s="15" t="s">
        <v>275</v>
      </c>
      <c r="Z11" s="15" t="s">
        <v>275</v>
      </c>
      <c r="AA11" s="183" t="s">
        <v>275</v>
      </c>
      <c r="AB11" s="183"/>
      <c r="AD11" s="16"/>
    </row>
    <row r="12" spans="2:37" ht="18.899999999999999" customHeight="1" x14ac:dyDescent="0.15">
      <c r="B12" s="161" t="s">
        <v>45</v>
      </c>
      <c r="C12" s="166"/>
      <c r="D12" s="162"/>
      <c r="E12" s="178" t="s">
        <v>275</v>
      </c>
      <c r="F12" s="195"/>
      <c r="G12" s="8" t="s">
        <v>46</v>
      </c>
      <c r="H12" s="201" t="s">
        <v>47</v>
      </c>
      <c r="I12" s="193" t="s">
        <v>17</v>
      </c>
      <c r="J12" s="18" t="s">
        <v>48</v>
      </c>
      <c r="K12" s="178" t="s">
        <v>279</v>
      </c>
      <c r="L12" s="179"/>
      <c r="M12" s="176"/>
      <c r="N12" s="177"/>
      <c r="O12" s="161" t="s">
        <v>38</v>
      </c>
      <c r="P12" s="162"/>
      <c r="Q12" s="207" t="s">
        <v>275</v>
      </c>
      <c r="R12" s="207"/>
      <c r="S12" s="194"/>
      <c r="T12" s="180" t="s">
        <v>49</v>
      </c>
      <c r="U12" s="105" t="s">
        <v>50</v>
      </c>
      <c r="V12" s="106"/>
      <c r="W12" s="107"/>
      <c r="X12" s="15"/>
      <c r="Y12" s="15" t="s">
        <v>275</v>
      </c>
      <c r="Z12" s="15">
        <v>7</v>
      </c>
      <c r="AA12" s="183" t="s">
        <v>275</v>
      </c>
      <c r="AB12" s="183"/>
      <c r="AD12" s="16"/>
    </row>
    <row r="13" spans="2:37" ht="18.899999999999999" customHeight="1" x14ac:dyDescent="0.15">
      <c r="B13" s="184" t="s">
        <v>51</v>
      </c>
      <c r="C13" s="196"/>
      <c r="D13" s="197"/>
      <c r="E13" s="178">
        <v>46.9</v>
      </c>
      <c r="F13" s="195"/>
      <c r="G13" s="8" t="s">
        <v>52</v>
      </c>
      <c r="H13" s="175"/>
      <c r="I13" s="202"/>
      <c r="J13" s="18" t="s">
        <v>53</v>
      </c>
      <c r="K13" s="19">
        <v>0</v>
      </c>
      <c r="L13" s="20" t="s">
        <v>54</v>
      </c>
      <c r="M13" s="198" t="s">
        <v>55</v>
      </c>
      <c r="N13" s="199"/>
      <c r="O13" s="200"/>
      <c r="P13" s="9" t="s">
        <v>24</v>
      </c>
      <c r="Q13" s="21" t="s">
        <v>26</v>
      </c>
      <c r="R13" s="9" t="s">
        <v>38</v>
      </c>
      <c r="S13" s="194"/>
      <c r="T13" s="182"/>
      <c r="U13" s="105" t="s">
        <v>56</v>
      </c>
      <c r="V13" s="106"/>
      <c r="W13" s="107"/>
      <c r="X13" s="15"/>
      <c r="Y13" s="15" t="s">
        <v>275</v>
      </c>
      <c r="Z13" s="15" t="s">
        <v>275</v>
      </c>
      <c r="AA13" s="183" t="s">
        <v>275</v>
      </c>
      <c r="AB13" s="183"/>
      <c r="AD13" s="16"/>
      <c r="AF13" s="22"/>
      <c r="AG13" s="23"/>
      <c r="AH13" s="23"/>
      <c r="AI13" s="23"/>
      <c r="AJ13" s="24"/>
      <c r="AK13" s="25"/>
    </row>
    <row r="14" spans="2:37" ht="18.899999999999999" customHeight="1" x14ac:dyDescent="0.15">
      <c r="B14" s="184" t="s">
        <v>57</v>
      </c>
      <c r="C14" s="196"/>
      <c r="D14" s="197"/>
      <c r="E14" s="203">
        <v>13637</v>
      </c>
      <c r="F14" s="204"/>
      <c r="G14" s="26" t="s">
        <v>58</v>
      </c>
      <c r="H14" s="175"/>
      <c r="I14" s="193" t="s">
        <v>33</v>
      </c>
      <c r="J14" s="18" t="s">
        <v>48</v>
      </c>
      <c r="K14" s="178" t="s">
        <v>279</v>
      </c>
      <c r="L14" s="179"/>
      <c r="M14" s="193" t="s">
        <v>59</v>
      </c>
      <c r="N14" s="105" t="s">
        <v>60</v>
      </c>
      <c r="O14" s="107"/>
      <c r="P14" s="27" t="s">
        <v>280</v>
      </c>
      <c r="Q14" s="15">
        <v>113</v>
      </c>
      <c r="R14" s="27" t="s">
        <v>284</v>
      </c>
      <c r="S14" s="194"/>
      <c r="T14" s="180" t="s">
        <v>61</v>
      </c>
      <c r="U14" s="105" t="s">
        <v>62</v>
      </c>
      <c r="V14" s="106"/>
      <c r="W14" s="107"/>
      <c r="X14" s="15"/>
      <c r="Y14" s="15" t="s">
        <v>275</v>
      </c>
      <c r="Z14" s="15">
        <v>2</v>
      </c>
      <c r="AA14" s="183" t="s">
        <v>275</v>
      </c>
      <c r="AB14" s="183"/>
      <c r="AD14" s="102" t="s">
        <v>357</v>
      </c>
      <c r="AF14" s="22"/>
      <c r="AG14" s="23"/>
      <c r="AH14" s="23"/>
      <c r="AI14" s="23"/>
      <c r="AJ14" s="24"/>
      <c r="AK14" s="25"/>
    </row>
    <row r="15" spans="2:37" ht="18.899999999999999" customHeight="1" x14ac:dyDescent="0.15">
      <c r="B15" s="29"/>
      <c r="C15" s="161" t="s">
        <v>63</v>
      </c>
      <c r="D15" s="162"/>
      <c r="E15" s="178">
        <v>8.5</v>
      </c>
      <c r="F15" s="195"/>
      <c r="G15" s="8" t="s">
        <v>46</v>
      </c>
      <c r="H15" s="177"/>
      <c r="I15" s="202"/>
      <c r="J15" s="30" t="s">
        <v>53</v>
      </c>
      <c r="K15" s="31">
        <v>0</v>
      </c>
      <c r="L15" s="32" t="s">
        <v>54</v>
      </c>
      <c r="M15" s="194"/>
      <c r="N15" s="105" t="s">
        <v>64</v>
      </c>
      <c r="O15" s="107"/>
      <c r="P15" s="27" t="s">
        <v>281</v>
      </c>
      <c r="Q15" s="15" t="s">
        <v>275</v>
      </c>
      <c r="R15" s="27" t="s">
        <v>275</v>
      </c>
      <c r="S15" s="194"/>
      <c r="T15" s="181"/>
      <c r="U15" s="120" t="s">
        <v>65</v>
      </c>
      <c r="V15" s="144"/>
      <c r="W15" s="121"/>
      <c r="X15" s="33"/>
      <c r="Y15" s="15" t="s">
        <v>275</v>
      </c>
      <c r="Z15" s="15" t="s">
        <v>275</v>
      </c>
      <c r="AA15" s="183" t="s">
        <v>275</v>
      </c>
      <c r="AB15" s="183"/>
      <c r="AD15" s="16"/>
      <c r="AF15" s="22"/>
      <c r="AG15" s="23"/>
      <c r="AH15" s="23"/>
      <c r="AI15" s="23"/>
      <c r="AJ15" s="24"/>
      <c r="AK15" s="25"/>
    </row>
    <row r="16" spans="2:37" ht="18.899999999999999" customHeight="1" x14ac:dyDescent="0.15">
      <c r="B16" s="194" t="s">
        <v>66</v>
      </c>
      <c r="C16" s="184" t="s">
        <v>67</v>
      </c>
      <c r="D16" s="197"/>
      <c r="E16" s="178">
        <v>6.7</v>
      </c>
      <c r="F16" s="195"/>
      <c r="G16" s="34" t="s">
        <v>46</v>
      </c>
      <c r="H16" s="193" t="s">
        <v>68</v>
      </c>
      <c r="I16" s="161" t="s">
        <v>69</v>
      </c>
      <c r="J16" s="162"/>
      <c r="K16" s="19" t="s">
        <v>275</v>
      </c>
      <c r="L16" s="20" t="s">
        <v>70</v>
      </c>
      <c r="M16" s="194"/>
      <c r="N16" s="105" t="s">
        <v>71</v>
      </c>
      <c r="O16" s="107"/>
      <c r="P16" s="27" t="s">
        <v>275</v>
      </c>
      <c r="Q16" s="15" t="s">
        <v>275</v>
      </c>
      <c r="R16" s="27" t="s">
        <v>275</v>
      </c>
      <c r="S16" s="194"/>
      <c r="T16" s="181"/>
      <c r="U16" s="122"/>
      <c r="V16" s="133"/>
      <c r="W16" s="123"/>
      <c r="X16" s="15"/>
      <c r="Y16" s="15" t="s">
        <v>275</v>
      </c>
      <c r="Z16" s="15" t="s">
        <v>275</v>
      </c>
      <c r="AA16" s="183" t="s">
        <v>275</v>
      </c>
      <c r="AB16" s="183"/>
      <c r="AD16" s="16"/>
      <c r="AF16" s="22"/>
      <c r="AG16" s="23"/>
      <c r="AH16" s="23"/>
      <c r="AI16" s="23"/>
      <c r="AJ16" s="24"/>
      <c r="AK16" s="25"/>
    </row>
    <row r="17" spans="2:37" ht="18.899999999999999" customHeight="1" x14ac:dyDescent="0.15">
      <c r="B17" s="194"/>
      <c r="C17" s="169"/>
      <c r="D17" s="170"/>
      <c r="E17" s="178"/>
      <c r="F17" s="195"/>
      <c r="G17" s="34" t="s">
        <v>46</v>
      </c>
      <c r="H17" s="194"/>
      <c r="I17" s="184" t="s">
        <v>72</v>
      </c>
      <c r="J17" s="197"/>
      <c r="K17" s="19" t="s">
        <v>275</v>
      </c>
      <c r="L17" s="20" t="s">
        <v>70</v>
      </c>
      <c r="M17" s="194"/>
      <c r="N17" s="105" t="s">
        <v>73</v>
      </c>
      <c r="O17" s="107"/>
      <c r="P17" s="27" t="s">
        <v>275</v>
      </c>
      <c r="Q17" s="15" t="s">
        <v>275</v>
      </c>
      <c r="R17" s="27" t="s">
        <v>275</v>
      </c>
      <c r="S17" s="194"/>
      <c r="T17" s="181"/>
      <c r="U17" s="105" t="s">
        <v>74</v>
      </c>
      <c r="V17" s="106"/>
      <c r="W17" s="107"/>
      <c r="X17" s="15"/>
      <c r="Y17" s="15" t="s">
        <v>275</v>
      </c>
      <c r="Z17" s="15" t="s">
        <v>275</v>
      </c>
      <c r="AA17" s="183" t="s">
        <v>275</v>
      </c>
      <c r="AB17" s="183"/>
      <c r="AD17" s="16"/>
      <c r="AF17" s="22"/>
      <c r="AG17" s="23"/>
      <c r="AH17" s="23"/>
      <c r="AI17" s="23"/>
      <c r="AJ17" s="36"/>
      <c r="AK17" s="25"/>
    </row>
    <row r="18" spans="2:37" ht="18.899999999999999" customHeight="1" x14ac:dyDescent="0.15">
      <c r="B18" s="37"/>
      <c r="C18" s="161" t="s">
        <v>75</v>
      </c>
      <c r="D18" s="162"/>
      <c r="E18" s="178"/>
      <c r="F18" s="195"/>
      <c r="G18" s="34" t="s">
        <v>46</v>
      </c>
      <c r="H18" s="194"/>
      <c r="I18" s="169"/>
      <c r="J18" s="170"/>
      <c r="K18" s="19" t="s">
        <v>275</v>
      </c>
      <c r="L18" s="20" t="s">
        <v>70</v>
      </c>
      <c r="M18" s="194"/>
      <c r="N18" s="105" t="s">
        <v>76</v>
      </c>
      <c r="O18" s="107"/>
      <c r="P18" s="27" t="s">
        <v>275</v>
      </c>
      <c r="Q18" s="15" t="s">
        <v>275</v>
      </c>
      <c r="R18" s="27" t="s">
        <v>275</v>
      </c>
      <c r="S18" s="194"/>
      <c r="T18" s="181"/>
      <c r="U18" s="122" t="s">
        <v>77</v>
      </c>
      <c r="V18" s="133"/>
      <c r="W18" s="123"/>
      <c r="X18" s="38"/>
      <c r="Y18" s="15" t="s">
        <v>275</v>
      </c>
      <c r="Z18" s="15" t="s">
        <v>275</v>
      </c>
      <c r="AA18" s="183" t="s">
        <v>275</v>
      </c>
      <c r="AB18" s="183"/>
      <c r="AD18" s="16"/>
      <c r="AF18" s="22"/>
      <c r="AG18" s="23"/>
      <c r="AH18" s="23"/>
      <c r="AI18" s="23"/>
      <c r="AJ18" s="36"/>
      <c r="AK18" s="25"/>
    </row>
    <row r="19" spans="2:37" ht="18.899999999999999" customHeight="1" x14ac:dyDescent="0.15">
      <c r="B19" s="194" t="s">
        <v>78</v>
      </c>
      <c r="C19" s="169" t="s">
        <v>79</v>
      </c>
      <c r="D19" s="170"/>
      <c r="E19" s="178">
        <v>4.5</v>
      </c>
      <c r="F19" s="195"/>
      <c r="G19" s="39" t="s">
        <v>46</v>
      </c>
      <c r="H19" s="202"/>
      <c r="I19" s="161" t="s">
        <v>80</v>
      </c>
      <c r="J19" s="162"/>
      <c r="K19" s="19" t="s">
        <v>275</v>
      </c>
      <c r="L19" s="20" t="s">
        <v>70</v>
      </c>
      <c r="M19" s="194"/>
      <c r="N19" s="105"/>
      <c r="O19" s="107"/>
      <c r="P19" s="35"/>
      <c r="Q19" s="15"/>
      <c r="R19" s="28"/>
      <c r="S19" s="194"/>
      <c r="T19" s="180" t="s">
        <v>81</v>
      </c>
      <c r="U19" s="105" t="s">
        <v>82</v>
      </c>
      <c r="V19" s="106"/>
      <c r="W19" s="107"/>
      <c r="X19" s="38"/>
      <c r="Y19" s="15" t="s">
        <v>275</v>
      </c>
      <c r="Z19" s="15" t="s">
        <v>275</v>
      </c>
      <c r="AA19" s="183" t="s">
        <v>275</v>
      </c>
      <c r="AB19" s="183"/>
      <c r="AD19" s="16"/>
    </row>
    <row r="20" spans="2:37" ht="18.899999999999999" customHeight="1" x14ac:dyDescent="0.15">
      <c r="B20" s="194"/>
      <c r="C20" s="161" t="s">
        <v>83</v>
      </c>
      <c r="D20" s="162"/>
      <c r="E20" s="178">
        <v>6.2</v>
      </c>
      <c r="F20" s="195"/>
      <c r="G20" s="8" t="s">
        <v>46</v>
      </c>
      <c r="H20" s="193" t="s">
        <v>84</v>
      </c>
      <c r="I20" s="161" t="s">
        <v>69</v>
      </c>
      <c r="J20" s="162"/>
      <c r="K20" s="19" t="s">
        <v>275</v>
      </c>
      <c r="L20" s="40" t="s">
        <v>70</v>
      </c>
      <c r="M20" s="194"/>
      <c r="N20" s="105"/>
      <c r="O20" s="107"/>
      <c r="P20" s="35"/>
      <c r="Q20" s="41"/>
      <c r="R20" s="28"/>
      <c r="S20" s="194"/>
      <c r="T20" s="181"/>
      <c r="U20" s="105" t="s">
        <v>85</v>
      </c>
      <c r="V20" s="106"/>
      <c r="W20" s="107"/>
      <c r="X20" s="38"/>
      <c r="Y20" s="15" t="s">
        <v>275</v>
      </c>
      <c r="Z20" s="15" t="s">
        <v>275</v>
      </c>
      <c r="AA20" s="183" t="s">
        <v>275</v>
      </c>
      <c r="AB20" s="183"/>
      <c r="AD20" s="16"/>
    </row>
    <row r="21" spans="2:37" ht="18.899999999999999" customHeight="1" x14ac:dyDescent="0.15">
      <c r="B21" s="202"/>
      <c r="C21" s="161" t="s">
        <v>86</v>
      </c>
      <c r="D21" s="162"/>
      <c r="E21" s="178">
        <v>4.5</v>
      </c>
      <c r="F21" s="195"/>
      <c r="G21" s="8" t="s">
        <v>46</v>
      </c>
      <c r="H21" s="194"/>
      <c r="I21" s="161" t="s">
        <v>72</v>
      </c>
      <c r="J21" s="162"/>
      <c r="K21" s="19" t="s">
        <v>275</v>
      </c>
      <c r="L21" s="42" t="s">
        <v>70</v>
      </c>
      <c r="M21" s="194"/>
      <c r="N21" s="105"/>
      <c r="O21" s="107"/>
      <c r="P21" s="35"/>
      <c r="Q21" s="41"/>
      <c r="R21" s="28"/>
      <c r="S21" s="194"/>
      <c r="T21" s="181"/>
      <c r="U21" s="105" t="s">
        <v>87</v>
      </c>
      <c r="V21" s="106"/>
      <c r="W21" s="107"/>
      <c r="X21" s="38"/>
      <c r="Y21" s="15" t="s">
        <v>275</v>
      </c>
      <c r="Z21" s="15" t="s">
        <v>275</v>
      </c>
      <c r="AA21" s="183" t="s">
        <v>275</v>
      </c>
      <c r="AB21" s="183"/>
      <c r="AD21" s="16"/>
    </row>
    <row r="22" spans="2:37" ht="18.899999999999999" customHeight="1" x14ac:dyDescent="0.15">
      <c r="B22" s="30"/>
      <c r="C22" s="43" t="s">
        <v>88</v>
      </c>
      <c r="D22" s="44"/>
      <c r="E22" s="208" t="s">
        <v>275</v>
      </c>
      <c r="F22" s="208"/>
      <c r="G22" s="208"/>
      <c r="H22" s="202"/>
      <c r="I22" s="161" t="s">
        <v>80</v>
      </c>
      <c r="J22" s="162"/>
      <c r="K22" s="19" t="s">
        <v>275</v>
      </c>
      <c r="L22" s="32" t="s">
        <v>70</v>
      </c>
      <c r="M22" s="134"/>
      <c r="N22" s="135"/>
      <c r="O22" s="135"/>
      <c r="P22" s="137"/>
      <c r="Q22" s="134"/>
      <c r="R22" s="137"/>
      <c r="S22" s="194"/>
      <c r="T22" s="181"/>
      <c r="U22" s="105" t="s">
        <v>89</v>
      </c>
      <c r="V22" s="106"/>
      <c r="W22" s="107"/>
      <c r="X22" s="38"/>
      <c r="Y22" s="15" t="s">
        <v>275</v>
      </c>
      <c r="Z22" s="15" t="s">
        <v>275</v>
      </c>
      <c r="AA22" s="183" t="s">
        <v>275</v>
      </c>
      <c r="AB22" s="183"/>
      <c r="AD22" s="16"/>
    </row>
    <row r="23" spans="2:37" ht="18.899999999999999" customHeight="1" x14ac:dyDescent="0.15">
      <c r="B23" s="194" t="s">
        <v>90</v>
      </c>
      <c r="C23" s="43" t="s">
        <v>91</v>
      </c>
      <c r="D23" s="44"/>
      <c r="E23" s="209" t="s">
        <v>275</v>
      </c>
      <c r="F23" s="209"/>
      <c r="G23" s="209"/>
      <c r="H23" s="193" t="s">
        <v>92</v>
      </c>
      <c r="I23" s="161" t="s">
        <v>93</v>
      </c>
      <c r="J23" s="162"/>
      <c r="K23" s="161" t="s">
        <v>94</v>
      </c>
      <c r="L23" s="162"/>
      <c r="M23" s="105" t="s">
        <v>95</v>
      </c>
      <c r="N23" s="106"/>
      <c r="O23" s="106"/>
      <c r="P23" s="107"/>
      <c r="Q23" s="105" t="s">
        <v>38</v>
      </c>
      <c r="R23" s="107"/>
      <c r="S23" s="214" t="s">
        <v>96</v>
      </c>
      <c r="T23" s="215"/>
      <c r="U23" s="105" t="s">
        <v>97</v>
      </c>
      <c r="V23" s="106"/>
      <c r="W23" s="107"/>
      <c r="X23" s="38"/>
      <c r="Y23" s="15" t="s">
        <v>275</v>
      </c>
      <c r="Z23" s="15" t="s">
        <v>275</v>
      </c>
      <c r="AA23" s="183" t="s">
        <v>275</v>
      </c>
      <c r="AB23" s="183"/>
      <c r="AD23" s="16"/>
    </row>
    <row r="24" spans="2:37" ht="18.899999999999999" customHeight="1" x14ac:dyDescent="0.15">
      <c r="B24" s="194"/>
      <c r="C24" s="193" t="s">
        <v>98</v>
      </c>
      <c r="D24" s="105" t="s">
        <v>99</v>
      </c>
      <c r="E24" s="106"/>
      <c r="F24" s="212" t="s">
        <v>275</v>
      </c>
      <c r="G24" s="213"/>
      <c r="H24" s="194"/>
      <c r="I24" s="178"/>
      <c r="J24" s="179"/>
      <c r="K24" s="178"/>
      <c r="L24" s="179"/>
      <c r="M24" s="178"/>
      <c r="N24" s="195"/>
      <c r="O24" s="195"/>
      <c r="P24" s="179"/>
      <c r="Q24" s="178"/>
      <c r="R24" s="179"/>
      <c r="S24" s="216"/>
      <c r="T24" s="217"/>
      <c r="U24" s="105"/>
      <c r="V24" s="106"/>
      <c r="W24" s="107"/>
      <c r="X24" s="15"/>
      <c r="Y24" s="15"/>
      <c r="Z24" s="15"/>
      <c r="AA24" s="183"/>
      <c r="AB24" s="183"/>
      <c r="AD24" s="16"/>
    </row>
    <row r="25" spans="2:37" ht="18.899999999999999" customHeight="1" x14ac:dyDescent="0.15">
      <c r="B25" s="194"/>
      <c r="C25" s="194"/>
      <c r="D25" s="210" t="s">
        <v>100</v>
      </c>
      <c r="E25" s="211"/>
      <c r="F25" s="212" t="s">
        <v>275</v>
      </c>
      <c r="G25" s="213"/>
      <c r="H25" s="194"/>
      <c r="I25" s="178"/>
      <c r="J25" s="179"/>
      <c r="K25" s="178"/>
      <c r="L25" s="179"/>
      <c r="M25" s="178"/>
      <c r="N25" s="195"/>
      <c r="O25" s="195"/>
      <c r="P25" s="179"/>
      <c r="Q25" s="178"/>
      <c r="R25" s="179"/>
      <c r="S25" s="216"/>
      <c r="T25" s="217"/>
      <c r="U25" s="105"/>
      <c r="V25" s="106"/>
      <c r="W25" s="107"/>
      <c r="X25" s="15"/>
      <c r="Y25" s="15"/>
      <c r="Z25" s="15"/>
      <c r="AA25" s="183"/>
      <c r="AB25" s="183"/>
      <c r="AD25" s="16"/>
    </row>
    <row r="26" spans="2:37" ht="18.899999999999999" customHeight="1" x14ac:dyDescent="0.15">
      <c r="B26" s="194"/>
      <c r="C26" s="194"/>
      <c r="D26" s="105" t="s">
        <v>101</v>
      </c>
      <c r="E26" s="106"/>
      <c r="F26" s="212" t="s">
        <v>275</v>
      </c>
      <c r="G26" s="213"/>
      <c r="H26" s="194"/>
      <c r="I26" s="178"/>
      <c r="J26" s="179"/>
      <c r="K26" s="178"/>
      <c r="L26" s="179"/>
      <c r="M26" s="178"/>
      <c r="N26" s="195"/>
      <c r="O26" s="195"/>
      <c r="P26" s="179"/>
      <c r="Q26" s="178"/>
      <c r="R26" s="179"/>
      <c r="S26" s="218"/>
      <c r="T26" s="219"/>
      <c r="U26" s="105"/>
      <c r="V26" s="106"/>
      <c r="W26" s="107"/>
      <c r="X26" s="15"/>
      <c r="Y26" s="15"/>
      <c r="Z26" s="15"/>
      <c r="AA26" s="183"/>
      <c r="AB26" s="183"/>
      <c r="AD26" s="16"/>
    </row>
    <row r="27" spans="2:37" ht="18.899999999999999" customHeight="1" x14ac:dyDescent="0.15">
      <c r="B27" s="45"/>
      <c r="C27" s="202"/>
      <c r="D27" s="210" t="s">
        <v>102</v>
      </c>
      <c r="E27" s="211"/>
      <c r="F27" s="212" t="s">
        <v>275</v>
      </c>
      <c r="G27" s="213"/>
      <c r="H27" s="202"/>
      <c r="I27" s="178"/>
      <c r="J27" s="179"/>
      <c r="K27" s="178"/>
      <c r="L27" s="179"/>
      <c r="M27" s="178"/>
      <c r="N27" s="195"/>
      <c r="O27" s="195"/>
      <c r="P27" s="179"/>
      <c r="Q27" s="178"/>
      <c r="R27" s="179"/>
      <c r="S27" s="216" t="s">
        <v>103</v>
      </c>
      <c r="T27" s="217"/>
      <c r="U27" s="105" t="s">
        <v>104</v>
      </c>
      <c r="V27" s="106"/>
      <c r="W27" s="107"/>
      <c r="X27" s="15"/>
      <c r="Y27" s="15" t="s">
        <v>275</v>
      </c>
      <c r="Z27" s="15" t="s">
        <v>275</v>
      </c>
      <c r="AA27" s="183" t="s">
        <v>275</v>
      </c>
      <c r="AB27" s="183"/>
      <c r="AD27" s="16"/>
    </row>
    <row r="28" spans="2:37" ht="18.899999999999999" customHeight="1" x14ac:dyDescent="0.15">
      <c r="B28" s="43" t="s">
        <v>105</v>
      </c>
      <c r="C28" s="46"/>
      <c r="D28" s="44"/>
      <c r="E28" s="178" t="s">
        <v>152</v>
      </c>
      <c r="F28" s="195"/>
      <c r="G28" s="195"/>
      <c r="H28" s="195"/>
      <c r="I28" s="195"/>
      <c r="J28" s="195"/>
      <c r="K28" s="220"/>
      <c r="L28" s="221"/>
      <c r="M28" s="221"/>
      <c r="N28" s="221"/>
      <c r="O28" s="221"/>
      <c r="P28" s="221"/>
      <c r="Q28" s="221"/>
      <c r="R28" s="222"/>
      <c r="S28" s="218"/>
      <c r="T28" s="219"/>
      <c r="U28" s="105" t="s">
        <v>106</v>
      </c>
      <c r="V28" s="106"/>
      <c r="W28" s="107"/>
      <c r="X28" s="15"/>
      <c r="Y28" s="15" t="s">
        <v>275</v>
      </c>
      <c r="Z28" s="15" t="s">
        <v>275</v>
      </c>
      <c r="AA28" s="183" t="s">
        <v>275</v>
      </c>
      <c r="AB28" s="183"/>
      <c r="AD28" s="16"/>
    </row>
    <row r="29" spans="2:37" ht="15" customHeight="1" x14ac:dyDescent="0.15">
      <c r="B29" s="47"/>
      <c r="C29" s="47" t="s">
        <v>107</v>
      </c>
      <c r="D29" s="47"/>
      <c r="E29" s="47"/>
      <c r="F29" s="47"/>
      <c r="G29" s="47"/>
      <c r="H29" s="47"/>
      <c r="I29" s="47"/>
      <c r="J29" s="47"/>
      <c r="K29" s="47"/>
      <c r="L29" s="47"/>
      <c r="M29" s="47"/>
      <c r="N29" s="47"/>
      <c r="O29" s="47"/>
      <c r="P29" s="47"/>
      <c r="Q29" s="47"/>
      <c r="R29" s="47"/>
      <c r="S29" s="47"/>
      <c r="T29" s="47"/>
      <c r="U29" s="47"/>
      <c r="V29" s="47"/>
      <c r="W29" s="12"/>
      <c r="X29" s="12"/>
      <c r="Y29" s="12"/>
      <c r="Z29" s="47"/>
      <c r="AA29" s="47"/>
      <c r="AB29" s="47"/>
    </row>
    <row r="31" spans="2:37" s="1" customFormat="1" ht="18" customHeight="1" x14ac:dyDescent="0.45">
      <c r="J31" s="47"/>
      <c r="W31" s="2"/>
      <c r="X31" s="2"/>
      <c r="Y31" s="2"/>
    </row>
  </sheetData>
  <dataConsolidate/>
  <mergeCells count="193">
    <mergeCell ref="Q26:R26"/>
    <mergeCell ref="U26:W26"/>
    <mergeCell ref="AA26:AB26"/>
    <mergeCell ref="M27:P27"/>
    <mergeCell ref="Q27:R27"/>
    <mergeCell ref="S27:T28"/>
    <mergeCell ref="U27:W27"/>
    <mergeCell ref="AA27:AB27"/>
    <mergeCell ref="E28:J28"/>
    <mergeCell ref="K28:R28"/>
    <mergeCell ref="U28:W28"/>
    <mergeCell ref="AA28:AB28"/>
    <mergeCell ref="Q23:R23"/>
    <mergeCell ref="S23:T26"/>
    <mergeCell ref="U23:W23"/>
    <mergeCell ref="AA23:AB23"/>
    <mergeCell ref="C24:C27"/>
    <mergeCell ref="D24:E24"/>
    <mergeCell ref="F24:G24"/>
    <mergeCell ref="I24:J24"/>
    <mergeCell ref="K24:L24"/>
    <mergeCell ref="M24:P24"/>
    <mergeCell ref="Q24:R24"/>
    <mergeCell ref="U24:W24"/>
    <mergeCell ref="AA24:AB24"/>
    <mergeCell ref="D25:E25"/>
    <mergeCell ref="F25:G25"/>
    <mergeCell ref="I25:J25"/>
    <mergeCell ref="K25:L25"/>
    <mergeCell ref="M25:P25"/>
    <mergeCell ref="Q25:R25"/>
    <mergeCell ref="U25:W25"/>
    <mergeCell ref="AA25:AB25"/>
    <mergeCell ref="D26:E26"/>
    <mergeCell ref="F26:G26"/>
    <mergeCell ref="I26:J26"/>
    <mergeCell ref="B23:B26"/>
    <mergeCell ref="E23:G23"/>
    <mergeCell ref="H23:H27"/>
    <mergeCell ref="I23:J23"/>
    <mergeCell ref="K23:L23"/>
    <mergeCell ref="M23:P23"/>
    <mergeCell ref="D27:E27"/>
    <mergeCell ref="F27:G27"/>
    <mergeCell ref="I27:J27"/>
    <mergeCell ref="K27:L27"/>
    <mergeCell ref="K26:L26"/>
    <mergeCell ref="M26:P26"/>
    <mergeCell ref="T19:T22"/>
    <mergeCell ref="U19:W19"/>
    <mergeCell ref="AA19:AB19"/>
    <mergeCell ref="C20:D20"/>
    <mergeCell ref="E20:F20"/>
    <mergeCell ref="H20:H22"/>
    <mergeCell ref="I20:J20"/>
    <mergeCell ref="N20:O20"/>
    <mergeCell ref="E22:G22"/>
    <mergeCell ref="I22:J22"/>
    <mergeCell ref="M22:P22"/>
    <mergeCell ref="Q22:R22"/>
    <mergeCell ref="U22:W22"/>
    <mergeCell ref="AA22:AB22"/>
    <mergeCell ref="U20:W20"/>
    <mergeCell ref="AA20:AB20"/>
    <mergeCell ref="C21:D21"/>
    <mergeCell ref="E21:F21"/>
    <mergeCell ref="I21:J21"/>
    <mergeCell ref="N21:O21"/>
    <mergeCell ref="U21:W21"/>
    <mergeCell ref="AA21:AB21"/>
    <mergeCell ref="AA16:AB16"/>
    <mergeCell ref="E17:F17"/>
    <mergeCell ref="I17:J18"/>
    <mergeCell ref="N17:O17"/>
    <mergeCell ref="U17:W17"/>
    <mergeCell ref="AA17:AB17"/>
    <mergeCell ref="E18:F18"/>
    <mergeCell ref="N18:O18"/>
    <mergeCell ref="U18:W18"/>
    <mergeCell ref="AA18:AB18"/>
    <mergeCell ref="T14:T18"/>
    <mergeCell ref="U14:W14"/>
    <mergeCell ref="AA14:AB14"/>
    <mergeCell ref="U15:W16"/>
    <mergeCell ref="AA15:AB15"/>
    <mergeCell ref="B16:B17"/>
    <mergeCell ref="C16:D17"/>
    <mergeCell ref="E16:F16"/>
    <mergeCell ref="H16:H19"/>
    <mergeCell ref="I16:J16"/>
    <mergeCell ref="N16:O16"/>
    <mergeCell ref="C18:D18"/>
    <mergeCell ref="B19:B21"/>
    <mergeCell ref="C19:D19"/>
    <mergeCell ref="E19:F19"/>
    <mergeCell ref="M14:M21"/>
    <mergeCell ref="N14:O14"/>
    <mergeCell ref="C15:D15"/>
    <mergeCell ref="E15:F15"/>
    <mergeCell ref="N15:O15"/>
    <mergeCell ref="I19:J19"/>
    <mergeCell ref="N19:O19"/>
    <mergeCell ref="B13:D13"/>
    <mergeCell ref="E13:F13"/>
    <mergeCell ref="M13:O13"/>
    <mergeCell ref="U13:W13"/>
    <mergeCell ref="AA13:AB13"/>
    <mergeCell ref="B12:D12"/>
    <mergeCell ref="E12:F12"/>
    <mergeCell ref="H12:H15"/>
    <mergeCell ref="I12:I13"/>
    <mergeCell ref="K12:L12"/>
    <mergeCell ref="O12:P12"/>
    <mergeCell ref="B14:D14"/>
    <mergeCell ref="E14:F14"/>
    <mergeCell ref="I14:I15"/>
    <mergeCell ref="K14:L14"/>
    <mergeCell ref="M11:N12"/>
    <mergeCell ref="O11:P11"/>
    <mergeCell ref="Q11:R11"/>
    <mergeCell ref="U11:W11"/>
    <mergeCell ref="AA11:AB11"/>
    <mergeCell ref="Q12:R12"/>
    <mergeCell ref="T12:T13"/>
    <mergeCell ref="U12:W12"/>
    <mergeCell ref="AA12:AB12"/>
    <mergeCell ref="B9:B10"/>
    <mergeCell ref="C9:D9"/>
    <mergeCell ref="E9:G9"/>
    <mergeCell ref="H9:J9"/>
    <mergeCell ref="K9:L9"/>
    <mergeCell ref="O9:P9"/>
    <mergeCell ref="B7:B8"/>
    <mergeCell ref="Q9:R9"/>
    <mergeCell ref="U9:W9"/>
    <mergeCell ref="C10:D10"/>
    <mergeCell ref="E10:G10"/>
    <mergeCell ref="H10:J10"/>
    <mergeCell ref="K10:L10"/>
    <mergeCell ref="O10:P10"/>
    <mergeCell ref="Q10:R10"/>
    <mergeCell ref="U10:W10"/>
    <mergeCell ref="O7:P7"/>
    <mergeCell ref="Q7:R7"/>
    <mergeCell ref="S7:S22"/>
    <mergeCell ref="T7:W7"/>
    <mergeCell ref="B11:D11"/>
    <mergeCell ref="E11:G11"/>
    <mergeCell ref="H11:J11"/>
    <mergeCell ref="K11:L11"/>
    <mergeCell ref="AA7:AB7"/>
    <mergeCell ref="C8:D8"/>
    <mergeCell ref="E8:G8"/>
    <mergeCell ref="H8:J8"/>
    <mergeCell ref="K8:L8"/>
    <mergeCell ref="O8:P8"/>
    <mergeCell ref="C7:D7"/>
    <mergeCell ref="E7:G7"/>
    <mergeCell ref="H7:J7"/>
    <mergeCell ref="K7:L7"/>
    <mergeCell ref="M7:N10"/>
    <mergeCell ref="Q8:R8"/>
    <mergeCell ref="T8:T10"/>
    <mergeCell ref="U8:W8"/>
    <mergeCell ref="AA8:AB8"/>
    <mergeCell ref="AA9:AB9"/>
    <mergeCell ref="AA10:AB10"/>
    <mergeCell ref="U5:W5"/>
    <mergeCell ref="X5:Y5"/>
    <mergeCell ref="Z5:AA5"/>
    <mergeCell ref="E6:G6"/>
    <mergeCell ref="U6:W6"/>
    <mergeCell ref="X6:AB6"/>
    <mergeCell ref="B4:C4"/>
    <mergeCell ref="D4:G4"/>
    <mergeCell ref="W4:Y4"/>
    <mergeCell ref="Z4:AB4"/>
    <mergeCell ref="B5:C6"/>
    <mergeCell ref="E5:G5"/>
    <mergeCell ref="H5:J6"/>
    <mergeCell ref="K5:O6"/>
    <mergeCell ref="P5:Q6"/>
    <mergeCell ref="R5:T6"/>
    <mergeCell ref="S2:V2"/>
    <mergeCell ref="W2:AB2"/>
    <mergeCell ref="B3:C3"/>
    <mergeCell ref="D3:G3"/>
    <mergeCell ref="H3:I4"/>
    <mergeCell ref="J3:N4"/>
    <mergeCell ref="P3:Q4"/>
    <mergeCell ref="R3:V4"/>
    <mergeCell ref="W3:Y3"/>
    <mergeCell ref="Z3:AB3"/>
  </mergeCells>
  <phoneticPr fontId="3"/>
  <dataValidations disablePrompts="1" count="2">
    <dataValidation type="list" allowBlank="1" showInputMessage="1" showErrorMessage="1" sqref="AM13:AM16" xr:uid="{0507A043-BD3E-4D01-A14C-984F58B958C2}">
      <formula1>更新年次</formula1>
    </dataValidation>
    <dataValidation type="list" allowBlank="1" showInputMessage="1" showErrorMessage="1" sqref="AJ13:AJ17" xr:uid="{4E340AC7-CEC2-43B0-86D8-F534AE1FFCE4}">
      <formula1>個数</formula1>
    </dataValidation>
  </dataValidations>
  <printOptions horizontalCentered="1" verticalCentered="1"/>
  <pageMargins left="0.19685039370078741" right="0.19685039370078741" top="0.78740157480314965" bottom="0" header="0.51181102362204722" footer="0.27559055118110237"/>
  <pageSetup paperSize="9" scale="93" orientation="landscape"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2C1A2B35-EED2-477A-A945-FC3CC9475605}">
          <x14:formula1>
            <xm:f>'(参考)リスト'!$C$6:$C$10</xm:f>
          </x14:formula1>
          <xm:sqref>E28:J28</xm:sqref>
        </x14:dataValidation>
        <x14:dataValidation type="list" allowBlank="1" showInputMessage="1" showErrorMessage="1" xr:uid="{B153C6F9-2624-4077-B60B-F59AB8249CBA}">
          <x14:formula1>
            <xm:f>'(参考)リスト'!$B$6:$B$12</xm:f>
          </x14:formula1>
          <xm:sqref>X6:AB6</xm:sqref>
        </x14:dataValidation>
        <x14:dataValidation type="list" allowBlank="1" showInputMessage="1" showErrorMessage="1" xr:uid="{398F487F-7841-4F72-9573-98887FA06D02}">
          <x14:formula1>
            <xm:f>'(参考)リスト'!$D$6:$D$7</xm:f>
          </x14:formula1>
          <xm:sqref>Z3:AB3</xm:sqref>
        </x14:dataValidation>
        <x14:dataValidation type="list" allowBlank="1" showInputMessage="1" showErrorMessage="1" xr:uid="{F1FBEACF-7AAB-4ACB-AD38-A60FA2953B2C}">
          <x14:formula1>
            <xm:f>'(参考)リスト'!$E$6:$E$7</xm:f>
          </x14:formula1>
          <xm:sqref>Z4:AB4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16480-39D2-4C08-BDF0-74F54708CE56}">
  <sheetPr codeName="Sheet2">
    <pageSetUpPr fitToPage="1"/>
  </sheetPr>
  <dimension ref="B2:AN106"/>
  <sheetViews>
    <sheetView showGridLines="0" showZeros="0" view="pageBreakPreview" zoomScaleNormal="100" zoomScaleSheetLayoutView="100" workbookViewId="0"/>
  </sheetViews>
  <sheetFormatPr defaultColWidth="9" defaultRowHeight="12" x14ac:dyDescent="0.45"/>
  <cols>
    <col min="1" max="1" width="1.59765625" style="48" customWidth="1"/>
    <col min="2" max="2" width="5.59765625" style="48" bestFit="1" customWidth="1"/>
    <col min="3" max="3" width="7" style="48" bestFit="1" customWidth="1"/>
    <col min="4" max="5" width="5.8984375" style="48" customWidth="1"/>
    <col min="6" max="14" width="4.09765625" style="48" customWidth="1"/>
    <col min="15" max="26" width="4.5" style="48" customWidth="1"/>
    <col min="27" max="36" width="4.09765625" style="48" customWidth="1"/>
    <col min="37" max="40" width="3.19921875" style="48" customWidth="1"/>
    <col min="41" max="41" width="1.3984375" style="48" customWidth="1"/>
    <col min="42" max="16384" width="9" style="48"/>
  </cols>
  <sheetData>
    <row r="2" spans="2:40" ht="8.25" customHeight="1" x14ac:dyDescent="0.45"/>
    <row r="3" spans="2:40" ht="24.9" customHeight="1" x14ac:dyDescent="0.45">
      <c r="B3" s="239" t="s">
        <v>108</v>
      </c>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row>
    <row r="4" spans="2:40" ht="20.100000000000001" customHeight="1" x14ac:dyDescent="0.45">
      <c r="B4" s="240" t="s">
        <v>2</v>
      </c>
      <c r="C4" s="240"/>
      <c r="D4" s="240"/>
      <c r="E4" s="241" t="str">
        <f>'様式A-1'!D3</f>
        <v>チャウスヤマトンネル</v>
      </c>
      <c r="F4" s="242"/>
      <c r="G4" s="242"/>
      <c r="H4" s="242"/>
      <c r="I4" s="243"/>
      <c r="J4" s="244" t="s">
        <v>3</v>
      </c>
      <c r="K4" s="244"/>
      <c r="L4" s="244"/>
      <c r="M4" s="245" t="str">
        <f>'様式A-1'!J3</f>
        <v>主要道路防府環状線</v>
      </c>
      <c r="N4" s="246"/>
      <c r="O4" s="246"/>
      <c r="P4" s="246"/>
      <c r="Q4" s="246"/>
      <c r="R4" s="247"/>
      <c r="S4" s="248" t="s">
        <v>10</v>
      </c>
      <c r="T4" s="248"/>
      <c r="U4" s="248"/>
      <c r="V4" s="248"/>
      <c r="W4" s="248"/>
      <c r="X4" s="248"/>
      <c r="Y4" s="249" t="str">
        <f>'様式A-1'!K5</f>
        <v>セントラルコンサルタント株式会社
鹿子嶋 康博</v>
      </c>
      <c r="Z4" s="250"/>
      <c r="AA4" s="250"/>
      <c r="AB4" s="250"/>
      <c r="AC4" s="250"/>
      <c r="AD4" s="251"/>
      <c r="AE4" s="255" t="s">
        <v>11</v>
      </c>
      <c r="AF4" s="255"/>
      <c r="AG4" s="255"/>
      <c r="AH4" s="255"/>
      <c r="AI4" s="256">
        <f>'様式A-1'!R5</f>
        <v>44581</v>
      </c>
      <c r="AJ4" s="256"/>
      <c r="AK4" s="256"/>
      <c r="AL4" s="256"/>
      <c r="AM4" s="256"/>
      <c r="AN4" s="256"/>
    </row>
    <row r="5" spans="2:40" ht="20.100000000000001" customHeight="1" x14ac:dyDescent="0.45">
      <c r="B5" s="257" t="s">
        <v>109</v>
      </c>
      <c r="C5" s="257"/>
      <c r="D5" s="257"/>
      <c r="E5" s="258" t="str">
        <f>'様式A-1'!D4</f>
        <v>茶臼山トンネル</v>
      </c>
      <c r="F5" s="259"/>
      <c r="G5" s="259"/>
      <c r="H5" s="259"/>
      <c r="I5" s="260"/>
      <c r="J5" s="261" t="s">
        <v>110</v>
      </c>
      <c r="K5" s="261"/>
      <c r="L5" s="261"/>
      <c r="M5" s="245" t="str">
        <f>'様式A-1'!R3</f>
        <v>山口県防府土木
建築事務所</v>
      </c>
      <c r="N5" s="246"/>
      <c r="O5" s="246"/>
      <c r="P5" s="246"/>
      <c r="Q5" s="246"/>
      <c r="R5" s="247"/>
      <c r="S5" s="248"/>
      <c r="T5" s="248"/>
      <c r="U5" s="248"/>
      <c r="V5" s="248"/>
      <c r="W5" s="248"/>
      <c r="X5" s="248"/>
      <c r="Y5" s="252"/>
      <c r="Z5" s="253"/>
      <c r="AA5" s="253"/>
      <c r="AB5" s="253"/>
      <c r="AC5" s="253"/>
      <c r="AD5" s="254"/>
      <c r="AE5" s="255"/>
      <c r="AF5" s="255"/>
      <c r="AG5" s="255"/>
      <c r="AH5" s="255"/>
      <c r="AI5" s="256"/>
      <c r="AJ5" s="256"/>
      <c r="AK5" s="256"/>
      <c r="AL5" s="256"/>
      <c r="AM5" s="256"/>
      <c r="AN5" s="256"/>
    </row>
    <row r="6" spans="2:40" ht="13.5" customHeight="1" x14ac:dyDescent="0.45">
      <c r="B6" s="262" t="s">
        <v>111</v>
      </c>
      <c r="C6" s="262" t="s">
        <v>112</v>
      </c>
      <c r="D6" s="265" t="s">
        <v>113</v>
      </c>
      <c r="E6" s="266"/>
      <c r="F6" s="269" t="s">
        <v>114</v>
      </c>
      <c r="G6" s="270"/>
      <c r="H6" s="270"/>
      <c r="I6" s="270"/>
      <c r="J6" s="271"/>
      <c r="K6" s="275" t="s">
        <v>115</v>
      </c>
      <c r="L6" s="276"/>
      <c r="M6" s="276"/>
      <c r="N6" s="277"/>
      <c r="O6" s="281" t="s">
        <v>116</v>
      </c>
      <c r="P6" s="282"/>
      <c r="Q6" s="282"/>
      <c r="R6" s="282"/>
      <c r="S6" s="283"/>
      <c r="T6" s="283"/>
      <c r="U6" s="283"/>
      <c r="V6" s="283"/>
      <c r="W6" s="283"/>
      <c r="X6" s="283"/>
      <c r="Y6" s="283"/>
      <c r="Z6" s="283"/>
      <c r="AA6" s="283"/>
      <c r="AB6" s="283"/>
      <c r="AC6" s="283"/>
      <c r="AD6" s="284"/>
      <c r="AE6" s="295" t="s">
        <v>117</v>
      </c>
      <c r="AF6" s="296"/>
      <c r="AG6" s="296"/>
      <c r="AH6" s="296"/>
      <c r="AI6" s="296"/>
      <c r="AJ6" s="297"/>
      <c r="AK6" s="283" t="s">
        <v>118</v>
      </c>
      <c r="AL6" s="283"/>
      <c r="AM6" s="283"/>
      <c r="AN6" s="284"/>
    </row>
    <row r="7" spans="2:40" ht="13.5" customHeight="1" x14ac:dyDescent="0.45">
      <c r="B7" s="262"/>
      <c r="C7" s="263"/>
      <c r="D7" s="267"/>
      <c r="E7" s="268"/>
      <c r="F7" s="272"/>
      <c r="G7" s="273"/>
      <c r="H7" s="273"/>
      <c r="I7" s="273"/>
      <c r="J7" s="274"/>
      <c r="K7" s="278"/>
      <c r="L7" s="279"/>
      <c r="M7" s="279"/>
      <c r="N7" s="280"/>
      <c r="O7" s="255" t="str">
        <f>'様式A-1'!T8</f>
        <v>通報設備</v>
      </c>
      <c r="P7" s="255"/>
      <c r="Q7" s="255"/>
      <c r="R7" s="49" t="str">
        <f>'様式A-1'!T11</f>
        <v>警報設備</v>
      </c>
      <c r="S7" s="255" t="str">
        <f>'様式A-1'!T12</f>
        <v>消火設備</v>
      </c>
      <c r="T7" s="255"/>
      <c r="U7" s="255" t="str">
        <f>'様式A-1'!T14</f>
        <v>避難誘導設備</v>
      </c>
      <c r="V7" s="255"/>
      <c r="W7" s="255"/>
      <c r="X7" s="255"/>
      <c r="Y7" s="302" t="str">
        <f>'様式A-1'!T19</f>
        <v>その他の設備</v>
      </c>
      <c r="Z7" s="303"/>
      <c r="AA7" s="303"/>
      <c r="AB7" s="304"/>
      <c r="AC7" s="289" t="s">
        <v>119</v>
      </c>
      <c r="AD7" s="305"/>
      <c r="AE7" s="298"/>
      <c r="AF7" s="299"/>
      <c r="AG7" s="299"/>
      <c r="AH7" s="299"/>
      <c r="AI7" s="299"/>
      <c r="AJ7" s="300"/>
      <c r="AK7" s="283"/>
      <c r="AL7" s="283"/>
      <c r="AM7" s="283"/>
      <c r="AN7" s="284"/>
    </row>
    <row r="8" spans="2:40" ht="13.5" customHeight="1" x14ac:dyDescent="0.45">
      <c r="B8" s="261"/>
      <c r="C8" s="264"/>
      <c r="D8" s="50" t="s">
        <v>120</v>
      </c>
      <c r="E8" s="51" t="s">
        <v>121</v>
      </c>
      <c r="F8" s="261" t="s">
        <v>122</v>
      </c>
      <c r="G8" s="261"/>
      <c r="H8" s="261"/>
      <c r="I8" s="285" t="s">
        <v>123</v>
      </c>
      <c r="J8" s="285" t="s">
        <v>124</v>
      </c>
      <c r="K8" s="285" t="s">
        <v>125</v>
      </c>
      <c r="L8" s="287" t="s">
        <v>126</v>
      </c>
      <c r="M8" s="289" t="s">
        <v>119</v>
      </c>
      <c r="N8" s="290"/>
      <c r="O8" s="293" t="str">
        <f>'様式A-1'!U8</f>
        <v>通話型通報設備</v>
      </c>
      <c r="P8" s="293" t="str">
        <f>'様式A-1'!U9</f>
        <v>操作型通報設備</v>
      </c>
      <c r="Q8" s="293" t="str">
        <f>'様式A-1'!U10</f>
        <v>自動通報設備</v>
      </c>
      <c r="R8" s="293" t="str">
        <f>'様式A-1'!U11</f>
        <v>非常警報設備</v>
      </c>
      <c r="S8" s="314" t="str">
        <f>'様式A-1'!U12</f>
        <v>消 火 器</v>
      </c>
      <c r="T8" s="314" t="str">
        <f>'様式A-1'!U13</f>
        <v>消火栓設備</v>
      </c>
      <c r="U8" s="314" t="str">
        <f>'様式A-1'!U14</f>
        <v>誘導表示設備</v>
      </c>
      <c r="V8" s="293" t="str">
        <f>'様式A-1'!U15</f>
        <v>避難情報提供設備</v>
      </c>
      <c r="W8" s="314" t="str">
        <f>'様式A-1'!U17</f>
        <v>避難通路</v>
      </c>
      <c r="X8" s="314" t="str">
        <f>'様式A-1'!U18</f>
        <v>排煙設備</v>
      </c>
      <c r="Y8" s="293" t="str">
        <f>'様式A-1'!U19</f>
        <v>給水栓設備</v>
      </c>
      <c r="Z8" s="293" t="str">
        <f>'様式A-1'!U20</f>
        <v>無線通信補助設備</v>
      </c>
      <c r="AA8" s="293" t="str">
        <f>'様式A-1'!U21</f>
        <v>水噴霧設備</v>
      </c>
      <c r="AB8" s="314" t="str">
        <f>'様式A-1'!U22</f>
        <v>監視設備</v>
      </c>
      <c r="AC8" s="306"/>
      <c r="AD8" s="307"/>
      <c r="AE8" s="316" t="s">
        <v>127</v>
      </c>
      <c r="AF8" s="310" t="s">
        <v>128</v>
      </c>
      <c r="AG8" s="310" t="s">
        <v>129</v>
      </c>
      <c r="AH8" s="312" t="s">
        <v>130</v>
      </c>
      <c r="AI8" s="289" t="s">
        <v>119</v>
      </c>
      <c r="AJ8" s="305"/>
      <c r="AK8" s="283"/>
      <c r="AL8" s="283"/>
      <c r="AM8" s="283"/>
      <c r="AN8" s="284"/>
    </row>
    <row r="9" spans="2:40" x14ac:dyDescent="0.45">
      <c r="B9" s="261"/>
      <c r="C9" s="52" t="s">
        <v>131</v>
      </c>
      <c r="D9" s="53" t="s">
        <v>131</v>
      </c>
      <c r="E9" s="53" t="s">
        <v>131</v>
      </c>
      <c r="F9" s="261"/>
      <c r="G9" s="261"/>
      <c r="H9" s="261"/>
      <c r="I9" s="286"/>
      <c r="J9" s="286"/>
      <c r="K9" s="286"/>
      <c r="L9" s="288"/>
      <c r="M9" s="291"/>
      <c r="N9" s="292"/>
      <c r="O9" s="294"/>
      <c r="P9" s="294"/>
      <c r="Q9" s="294"/>
      <c r="R9" s="294"/>
      <c r="S9" s="315"/>
      <c r="T9" s="315"/>
      <c r="U9" s="315"/>
      <c r="V9" s="294"/>
      <c r="W9" s="315"/>
      <c r="X9" s="315"/>
      <c r="Y9" s="294"/>
      <c r="Z9" s="294"/>
      <c r="AA9" s="294"/>
      <c r="AB9" s="315"/>
      <c r="AC9" s="308"/>
      <c r="AD9" s="309"/>
      <c r="AE9" s="317"/>
      <c r="AF9" s="311"/>
      <c r="AG9" s="311"/>
      <c r="AH9" s="313"/>
      <c r="AI9" s="308"/>
      <c r="AJ9" s="309"/>
      <c r="AK9" s="301"/>
      <c r="AL9" s="301"/>
      <c r="AM9" s="301"/>
      <c r="AN9" s="292"/>
    </row>
    <row r="10" spans="2:40" ht="13.5" customHeight="1" x14ac:dyDescent="0.45">
      <c r="B10" s="90" t="s">
        <v>342</v>
      </c>
      <c r="C10" s="92">
        <v>0</v>
      </c>
      <c r="D10" s="92">
        <v>0</v>
      </c>
      <c r="E10" s="92">
        <v>0</v>
      </c>
      <c r="F10" s="231" t="s">
        <v>345</v>
      </c>
      <c r="G10" s="232"/>
      <c r="H10" s="232"/>
      <c r="I10" s="93"/>
      <c r="J10" s="93"/>
      <c r="K10" s="101"/>
      <c r="L10" s="93"/>
      <c r="M10" s="233"/>
      <c r="N10" s="137"/>
      <c r="O10" s="93"/>
      <c r="P10" s="93"/>
      <c r="Q10" s="93"/>
      <c r="R10" s="93"/>
      <c r="S10" s="94"/>
      <c r="T10" s="94"/>
      <c r="U10" s="94"/>
      <c r="V10" s="94"/>
      <c r="W10" s="94"/>
      <c r="X10" s="94"/>
      <c r="Y10" s="94"/>
      <c r="Z10" s="94"/>
      <c r="AA10" s="95"/>
      <c r="AB10" s="96"/>
      <c r="AC10" s="234"/>
      <c r="AD10" s="234"/>
      <c r="AE10" s="94"/>
      <c r="AF10" s="94"/>
      <c r="AG10" s="95"/>
      <c r="AH10" s="96"/>
      <c r="AI10" s="97"/>
      <c r="AJ10" s="98"/>
      <c r="AK10" s="223" t="s">
        <v>348</v>
      </c>
      <c r="AL10" s="224"/>
      <c r="AM10" s="224"/>
      <c r="AN10" s="225"/>
    </row>
    <row r="11" spans="2:40" ht="13.5" customHeight="1" x14ac:dyDescent="0.45">
      <c r="B11" s="91" t="s">
        <v>343</v>
      </c>
      <c r="C11" s="92">
        <v>3.1</v>
      </c>
      <c r="D11" s="92">
        <v>0</v>
      </c>
      <c r="E11" s="92">
        <v>3.1</v>
      </c>
      <c r="F11" s="231"/>
      <c r="G11" s="232"/>
      <c r="H11" s="232"/>
      <c r="I11" s="93"/>
      <c r="J11" s="93"/>
      <c r="K11" s="101" t="s">
        <v>347</v>
      </c>
      <c r="L11" s="93"/>
      <c r="M11" s="233"/>
      <c r="N11" s="137"/>
      <c r="O11" s="93"/>
      <c r="P11" s="93"/>
      <c r="Q11" s="93"/>
      <c r="R11" s="93"/>
      <c r="S11" s="94"/>
      <c r="T11" s="94"/>
      <c r="U11" s="94"/>
      <c r="V11" s="94"/>
      <c r="W11" s="94"/>
      <c r="X11" s="94"/>
      <c r="Y11" s="94"/>
      <c r="Z11" s="94"/>
      <c r="AA11" s="95"/>
      <c r="AB11" s="96"/>
      <c r="AC11" s="234"/>
      <c r="AD11" s="234"/>
      <c r="AE11" s="94"/>
      <c r="AF11" s="94"/>
      <c r="AG11" s="95"/>
      <c r="AH11" s="96"/>
      <c r="AI11" s="97"/>
      <c r="AJ11" s="98"/>
      <c r="AK11" s="223"/>
      <c r="AL11" s="224"/>
      <c r="AM11" s="224"/>
      <c r="AN11" s="225"/>
    </row>
    <row r="12" spans="2:40" ht="13.5" customHeight="1" x14ac:dyDescent="0.45">
      <c r="B12" s="91" t="s">
        <v>285</v>
      </c>
      <c r="C12" s="92">
        <v>5.2</v>
      </c>
      <c r="D12" s="92">
        <v>3.1</v>
      </c>
      <c r="E12" s="92">
        <v>8.3000000000000007</v>
      </c>
      <c r="F12" s="231"/>
      <c r="G12" s="232"/>
      <c r="H12" s="232"/>
      <c r="I12" s="101" t="s">
        <v>347</v>
      </c>
      <c r="J12" s="93"/>
      <c r="K12" s="101"/>
      <c r="L12" s="93"/>
      <c r="M12" s="233"/>
      <c r="N12" s="137"/>
      <c r="O12" s="93"/>
      <c r="P12" s="101" t="s">
        <v>349</v>
      </c>
      <c r="Q12" s="93"/>
      <c r="R12" s="93"/>
      <c r="S12" s="101" t="s">
        <v>349</v>
      </c>
      <c r="T12" s="101"/>
      <c r="U12" s="101"/>
      <c r="V12" s="94"/>
      <c r="W12" s="94"/>
      <c r="X12" s="94"/>
      <c r="Y12" s="94"/>
      <c r="Z12" s="94"/>
      <c r="AA12" s="95"/>
      <c r="AB12" s="96"/>
      <c r="AC12" s="234"/>
      <c r="AD12" s="234"/>
      <c r="AE12" s="94"/>
      <c r="AF12" s="94"/>
      <c r="AG12" s="95"/>
      <c r="AH12" s="96"/>
      <c r="AI12" s="97"/>
      <c r="AJ12" s="98"/>
      <c r="AK12" s="223" t="s">
        <v>356</v>
      </c>
      <c r="AL12" s="224"/>
      <c r="AM12" s="224"/>
      <c r="AN12" s="225"/>
    </row>
    <row r="13" spans="2:40" ht="13.5" customHeight="1" x14ac:dyDescent="0.45">
      <c r="B13" s="91" t="s">
        <v>286</v>
      </c>
      <c r="C13" s="92">
        <v>4</v>
      </c>
      <c r="D13" s="92">
        <v>8.3000000000000007</v>
      </c>
      <c r="E13" s="92">
        <v>12.3</v>
      </c>
      <c r="F13" s="231"/>
      <c r="G13" s="232"/>
      <c r="H13" s="232"/>
      <c r="I13" s="101" t="s">
        <v>347</v>
      </c>
      <c r="J13" s="93"/>
      <c r="K13" s="101" t="s">
        <v>347</v>
      </c>
      <c r="L13" s="93"/>
      <c r="M13" s="233"/>
      <c r="N13" s="137"/>
      <c r="O13" s="93"/>
      <c r="P13" s="93"/>
      <c r="Q13" s="93"/>
      <c r="R13" s="93"/>
      <c r="S13" s="94"/>
      <c r="T13" s="94"/>
      <c r="U13" s="94"/>
      <c r="V13" s="94"/>
      <c r="W13" s="94"/>
      <c r="X13" s="94"/>
      <c r="Y13" s="94"/>
      <c r="Z13" s="94"/>
      <c r="AA13" s="95"/>
      <c r="AB13" s="96"/>
      <c r="AC13" s="234"/>
      <c r="AD13" s="234"/>
      <c r="AE13" s="94"/>
      <c r="AF13" s="94"/>
      <c r="AG13" s="95"/>
      <c r="AH13" s="96"/>
      <c r="AI13" s="97"/>
      <c r="AJ13" s="98"/>
      <c r="AK13" s="223"/>
      <c r="AL13" s="224"/>
      <c r="AM13" s="224"/>
      <c r="AN13" s="225"/>
    </row>
    <row r="14" spans="2:40" ht="13.5" customHeight="1" x14ac:dyDescent="0.45">
      <c r="B14" s="91" t="s">
        <v>287</v>
      </c>
      <c r="C14" s="92">
        <v>3.6</v>
      </c>
      <c r="D14" s="92">
        <v>12.3</v>
      </c>
      <c r="E14" s="92">
        <v>15.9</v>
      </c>
      <c r="F14" s="231"/>
      <c r="G14" s="232"/>
      <c r="H14" s="232"/>
      <c r="I14" s="101" t="s">
        <v>347</v>
      </c>
      <c r="J14" s="93"/>
      <c r="K14" s="101" t="s">
        <v>347</v>
      </c>
      <c r="L14" s="93"/>
      <c r="M14" s="233"/>
      <c r="N14" s="137"/>
      <c r="O14" s="93"/>
      <c r="P14" s="93"/>
      <c r="Q14" s="93"/>
      <c r="R14" s="93"/>
      <c r="S14" s="94"/>
      <c r="T14" s="94"/>
      <c r="U14" s="94"/>
      <c r="V14" s="94"/>
      <c r="W14" s="94"/>
      <c r="X14" s="94"/>
      <c r="Y14" s="94"/>
      <c r="Z14" s="94"/>
      <c r="AA14" s="95"/>
      <c r="AB14" s="96"/>
      <c r="AC14" s="234"/>
      <c r="AD14" s="234"/>
      <c r="AE14" s="94"/>
      <c r="AF14" s="94"/>
      <c r="AG14" s="95"/>
      <c r="AH14" s="96"/>
      <c r="AI14" s="97"/>
      <c r="AJ14" s="98"/>
      <c r="AK14" s="223"/>
      <c r="AL14" s="224"/>
      <c r="AM14" s="224"/>
      <c r="AN14" s="225"/>
    </row>
    <row r="15" spans="2:40" ht="13.5" customHeight="1" x14ac:dyDescent="0.45">
      <c r="B15" s="91" t="s">
        <v>288</v>
      </c>
      <c r="C15" s="92">
        <v>5.4</v>
      </c>
      <c r="D15" s="92">
        <v>15.9</v>
      </c>
      <c r="E15" s="92">
        <v>21.3</v>
      </c>
      <c r="F15" s="231"/>
      <c r="G15" s="232"/>
      <c r="H15" s="232"/>
      <c r="I15" s="101" t="s">
        <v>347</v>
      </c>
      <c r="J15" s="93"/>
      <c r="K15" s="101" t="s">
        <v>347</v>
      </c>
      <c r="L15" s="93"/>
      <c r="M15" s="233"/>
      <c r="N15" s="137"/>
      <c r="O15" s="93"/>
      <c r="P15" s="93"/>
      <c r="Q15" s="93"/>
      <c r="R15" s="93"/>
      <c r="S15" s="94"/>
      <c r="T15" s="94"/>
      <c r="U15" s="94"/>
      <c r="V15" s="94"/>
      <c r="W15" s="94"/>
      <c r="X15" s="94"/>
      <c r="Y15" s="94"/>
      <c r="Z15" s="94"/>
      <c r="AA15" s="95"/>
      <c r="AB15" s="96"/>
      <c r="AC15" s="234"/>
      <c r="AD15" s="234"/>
      <c r="AE15" s="94"/>
      <c r="AF15" s="94"/>
      <c r="AG15" s="95"/>
      <c r="AH15" s="96"/>
      <c r="AI15" s="97"/>
      <c r="AJ15" s="98"/>
      <c r="AK15" s="223"/>
      <c r="AL15" s="224"/>
      <c r="AM15" s="224"/>
      <c r="AN15" s="225"/>
    </row>
    <row r="16" spans="2:40" ht="13.5" customHeight="1" x14ac:dyDescent="0.45">
      <c r="B16" s="91" t="s">
        <v>289</v>
      </c>
      <c r="C16" s="92">
        <v>4.3</v>
      </c>
      <c r="D16" s="92">
        <v>21.3</v>
      </c>
      <c r="E16" s="92">
        <v>25.6</v>
      </c>
      <c r="F16" s="231"/>
      <c r="G16" s="232"/>
      <c r="H16" s="232"/>
      <c r="I16" s="101" t="s">
        <v>347</v>
      </c>
      <c r="J16" s="93"/>
      <c r="K16" s="101"/>
      <c r="L16" s="93"/>
      <c r="M16" s="233"/>
      <c r="N16" s="137"/>
      <c r="O16" s="93"/>
      <c r="P16" s="93"/>
      <c r="Q16" s="93"/>
      <c r="R16" s="93"/>
      <c r="S16" s="94"/>
      <c r="T16" s="94"/>
      <c r="U16" s="94"/>
      <c r="V16" s="94"/>
      <c r="W16" s="94"/>
      <c r="X16" s="94"/>
      <c r="Y16" s="94"/>
      <c r="Z16" s="94"/>
      <c r="AA16" s="95"/>
      <c r="AB16" s="96"/>
      <c r="AC16" s="234"/>
      <c r="AD16" s="234"/>
      <c r="AE16" s="94"/>
      <c r="AF16" s="94"/>
      <c r="AG16" s="95"/>
      <c r="AH16" s="96"/>
      <c r="AI16" s="97"/>
      <c r="AJ16" s="98"/>
      <c r="AK16" s="223"/>
      <c r="AL16" s="224"/>
      <c r="AM16" s="224"/>
      <c r="AN16" s="225"/>
    </row>
    <row r="17" spans="2:40" ht="13.5" customHeight="1" x14ac:dyDescent="0.45">
      <c r="B17" s="91" t="s">
        <v>290</v>
      </c>
      <c r="C17" s="92">
        <v>4</v>
      </c>
      <c r="D17" s="92">
        <v>25.6</v>
      </c>
      <c r="E17" s="92">
        <v>29.6</v>
      </c>
      <c r="F17" s="231"/>
      <c r="G17" s="232"/>
      <c r="H17" s="232"/>
      <c r="I17" s="101" t="s">
        <v>347</v>
      </c>
      <c r="J17" s="93"/>
      <c r="K17" s="101" t="s">
        <v>347</v>
      </c>
      <c r="L17" s="93"/>
      <c r="M17" s="233"/>
      <c r="N17" s="137"/>
      <c r="O17" s="93"/>
      <c r="P17" s="93"/>
      <c r="Q17" s="93"/>
      <c r="R17" s="93"/>
      <c r="S17" s="94"/>
      <c r="T17" s="94"/>
      <c r="U17" s="94"/>
      <c r="V17" s="94"/>
      <c r="W17" s="94"/>
      <c r="X17" s="94"/>
      <c r="Y17" s="94"/>
      <c r="Z17" s="94"/>
      <c r="AA17" s="95"/>
      <c r="AB17" s="96"/>
      <c r="AC17" s="234"/>
      <c r="AD17" s="234"/>
      <c r="AE17" s="94"/>
      <c r="AF17" s="94"/>
      <c r="AG17" s="95"/>
      <c r="AH17" s="96"/>
      <c r="AI17" s="97"/>
      <c r="AJ17" s="98"/>
      <c r="AK17" s="223"/>
      <c r="AL17" s="224"/>
      <c r="AM17" s="224"/>
      <c r="AN17" s="225"/>
    </row>
    <row r="18" spans="2:40" ht="13.5" customHeight="1" x14ac:dyDescent="0.45">
      <c r="B18" s="91" t="s">
        <v>291</v>
      </c>
      <c r="C18" s="92">
        <v>4</v>
      </c>
      <c r="D18" s="92">
        <v>29.6</v>
      </c>
      <c r="E18" s="92">
        <v>33.6</v>
      </c>
      <c r="F18" s="231"/>
      <c r="G18" s="232"/>
      <c r="H18" s="232"/>
      <c r="I18" s="101" t="s">
        <v>347</v>
      </c>
      <c r="J18" s="93"/>
      <c r="K18" s="101" t="s">
        <v>347</v>
      </c>
      <c r="L18" s="93"/>
      <c r="M18" s="233"/>
      <c r="N18" s="137"/>
      <c r="O18" s="93"/>
      <c r="P18" s="93"/>
      <c r="Q18" s="93"/>
      <c r="R18" s="93"/>
      <c r="S18" s="94"/>
      <c r="T18" s="94"/>
      <c r="U18" s="101"/>
      <c r="V18" s="94"/>
      <c r="W18" s="94"/>
      <c r="X18" s="94"/>
      <c r="Y18" s="94"/>
      <c r="Z18" s="94"/>
      <c r="AA18" s="95"/>
      <c r="AB18" s="96"/>
      <c r="AC18" s="234"/>
      <c r="AD18" s="234"/>
      <c r="AE18" s="94"/>
      <c r="AF18" s="94"/>
      <c r="AG18" s="95"/>
      <c r="AH18" s="96"/>
      <c r="AI18" s="97"/>
      <c r="AJ18" s="98"/>
      <c r="AK18" s="223" t="s">
        <v>356</v>
      </c>
      <c r="AL18" s="224"/>
      <c r="AM18" s="224"/>
      <c r="AN18" s="225"/>
    </row>
    <row r="19" spans="2:40" ht="13.5" customHeight="1" x14ac:dyDescent="0.45">
      <c r="B19" s="91" t="s">
        <v>292</v>
      </c>
      <c r="C19" s="92">
        <v>4.5</v>
      </c>
      <c r="D19" s="92">
        <v>33.6</v>
      </c>
      <c r="E19" s="92">
        <v>38.1</v>
      </c>
      <c r="F19" s="231"/>
      <c r="G19" s="232"/>
      <c r="H19" s="232"/>
      <c r="I19" s="101" t="s">
        <v>347</v>
      </c>
      <c r="J19" s="93"/>
      <c r="K19" s="101"/>
      <c r="L19" s="93"/>
      <c r="M19" s="233"/>
      <c r="N19" s="137"/>
      <c r="O19" s="93"/>
      <c r="P19" s="93"/>
      <c r="Q19" s="93"/>
      <c r="R19" s="93"/>
      <c r="S19" s="94"/>
      <c r="T19" s="94"/>
      <c r="U19" s="94"/>
      <c r="V19" s="94"/>
      <c r="W19" s="94"/>
      <c r="X19" s="94"/>
      <c r="Y19" s="94"/>
      <c r="Z19" s="94"/>
      <c r="AA19" s="95"/>
      <c r="AB19" s="96"/>
      <c r="AC19" s="234"/>
      <c r="AD19" s="234"/>
      <c r="AE19" s="94"/>
      <c r="AF19" s="94"/>
      <c r="AG19" s="95"/>
      <c r="AH19" s="96"/>
      <c r="AI19" s="97"/>
      <c r="AJ19" s="98"/>
      <c r="AK19" s="223"/>
      <c r="AL19" s="224"/>
      <c r="AM19" s="224"/>
      <c r="AN19" s="225"/>
    </row>
    <row r="20" spans="2:40" ht="13.5" customHeight="1" x14ac:dyDescent="0.45">
      <c r="B20" s="91" t="s">
        <v>293</v>
      </c>
      <c r="C20" s="92">
        <v>4.5</v>
      </c>
      <c r="D20" s="92">
        <v>38.1</v>
      </c>
      <c r="E20" s="92">
        <v>42.6</v>
      </c>
      <c r="F20" s="231"/>
      <c r="G20" s="232"/>
      <c r="H20" s="232"/>
      <c r="I20" s="101" t="s">
        <v>347</v>
      </c>
      <c r="J20" s="93"/>
      <c r="K20" s="101" t="s">
        <v>347</v>
      </c>
      <c r="L20" s="93"/>
      <c r="M20" s="233"/>
      <c r="N20" s="137"/>
      <c r="O20" s="93"/>
      <c r="P20" s="93"/>
      <c r="Q20" s="93"/>
      <c r="R20" s="93"/>
      <c r="S20" s="100"/>
      <c r="T20" s="100"/>
      <c r="U20" s="100"/>
      <c r="V20" s="100"/>
      <c r="W20" s="94"/>
      <c r="X20" s="94"/>
      <c r="Y20" s="94"/>
      <c r="Z20" s="94"/>
      <c r="AA20" s="95"/>
      <c r="AB20" s="96"/>
      <c r="AC20" s="234"/>
      <c r="AD20" s="234"/>
      <c r="AE20" s="94"/>
      <c r="AF20" s="94"/>
      <c r="AG20" s="95"/>
      <c r="AH20" s="96"/>
      <c r="AI20" s="97"/>
      <c r="AJ20" s="98"/>
      <c r="AK20" s="223"/>
      <c r="AL20" s="224"/>
      <c r="AM20" s="224"/>
      <c r="AN20" s="225"/>
    </row>
    <row r="21" spans="2:40" ht="13.5" customHeight="1" x14ac:dyDescent="0.45">
      <c r="B21" s="91" t="s">
        <v>294</v>
      </c>
      <c r="C21" s="92">
        <v>4.5</v>
      </c>
      <c r="D21" s="92">
        <v>42.6</v>
      </c>
      <c r="E21" s="92">
        <v>47.1</v>
      </c>
      <c r="F21" s="231"/>
      <c r="G21" s="232"/>
      <c r="H21" s="232"/>
      <c r="I21" s="101" t="s">
        <v>347</v>
      </c>
      <c r="J21" s="93"/>
      <c r="K21" s="101" t="s">
        <v>347</v>
      </c>
      <c r="L21" s="93"/>
      <c r="M21" s="233"/>
      <c r="N21" s="137"/>
      <c r="O21" s="93"/>
      <c r="P21" s="93"/>
      <c r="Q21" s="93"/>
      <c r="R21" s="93"/>
      <c r="S21" s="94"/>
      <c r="T21" s="94"/>
      <c r="U21" s="94"/>
      <c r="V21" s="94"/>
      <c r="W21" s="94"/>
      <c r="X21" s="94"/>
      <c r="Y21" s="94"/>
      <c r="Z21" s="94"/>
      <c r="AA21" s="95"/>
      <c r="AB21" s="96"/>
      <c r="AC21" s="234"/>
      <c r="AD21" s="234"/>
      <c r="AE21" s="94"/>
      <c r="AF21" s="94"/>
      <c r="AG21" s="95"/>
      <c r="AH21" s="96"/>
      <c r="AI21" s="97"/>
      <c r="AJ21" s="98"/>
      <c r="AK21" s="223"/>
      <c r="AL21" s="224"/>
      <c r="AM21" s="224"/>
      <c r="AN21" s="225"/>
    </row>
    <row r="22" spans="2:40" ht="13.5" customHeight="1" x14ac:dyDescent="0.45">
      <c r="B22" s="91" t="s">
        <v>295</v>
      </c>
      <c r="C22" s="92">
        <v>4.4000000000000004</v>
      </c>
      <c r="D22" s="92">
        <v>47.1</v>
      </c>
      <c r="E22" s="92">
        <v>51.5</v>
      </c>
      <c r="F22" s="231"/>
      <c r="G22" s="232"/>
      <c r="H22" s="232"/>
      <c r="I22" s="101" t="s">
        <v>347</v>
      </c>
      <c r="J22" s="93"/>
      <c r="K22" s="101" t="s">
        <v>347</v>
      </c>
      <c r="L22" s="93"/>
      <c r="M22" s="233"/>
      <c r="N22" s="137"/>
      <c r="O22" s="93"/>
      <c r="P22" s="93"/>
      <c r="Q22" s="93"/>
      <c r="R22" s="93"/>
      <c r="S22" s="94"/>
      <c r="T22" s="94"/>
      <c r="U22" s="101" t="s">
        <v>347</v>
      </c>
      <c r="V22" s="94"/>
      <c r="W22" s="94"/>
      <c r="X22" s="94"/>
      <c r="Y22" s="94"/>
      <c r="Z22" s="94"/>
      <c r="AA22" s="95"/>
      <c r="AB22" s="96"/>
      <c r="AC22" s="234"/>
      <c r="AD22" s="234"/>
      <c r="AE22" s="94"/>
      <c r="AF22" s="94"/>
      <c r="AG22" s="95"/>
      <c r="AH22" s="96"/>
      <c r="AI22" s="97"/>
      <c r="AJ22" s="98"/>
      <c r="AK22" s="223"/>
      <c r="AL22" s="224"/>
      <c r="AM22" s="224"/>
      <c r="AN22" s="225"/>
    </row>
    <row r="23" spans="2:40" ht="13.5" customHeight="1" x14ac:dyDescent="0.45">
      <c r="B23" s="91" t="s">
        <v>296</v>
      </c>
      <c r="C23" s="92">
        <v>4.5</v>
      </c>
      <c r="D23" s="92">
        <v>51.5</v>
      </c>
      <c r="E23" s="92">
        <v>56</v>
      </c>
      <c r="F23" s="231"/>
      <c r="G23" s="232"/>
      <c r="H23" s="232"/>
      <c r="I23" s="101" t="s">
        <v>347</v>
      </c>
      <c r="J23" s="93"/>
      <c r="K23" s="101" t="s">
        <v>347</v>
      </c>
      <c r="L23" s="93"/>
      <c r="M23" s="233"/>
      <c r="N23" s="137"/>
      <c r="O23" s="93"/>
      <c r="P23" s="93"/>
      <c r="Q23" s="93"/>
      <c r="R23" s="93"/>
      <c r="S23" s="100"/>
      <c r="T23" s="100"/>
      <c r="U23" s="101"/>
      <c r="V23" s="100"/>
      <c r="W23" s="100"/>
      <c r="X23" s="100"/>
      <c r="Y23" s="100"/>
      <c r="Z23" s="100"/>
      <c r="AA23" s="95"/>
      <c r="AB23" s="96"/>
      <c r="AC23" s="234"/>
      <c r="AD23" s="234"/>
      <c r="AE23" s="94"/>
      <c r="AF23" s="94"/>
      <c r="AG23" s="95"/>
      <c r="AH23" s="96"/>
      <c r="AI23" s="97"/>
      <c r="AJ23" s="98"/>
      <c r="AK23" s="223" t="s">
        <v>356</v>
      </c>
      <c r="AL23" s="224"/>
      <c r="AM23" s="224"/>
      <c r="AN23" s="225"/>
    </row>
    <row r="24" spans="2:40" ht="13.5" customHeight="1" x14ac:dyDescent="0.45">
      <c r="B24" s="91" t="s">
        <v>297</v>
      </c>
      <c r="C24" s="92">
        <v>4.5</v>
      </c>
      <c r="D24" s="92">
        <v>56</v>
      </c>
      <c r="E24" s="92">
        <v>60.5</v>
      </c>
      <c r="F24" s="237"/>
      <c r="G24" s="232"/>
      <c r="H24" s="232"/>
      <c r="I24" s="101" t="s">
        <v>347</v>
      </c>
      <c r="J24" s="93"/>
      <c r="K24" s="101" t="s">
        <v>347</v>
      </c>
      <c r="L24" s="93"/>
      <c r="M24" s="233"/>
      <c r="N24" s="137"/>
      <c r="O24" s="93"/>
      <c r="P24" s="101" t="s">
        <v>350</v>
      </c>
      <c r="Q24" s="93"/>
      <c r="R24" s="93"/>
      <c r="S24" s="101" t="s">
        <v>350</v>
      </c>
      <c r="T24" s="101"/>
      <c r="U24" s="94"/>
      <c r="V24" s="94"/>
      <c r="W24" s="94"/>
      <c r="X24" s="94"/>
      <c r="Y24" s="94"/>
      <c r="Z24" s="94"/>
      <c r="AA24" s="95"/>
      <c r="AB24" s="96"/>
      <c r="AC24" s="234"/>
      <c r="AD24" s="234"/>
      <c r="AE24" s="94"/>
      <c r="AF24" s="94"/>
      <c r="AG24" s="95"/>
      <c r="AH24" s="96"/>
      <c r="AI24" s="97"/>
      <c r="AJ24" s="98"/>
      <c r="AK24" s="223"/>
      <c r="AL24" s="224"/>
      <c r="AM24" s="224"/>
      <c r="AN24" s="225"/>
    </row>
    <row r="25" spans="2:40" ht="13.5" customHeight="1" x14ac:dyDescent="0.45">
      <c r="B25" s="91" t="s">
        <v>298</v>
      </c>
      <c r="C25" s="92">
        <v>4.5</v>
      </c>
      <c r="D25" s="92">
        <v>60.5</v>
      </c>
      <c r="E25" s="92">
        <v>65</v>
      </c>
      <c r="F25" s="237"/>
      <c r="G25" s="232"/>
      <c r="H25" s="232"/>
      <c r="I25" s="101" t="s">
        <v>347</v>
      </c>
      <c r="J25" s="93"/>
      <c r="K25" s="101" t="s">
        <v>347</v>
      </c>
      <c r="L25" s="93"/>
      <c r="M25" s="233"/>
      <c r="N25" s="137"/>
      <c r="O25" s="93"/>
      <c r="P25" s="93"/>
      <c r="Q25" s="93"/>
      <c r="R25" s="93"/>
      <c r="S25" s="94"/>
      <c r="T25" s="94"/>
      <c r="U25" s="94"/>
      <c r="V25" s="94"/>
      <c r="W25" s="94"/>
      <c r="X25" s="94"/>
      <c r="Y25" s="94"/>
      <c r="Z25" s="94"/>
      <c r="AA25" s="95"/>
      <c r="AB25" s="96"/>
      <c r="AC25" s="234"/>
      <c r="AD25" s="234"/>
      <c r="AE25" s="94"/>
      <c r="AF25" s="94"/>
      <c r="AG25" s="95"/>
      <c r="AH25" s="96"/>
      <c r="AI25" s="97"/>
      <c r="AJ25" s="98"/>
      <c r="AK25" s="223"/>
      <c r="AL25" s="224"/>
      <c r="AM25" s="224"/>
      <c r="AN25" s="225"/>
    </row>
    <row r="26" spans="2:40" ht="13.5" customHeight="1" x14ac:dyDescent="0.45">
      <c r="B26" s="91" t="s">
        <v>299</v>
      </c>
      <c r="C26" s="92">
        <v>4.5</v>
      </c>
      <c r="D26" s="92">
        <v>65</v>
      </c>
      <c r="E26" s="92">
        <v>69.5</v>
      </c>
      <c r="F26" s="237"/>
      <c r="G26" s="232"/>
      <c r="H26" s="232"/>
      <c r="I26" s="101" t="s">
        <v>347</v>
      </c>
      <c r="J26" s="93"/>
      <c r="K26" s="101" t="s">
        <v>347</v>
      </c>
      <c r="L26" s="93"/>
      <c r="M26" s="233"/>
      <c r="N26" s="137"/>
      <c r="O26" s="93"/>
      <c r="P26" s="93"/>
      <c r="Q26" s="93"/>
      <c r="R26" s="93"/>
      <c r="S26" s="94"/>
      <c r="T26" s="94"/>
      <c r="U26" s="94"/>
      <c r="V26" s="94"/>
      <c r="W26" s="94"/>
      <c r="X26" s="94"/>
      <c r="Y26" s="94"/>
      <c r="Z26" s="94"/>
      <c r="AA26" s="95"/>
      <c r="AB26" s="96"/>
      <c r="AC26" s="234"/>
      <c r="AD26" s="234"/>
      <c r="AE26" s="94"/>
      <c r="AF26" s="94"/>
      <c r="AG26" s="95"/>
      <c r="AH26" s="96"/>
      <c r="AI26" s="97"/>
      <c r="AJ26" s="98"/>
      <c r="AK26" s="223"/>
      <c r="AL26" s="224"/>
      <c r="AM26" s="224"/>
      <c r="AN26" s="225"/>
    </row>
    <row r="27" spans="2:40" ht="13.5" customHeight="1" x14ac:dyDescent="0.45">
      <c r="B27" s="91" t="s">
        <v>300</v>
      </c>
      <c r="C27" s="92">
        <v>4.5</v>
      </c>
      <c r="D27" s="92">
        <v>69.5</v>
      </c>
      <c r="E27" s="92">
        <v>74</v>
      </c>
      <c r="F27" s="237"/>
      <c r="G27" s="232"/>
      <c r="H27" s="232"/>
      <c r="I27" s="101" t="s">
        <v>347</v>
      </c>
      <c r="J27" s="93"/>
      <c r="K27" s="101" t="s">
        <v>347</v>
      </c>
      <c r="L27" s="93"/>
      <c r="M27" s="233"/>
      <c r="N27" s="137"/>
      <c r="O27" s="93"/>
      <c r="P27" s="93"/>
      <c r="Q27" s="93"/>
      <c r="R27" s="93"/>
      <c r="S27" s="94"/>
      <c r="T27" s="94"/>
      <c r="U27" s="94"/>
      <c r="V27" s="94"/>
      <c r="W27" s="94"/>
      <c r="X27" s="94"/>
      <c r="Y27" s="94"/>
      <c r="Z27" s="94"/>
      <c r="AA27" s="95"/>
      <c r="AB27" s="96"/>
      <c r="AC27" s="234"/>
      <c r="AD27" s="234"/>
      <c r="AE27" s="94"/>
      <c r="AF27" s="94"/>
      <c r="AG27" s="95"/>
      <c r="AH27" s="96"/>
      <c r="AI27" s="97"/>
      <c r="AJ27" s="98"/>
      <c r="AK27" s="223"/>
      <c r="AL27" s="224"/>
      <c r="AM27" s="224"/>
      <c r="AN27" s="225"/>
    </row>
    <row r="28" spans="2:40" ht="13.5" customHeight="1" x14ac:dyDescent="0.45">
      <c r="B28" s="91" t="s">
        <v>301</v>
      </c>
      <c r="C28" s="92">
        <v>5.0999999999999996</v>
      </c>
      <c r="D28" s="92">
        <v>74</v>
      </c>
      <c r="E28" s="92">
        <v>79.099999999999994</v>
      </c>
      <c r="F28" s="237"/>
      <c r="G28" s="232"/>
      <c r="H28" s="232"/>
      <c r="I28" s="101" t="s">
        <v>347</v>
      </c>
      <c r="J28" s="93"/>
      <c r="K28" s="101" t="s">
        <v>347</v>
      </c>
      <c r="L28" s="93"/>
      <c r="M28" s="233"/>
      <c r="N28" s="137"/>
      <c r="O28" s="93"/>
      <c r="P28" s="93"/>
      <c r="Q28" s="93"/>
      <c r="R28" s="93"/>
      <c r="S28" s="94"/>
      <c r="T28" s="94"/>
      <c r="U28" s="94"/>
      <c r="V28" s="94"/>
      <c r="W28" s="94"/>
      <c r="X28" s="94"/>
      <c r="Y28" s="94"/>
      <c r="Z28" s="94"/>
      <c r="AA28" s="95"/>
      <c r="AB28" s="96"/>
      <c r="AC28" s="234"/>
      <c r="AD28" s="234"/>
      <c r="AE28" s="94"/>
      <c r="AF28" s="94"/>
      <c r="AG28" s="95"/>
      <c r="AH28" s="96"/>
      <c r="AI28" s="97"/>
      <c r="AJ28" s="98"/>
      <c r="AK28" s="223"/>
      <c r="AL28" s="224"/>
      <c r="AM28" s="224"/>
      <c r="AN28" s="225"/>
    </row>
    <row r="29" spans="2:40" ht="13.5" customHeight="1" x14ac:dyDescent="0.45">
      <c r="B29" s="91" t="s">
        <v>302</v>
      </c>
      <c r="C29" s="92">
        <v>4.5</v>
      </c>
      <c r="D29" s="92">
        <v>79.099999999999994</v>
      </c>
      <c r="E29" s="92">
        <v>83.6</v>
      </c>
      <c r="F29" s="231"/>
      <c r="G29" s="232"/>
      <c r="H29" s="232"/>
      <c r="I29" s="101" t="s">
        <v>347</v>
      </c>
      <c r="J29" s="93"/>
      <c r="K29" s="101" t="s">
        <v>347</v>
      </c>
      <c r="L29" s="93"/>
      <c r="M29" s="233"/>
      <c r="N29" s="137"/>
      <c r="O29" s="93"/>
      <c r="P29" s="93"/>
      <c r="Q29" s="93"/>
      <c r="R29" s="93"/>
      <c r="S29" s="94"/>
      <c r="T29" s="94"/>
      <c r="U29" s="101"/>
      <c r="V29" s="94"/>
      <c r="W29" s="94"/>
      <c r="X29" s="94"/>
      <c r="Y29" s="94"/>
      <c r="Z29" s="94"/>
      <c r="AA29" s="95"/>
      <c r="AB29" s="96"/>
      <c r="AC29" s="234"/>
      <c r="AD29" s="234"/>
      <c r="AE29" s="94"/>
      <c r="AF29" s="94"/>
      <c r="AG29" s="95"/>
      <c r="AH29" s="96"/>
      <c r="AI29" s="97"/>
      <c r="AJ29" s="98"/>
      <c r="AK29" s="223" t="s">
        <v>356</v>
      </c>
      <c r="AL29" s="224"/>
      <c r="AM29" s="224"/>
      <c r="AN29" s="225"/>
    </row>
    <row r="30" spans="2:40" ht="13.5" customHeight="1" x14ac:dyDescent="0.45">
      <c r="B30" s="91" t="s">
        <v>303</v>
      </c>
      <c r="C30" s="92">
        <v>4.5</v>
      </c>
      <c r="D30" s="92">
        <v>83.6</v>
      </c>
      <c r="E30" s="92">
        <v>88.1</v>
      </c>
      <c r="F30" s="231"/>
      <c r="G30" s="232"/>
      <c r="H30" s="232"/>
      <c r="I30" s="101" t="s">
        <v>347</v>
      </c>
      <c r="J30" s="93"/>
      <c r="K30" s="101" t="s">
        <v>347</v>
      </c>
      <c r="L30" s="93"/>
      <c r="M30" s="233"/>
      <c r="N30" s="137"/>
      <c r="O30" s="93"/>
      <c r="P30" s="93"/>
      <c r="Q30" s="93"/>
      <c r="R30" s="93"/>
      <c r="S30" s="94"/>
      <c r="T30" s="94"/>
      <c r="U30" s="94"/>
      <c r="V30" s="94"/>
      <c r="W30" s="94"/>
      <c r="X30" s="94"/>
      <c r="Y30" s="94"/>
      <c r="Z30" s="94"/>
      <c r="AA30" s="95"/>
      <c r="AB30" s="96"/>
      <c r="AC30" s="234"/>
      <c r="AD30" s="234"/>
      <c r="AE30" s="94"/>
      <c r="AF30" s="94"/>
      <c r="AG30" s="95"/>
      <c r="AH30" s="96"/>
      <c r="AI30" s="97"/>
      <c r="AJ30" s="98"/>
      <c r="AK30" s="223"/>
      <c r="AL30" s="224"/>
      <c r="AM30" s="224"/>
      <c r="AN30" s="225"/>
    </row>
    <row r="31" spans="2:40" ht="13.5" customHeight="1" x14ac:dyDescent="0.45">
      <c r="B31" s="91" t="s">
        <v>304</v>
      </c>
      <c r="C31" s="92">
        <v>4.5</v>
      </c>
      <c r="D31" s="92">
        <v>88.1</v>
      </c>
      <c r="E31" s="92">
        <v>92.6</v>
      </c>
      <c r="F31" s="231"/>
      <c r="G31" s="232"/>
      <c r="H31" s="232"/>
      <c r="I31" s="101" t="s">
        <v>347</v>
      </c>
      <c r="J31" s="93"/>
      <c r="K31" s="101" t="s">
        <v>347</v>
      </c>
      <c r="L31" s="93"/>
      <c r="M31" s="233"/>
      <c r="N31" s="137"/>
      <c r="O31" s="93"/>
      <c r="P31" s="93"/>
      <c r="Q31" s="93"/>
      <c r="R31" s="93"/>
      <c r="S31" s="94"/>
      <c r="T31" s="94"/>
      <c r="U31" s="94"/>
      <c r="V31" s="94"/>
      <c r="W31" s="94"/>
      <c r="X31" s="94"/>
      <c r="Y31" s="94"/>
      <c r="Z31" s="94"/>
      <c r="AA31" s="95"/>
      <c r="AB31" s="96"/>
      <c r="AC31" s="234"/>
      <c r="AD31" s="234"/>
      <c r="AE31" s="94"/>
      <c r="AF31" s="94"/>
      <c r="AG31" s="95"/>
      <c r="AH31" s="96"/>
      <c r="AI31" s="97"/>
      <c r="AJ31" s="98"/>
      <c r="AK31" s="223"/>
      <c r="AL31" s="224"/>
      <c r="AM31" s="224"/>
      <c r="AN31" s="225"/>
    </row>
    <row r="32" spans="2:40" ht="13.5" customHeight="1" x14ac:dyDescent="0.45">
      <c r="B32" s="91" t="s">
        <v>305</v>
      </c>
      <c r="C32" s="92">
        <v>4.5</v>
      </c>
      <c r="D32" s="92">
        <v>92.6</v>
      </c>
      <c r="E32" s="92">
        <v>97.1</v>
      </c>
      <c r="F32" s="231"/>
      <c r="G32" s="232"/>
      <c r="H32" s="232"/>
      <c r="I32" s="101" t="s">
        <v>347</v>
      </c>
      <c r="J32" s="93"/>
      <c r="K32" s="101" t="s">
        <v>347</v>
      </c>
      <c r="L32" s="93"/>
      <c r="M32" s="233"/>
      <c r="N32" s="137"/>
      <c r="O32" s="93"/>
      <c r="P32" s="93"/>
      <c r="Q32" s="93"/>
      <c r="R32" s="93"/>
      <c r="S32" s="94"/>
      <c r="T32" s="94"/>
      <c r="U32" s="94"/>
      <c r="V32" s="94"/>
      <c r="W32" s="94"/>
      <c r="X32" s="94"/>
      <c r="Y32" s="94"/>
      <c r="Z32" s="94"/>
      <c r="AA32" s="95"/>
      <c r="AB32" s="96"/>
      <c r="AC32" s="234"/>
      <c r="AD32" s="234"/>
      <c r="AE32" s="94"/>
      <c r="AF32" s="94"/>
      <c r="AG32" s="95"/>
      <c r="AH32" s="96"/>
      <c r="AI32" s="97"/>
      <c r="AJ32" s="98"/>
      <c r="AK32" s="223"/>
      <c r="AL32" s="224"/>
      <c r="AM32" s="224"/>
      <c r="AN32" s="225"/>
    </row>
    <row r="33" spans="2:40" ht="13.5" customHeight="1" x14ac:dyDescent="0.45">
      <c r="B33" s="91" t="s">
        <v>306</v>
      </c>
      <c r="C33" s="92">
        <v>4.5</v>
      </c>
      <c r="D33" s="92">
        <v>97.1</v>
      </c>
      <c r="E33" s="92">
        <v>101.6</v>
      </c>
      <c r="F33" s="231"/>
      <c r="G33" s="232"/>
      <c r="H33" s="232"/>
      <c r="I33" s="101" t="s">
        <v>347</v>
      </c>
      <c r="J33" s="93"/>
      <c r="K33" s="101" t="s">
        <v>347</v>
      </c>
      <c r="L33" s="93"/>
      <c r="M33" s="233"/>
      <c r="N33" s="137"/>
      <c r="O33" s="93"/>
      <c r="P33" s="93"/>
      <c r="Q33" s="93"/>
      <c r="R33" s="93"/>
      <c r="S33" s="94"/>
      <c r="T33" s="94"/>
      <c r="U33" s="94"/>
      <c r="V33" s="94"/>
      <c r="W33" s="94"/>
      <c r="X33" s="94"/>
      <c r="Y33" s="94"/>
      <c r="Z33" s="94"/>
      <c r="AA33" s="95"/>
      <c r="AB33" s="96"/>
      <c r="AC33" s="234"/>
      <c r="AD33" s="234"/>
      <c r="AE33" s="94"/>
      <c r="AF33" s="94"/>
      <c r="AG33" s="95"/>
      <c r="AH33" s="96"/>
      <c r="AI33" s="97"/>
      <c r="AJ33" s="98"/>
      <c r="AK33" s="223"/>
      <c r="AL33" s="224"/>
      <c r="AM33" s="224"/>
      <c r="AN33" s="225"/>
    </row>
    <row r="34" spans="2:40" ht="13.5" customHeight="1" x14ac:dyDescent="0.45">
      <c r="B34" s="91" t="s">
        <v>307</v>
      </c>
      <c r="C34" s="92">
        <v>4.5</v>
      </c>
      <c r="D34" s="92">
        <v>101.6</v>
      </c>
      <c r="E34" s="92">
        <v>106.1</v>
      </c>
      <c r="F34" s="231"/>
      <c r="G34" s="232"/>
      <c r="H34" s="232"/>
      <c r="I34" s="101" t="s">
        <v>347</v>
      </c>
      <c r="J34" s="93"/>
      <c r="K34" s="101" t="s">
        <v>347</v>
      </c>
      <c r="L34" s="93"/>
      <c r="M34" s="233"/>
      <c r="N34" s="137"/>
      <c r="O34" s="93"/>
      <c r="P34" s="93"/>
      <c r="Q34" s="93"/>
      <c r="R34" s="93"/>
      <c r="S34" s="94"/>
      <c r="T34" s="94"/>
      <c r="U34" s="101"/>
      <c r="V34" s="94"/>
      <c r="W34" s="94"/>
      <c r="X34" s="94"/>
      <c r="Y34" s="94"/>
      <c r="Z34" s="94"/>
      <c r="AA34" s="95"/>
      <c r="AB34" s="96"/>
      <c r="AC34" s="234"/>
      <c r="AD34" s="234"/>
      <c r="AE34" s="94"/>
      <c r="AF34" s="94"/>
      <c r="AG34" s="95"/>
      <c r="AH34" s="96"/>
      <c r="AI34" s="97"/>
      <c r="AJ34" s="98"/>
      <c r="AK34" s="223"/>
      <c r="AL34" s="224"/>
      <c r="AM34" s="224"/>
      <c r="AN34" s="225"/>
    </row>
    <row r="35" spans="2:40" ht="13.5" customHeight="1" x14ac:dyDescent="0.45">
      <c r="B35" s="91" t="s">
        <v>308</v>
      </c>
      <c r="C35" s="92">
        <v>4.5</v>
      </c>
      <c r="D35" s="92">
        <v>106.1</v>
      </c>
      <c r="E35" s="92">
        <v>110.6</v>
      </c>
      <c r="F35" s="237"/>
      <c r="G35" s="232"/>
      <c r="H35" s="232"/>
      <c r="I35" s="101" t="s">
        <v>347</v>
      </c>
      <c r="J35" s="93"/>
      <c r="K35" s="101" t="s">
        <v>347</v>
      </c>
      <c r="L35" s="93"/>
      <c r="M35" s="233"/>
      <c r="N35" s="137"/>
      <c r="O35" s="93"/>
      <c r="P35" s="101" t="s">
        <v>351</v>
      </c>
      <c r="Q35" s="93"/>
      <c r="R35" s="93"/>
      <c r="S35" s="101" t="s">
        <v>351</v>
      </c>
      <c r="T35" s="101"/>
      <c r="U35" s="94"/>
      <c r="V35" s="94"/>
      <c r="W35" s="94"/>
      <c r="X35" s="94"/>
      <c r="Y35" s="94"/>
      <c r="Z35" s="94"/>
      <c r="AA35" s="95"/>
      <c r="AB35" s="96"/>
      <c r="AC35" s="234"/>
      <c r="AD35" s="234"/>
      <c r="AE35" s="94"/>
      <c r="AF35" s="94"/>
      <c r="AG35" s="95"/>
      <c r="AH35" s="96"/>
      <c r="AI35" s="97"/>
      <c r="AJ35" s="98"/>
      <c r="AK35" s="223" t="s">
        <v>356</v>
      </c>
      <c r="AL35" s="224"/>
      <c r="AM35" s="224"/>
      <c r="AN35" s="225"/>
    </row>
    <row r="36" spans="2:40" ht="13.5" customHeight="1" x14ac:dyDescent="0.45">
      <c r="B36" s="91" t="s">
        <v>309</v>
      </c>
      <c r="C36" s="92">
        <v>3.3</v>
      </c>
      <c r="D36" s="92">
        <v>110.6</v>
      </c>
      <c r="E36" s="92">
        <v>113.89999999999999</v>
      </c>
      <c r="F36" s="237"/>
      <c r="G36" s="232"/>
      <c r="H36" s="232"/>
      <c r="I36" s="101" t="s">
        <v>347</v>
      </c>
      <c r="J36" s="93"/>
      <c r="K36" s="101"/>
      <c r="L36" s="93"/>
      <c r="M36" s="233"/>
      <c r="N36" s="137"/>
      <c r="O36" s="93"/>
      <c r="P36" s="93"/>
      <c r="Q36" s="93"/>
      <c r="R36" s="93"/>
      <c r="S36" s="94"/>
      <c r="T36" s="94"/>
      <c r="U36" s="94"/>
      <c r="V36" s="94"/>
      <c r="W36" s="94"/>
      <c r="X36" s="94"/>
      <c r="Y36" s="94"/>
      <c r="Z36" s="94"/>
      <c r="AA36" s="95"/>
      <c r="AB36" s="96"/>
      <c r="AC36" s="234"/>
      <c r="AD36" s="234"/>
      <c r="AE36" s="94"/>
      <c r="AF36" s="94"/>
      <c r="AG36" s="95"/>
      <c r="AH36" s="96"/>
      <c r="AI36" s="97"/>
      <c r="AJ36" s="98"/>
      <c r="AK36" s="223"/>
      <c r="AL36" s="224"/>
      <c r="AM36" s="224"/>
      <c r="AN36" s="225"/>
    </row>
    <row r="37" spans="2:40" ht="13.5" customHeight="1" x14ac:dyDescent="0.45">
      <c r="B37" s="91" t="s">
        <v>310</v>
      </c>
      <c r="C37" s="92">
        <v>5.8</v>
      </c>
      <c r="D37" s="92">
        <v>113.89999999999999</v>
      </c>
      <c r="E37" s="92">
        <v>119.69999999999999</v>
      </c>
      <c r="F37" s="237"/>
      <c r="G37" s="232"/>
      <c r="H37" s="232"/>
      <c r="I37" s="101" t="s">
        <v>347</v>
      </c>
      <c r="J37" s="93"/>
      <c r="K37" s="101" t="s">
        <v>347</v>
      </c>
      <c r="L37" s="93"/>
      <c r="M37" s="233"/>
      <c r="N37" s="137"/>
      <c r="O37" s="93"/>
      <c r="P37" s="93"/>
      <c r="Q37" s="93"/>
      <c r="R37" s="93"/>
      <c r="S37" s="100"/>
      <c r="T37" s="100"/>
      <c r="U37" s="100"/>
      <c r="V37" s="100"/>
      <c r="W37" s="94"/>
      <c r="X37" s="94"/>
      <c r="Y37" s="94"/>
      <c r="Z37" s="94"/>
      <c r="AA37" s="95"/>
      <c r="AB37" s="96"/>
      <c r="AC37" s="234"/>
      <c r="AD37" s="234"/>
      <c r="AE37" s="94"/>
      <c r="AF37" s="94"/>
      <c r="AG37" s="95"/>
      <c r="AH37" s="96"/>
      <c r="AI37" s="97"/>
      <c r="AJ37" s="98"/>
      <c r="AK37" s="223"/>
      <c r="AL37" s="224"/>
      <c r="AM37" s="224"/>
      <c r="AN37" s="225"/>
    </row>
    <row r="38" spans="2:40" ht="13.5" customHeight="1" x14ac:dyDescent="0.45">
      <c r="B38" s="91" t="s">
        <v>311</v>
      </c>
      <c r="C38" s="92">
        <v>7.6</v>
      </c>
      <c r="D38" s="92">
        <v>119.69999999999999</v>
      </c>
      <c r="E38" s="92">
        <v>127.29999999999998</v>
      </c>
      <c r="F38" s="231"/>
      <c r="G38" s="232"/>
      <c r="H38" s="232"/>
      <c r="I38" s="101" t="s">
        <v>347</v>
      </c>
      <c r="J38" s="93"/>
      <c r="K38" s="101" t="s">
        <v>347</v>
      </c>
      <c r="L38" s="93"/>
      <c r="M38" s="233"/>
      <c r="N38" s="137"/>
      <c r="O38" s="93"/>
      <c r="P38" s="93"/>
      <c r="Q38" s="93"/>
      <c r="R38" s="93"/>
      <c r="S38" s="94"/>
      <c r="T38" s="94"/>
      <c r="U38" s="94"/>
      <c r="V38" s="94"/>
      <c r="W38" s="94"/>
      <c r="X38" s="94"/>
      <c r="Y38" s="94"/>
      <c r="Z38" s="94"/>
      <c r="AA38" s="95"/>
      <c r="AB38" s="96"/>
      <c r="AC38" s="234"/>
      <c r="AD38" s="234"/>
      <c r="AE38" s="94"/>
      <c r="AF38" s="94"/>
      <c r="AG38" s="95"/>
      <c r="AH38" s="96"/>
      <c r="AI38" s="97"/>
      <c r="AJ38" s="98"/>
      <c r="AK38" s="223"/>
      <c r="AL38" s="224"/>
      <c r="AM38" s="224"/>
      <c r="AN38" s="225"/>
    </row>
    <row r="39" spans="2:40" ht="13.5" customHeight="1" x14ac:dyDescent="0.45">
      <c r="B39" s="91" t="s">
        <v>312</v>
      </c>
      <c r="C39" s="92">
        <v>6.1</v>
      </c>
      <c r="D39" s="92">
        <v>127.29999999999998</v>
      </c>
      <c r="E39" s="92">
        <v>133.39999999999998</v>
      </c>
      <c r="F39" s="231"/>
      <c r="G39" s="232"/>
      <c r="H39" s="232"/>
      <c r="I39" s="101" t="s">
        <v>347</v>
      </c>
      <c r="J39" s="93"/>
      <c r="K39" s="101" t="s">
        <v>347</v>
      </c>
      <c r="L39" s="93"/>
      <c r="M39" s="233"/>
      <c r="N39" s="137"/>
      <c r="O39" s="93"/>
      <c r="P39" s="93"/>
      <c r="Q39" s="93"/>
      <c r="R39" s="93"/>
      <c r="S39" s="94"/>
      <c r="T39" s="94"/>
      <c r="U39" s="94"/>
      <c r="V39" s="94"/>
      <c r="W39" s="94"/>
      <c r="X39" s="94"/>
      <c r="Y39" s="94"/>
      <c r="Z39" s="94"/>
      <c r="AA39" s="95"/>
      <c r="AB39" s="96"/>
      <c r="AC39" s="234"/>
      <c r="AD39" s="234"/>
      <c r="AE39" s="94"/>
      <c r="AF39" s="94"/>
      <c r="AG39" s="95"/>
      <c r="AH39" s="96"/>
      <c r="AI39" s="97"/>
      <c r="AJ39" s="98"/>
      <c r="AK39" s="223" t="s">
        <v>356</v>
      </c>
      <c r="AL39" s="224"/>
      <c r="AM39" s="224"/>
      <c r="AN39" s="225"/>
    </row>
    <row r="40" spans="2:40" ht="13.5" customHeight="1" x14ac:dyDescent="0.45">
      <c r="B40" s="91" t="s">
        <v>313</v>
      </c>
      <c r="C40" s="92">
        <v>6.1</v>
      </c>
      <c r="D40" s="92">
        <v>133.39999999999998</v>
      </c>
      <c r="E40" s="92">
        <v>139.49999999999997</v>
      </c>
      <c r="F40" s="231"/>
      <c r="G40" s="232"/>
      <c r="H40" s="232"/>
      <c r="I40" s="101" t="s">
        <v>347</v>
      </c>
      <c r="J40" s="93"/>
      <c r="K40" s="101" t="s">
        <v>347</v>
      </c>
      <c r="L40" s="93"/>
      <c r="M40" s="233"/>
      <c r="N40" s="137"/>
      <c r="O40" s="93"/>
      <c r="P40" s="93"/>
      <c r="Q40" s="93"/>
      <c r="R40" s="93"/>
      <c r="S40" s="94"/>
      <c r="T40" s="94"/>
      <c r="U40" s="94"/>
      <c r="V40" s="94"/>
      <c r="W40" s="94"/>
      <c r="X40" s="94"/>
      <c r="Y40" s="94"/>
      <c r="Z40" s="94"/>
      <c r="AA40" s="95"/>
      <c r="AB40" s="96"/>
      <c r="AC40" s="234"/>
      <c r="AD40" s="234"/>
      <c r="AE40" s="94"/>
      <c r="AF40" s="94"/>
      <c r="AG40" s="95"/>
      <c r="AH40" s="96"/>
      <c r="AI40" s="97"/>
      <c r="AJ40" s="98"/>
      <c r="AK40" s="223"/>
      <c r="AL40" s="224"/>
      <c r="AM40" s="224"/>
      <c r="AN40" s="225"/>
    </row>
    <row r="41" spans="2:40" ht="13.5" customHeight="1" x14ac:dyDescent="0.45">
      <c r="B41" s="91" t="s">
        <v>314</v>
      </c>
      <c r="C41" s="92">
        <v>10.6</v>
      </c>
      <c r="D41" s="92">
        <v>139.49999999999997</v>
      </c>
      <c r="E41" s="92">
        <v>150.09999999999997</v>
      </c>
      <c r="F41" s="231"/>
      <c r="G41" s="232"/>
      <c r="H41" s="232"/>
      <c r="I41" s="101" t="s">
        <v>347</v>
      </c>
      <c r="J41" s="93"/>
      <c r="K41" s="101" t="s">
        <v>347</v>
      </c>
      <c r="L41" s="93"/>
      <c r="M41" s="233"/>
      <c r="N41" s="137"/>
      <c r="O41" s="93"/>
      <c r="P41" s="93"/>
      <c r="Q41" s="93"/>
      <c r="R41" s="93"/>
      <c r="S41" s="94"/>
      <c r="T41" s="94"/>
      <c r="U41" s="94"/>
      <c r="V41" s="94"/>
      <c r="W41" s="94"/>
      <c r="X41" s="94"/>
      <c r="Y41" s="94"/>
      <c r="Z41" s="94"/>
      <c r="AA41" s="95"/>
      <c r="AB41" s="96"/>
      <c r="AC41" s="234"/>
      <c r="AD41" s="234"/>
      <c r="AE41" s="94"/>
      <c r="AF41" s="94"/>
      <c r="AG41" s="95"/>
      <c r="AH41" s="96"/>
      <c r="AI41" s="97"/>
      <c r="AJ41" s="98"/>
      <c r="AK41" s="223"/>
      <c r="AL41" s="224"/>
      <c r="AM41" s="224"/>
      <c r="AN41" s="225"/>
    </row>
    <row r="42" spans="2:40" ht="13.5" customHeight="1" x14ac:dyDescent="0.45">
      <c r="B42" s="91" t="s">
        <v>315</v>
      </c>
      <c r="C42" s="92">
        <v>7.6</v>
      </c>
      <c r="D42" s="92">
        <v>150.09999999999997</v>
      </c>
      <c r="E42" s="92">
        <v>157.69999999999996</v>
      </c>
      <c r="F42" s="231"/>
      <c r="G42" s="232"/>
      <c r="H42" s="232"/>
      <c r="I42" s="101" t="s">
        <v>347</v>
      </c>
      <c r="J42" s="93"/>
      <c r="K42" s="101" t="s">
        <v>347</v>
      </c>
      <c r="L42" s="93"/>
      <c r="M42" s="233"/>
      <c r="N42" s="137"/>
      <c r="O42" s="101" t="s">
        <v>349</v>
      </c>
      <c r="P42" s="101" t="s">
        <v>352</v>
      </c>
      <c r="Q42" s="93"/>
      <c r="R42" s="93"/>
      <c r="S42" s="101" t="s">
        <v>352</v>
      </c>
      <c r="T42" s="101"/>
      <c r="U42" s="94"/>
      <c r="V42" s="94"/>
      <c r="W42" s="94"/>
      <c r="X42" s="94"/>
      <c r="Y42" s="94"/>
      <c r="Z42" s="94"/>
      <c r="AA42" s="95"/>
      <c r="AB42" s="96"/>
      <c r="AC42" s="234"/>
      <c r="AD42" s="234"/>
      <c r="AE42" s="94"/>
      <c r="AF42" s="94"/>
      <c r="AG42" s="95"/>
      <c r="AH42" s="96"/>
      <c r="AI42" s="97"/>
      <c r="AJ42" s="98"/>
      <c r="AK42" s="223"/>
      <c r="AL42" s="224"/>
      <c r="AM42" s="224"/>
      <c r="AN42" s="225"/>
    </row>
    <row r="43" spans="2:40" ht="13.5" customHeight="1" x14ac:dyDescent="0.45">
      <c r="B43" s="91" t="s">
        <v>316</v>
      </c>
      <c r="C43" s="92">
        <v>7.6</v>
      </c>
      <c r="D43" s="92">
        <v>157.69999999999996</v>
      </c>
      <c r="E43" s="92">
        <v>165.29999999999995</v>
      </c>
      <c r="F43" s="231"/>
      <c r="G43" s="232"/>
      <c r="H43" s="232"/>
      <c r="I43" s="101" t="s">
        <v>347</v>
      </c>
      <c r="J43" s="93"/>
      <c r="K43" s="101" t="s">
        <v>347</v>
      </c>
      <c r="L43" s="93"/>
      <c r="M43" s="233"/>
      <c r="N43" s="137"/>
      <c r="O43" s="93"/>
      <c r="P43" s="93"/>
      <c r="Q43" s="93"/>
      <c r="R43" s="93"/>
      <c r="S43" s="94"/>
      <c r="T43" s="94"/>
      <c r="U43" s="94"/>
      <c r="V43" s="94"/>
      <c r="W43" s="94"/>
      <c r="X43" s="94"/>
      <c r="Y43" s="94"/>
      <c r="Z43" s="94"/>
      <c r="AA43" s="95"/>
      <c r="AB43" s="96"/>
      <c r="AC43" s="234"/>
      <c r="AD43" s="234"/>
      <c r="AE43" s="94"/>
      <c r="AF43" s="94"/>
      <c r="AG43" s="95"/>
      <c r="AH43" s="96"/>
      <c r="AI43" s="97"/>
      <c r="AJ43" s="98"/>
      <c r="AK43" s="223"/>
      <c r="AL43" s="224"/>
      <c r="AM43" s="224"/>
      <c r="AN43" s="225"/>
    </row>
    <row r="44" spans="2:40" ht="13.5" customHeight="1" x14ac:dyDescent="0.45">
      <c r="B44" s="91" t="s">
        <v>317</v>
      </c>
      <c r="C44" s="92">
        <v>7.6</v>
      </c>
      <c r="D44" s="92">
        <v>165.29999999999995</v>
      </c>
      <c r="E44" s="92">
        <v>172.89999999999995</v>
      </c>
      <c r="F44" s="231"/>
      <c r="G44" s="232"/>
      <c r="H44" s="232"/>
      <c r="I44" s="101" t="s">
        <v>347</v>
      </c>
      <c r="J44" s="93"/>
      <c r="K44" s="101" t="s">
        <v>347</v>
      </c>
      <c r="L44" s="93"/>
      <c r="M44" s="233"/>
      <c r="N44" s="137"/>
      <c r="O44" s="93"/>
      <c r="P44" s="93"/>
      <c r="Q44" s="93"/>
      <c r="R44" s="93"/>
      <c r="S44" s="94"/>
      <c r="T44" s="94"/>
      <c r="U44" s="94"/>
      <c r="V44" s="94"/>
      <c r="W44" s="94"/>
      <c r="X44" s="94"/>
      <c r="Y44" s="94"/>
      <c r="Z44" s="94"/>
      <c r="AA44" s="95"/>
      <c r="AB44" s="96"/>
      <c r="AC44" s="234"/>
      <c r="AD44" s="234"/>
      <c r="AE44" s="94"/>
      <c r="AF44" s="94"/>
      <c r="AG44" s="95"/>
      <c r="AH44" s="96"/>
      <c r="AI44" s="97"/>
      <c r="AJ44" s="98"/>
      <c r="AK44" s="223"/>
      <c r="AL44" s="224"/>
      <c r="AM44" s="224"/>
      <c r="AN44" s="225"/>
    </row>
    <row r="45" spans="2:40" ht="13.5" customHeight="1" x14ac:dyDescent="0.45">
      <c r="B45" s="91" t="s">
        <v>318</v>
      </c>
      <c r="C45" s="92">
        <v>12.3</v>
      </c>
      <c r="D45" s="92">
        <v>172.89999999999995</v>
      </c>
      <c r="E45" s="92">
        <v>185.19999999999996</v>
      </c>
      <c r="F45" s="237"/>
      <c r="G45" s="232"/>
      <c r="H45" s="232"/>
      <c r="I45" s="101" t="s">
        <v>347</v>
      </c>
      <c r="J45" s="93"/>
      <c r="K45" s="101" t="s">
        <v>347</v>
      </c>
      <c r="L45" s="93"/>
      <c r="M45" s="233"/>
      <c r="N45" s="137"/>
      <c r="O45" s="93"/>
      <c r="P45" s="93"/>
      <c r="Q45" s="93"/>
      <c r="R45" s="93"/>
      <c r="S45" s="94"/>
      <c r="T45" s="94"/>
      <c r="U45" s="101"/>
      <c r="V45" s="94"/>
      <c r="W45" s="94"/>
      <c r="X45" s="94"/>
      <c r="Y45" s="94"/>
      <c r="Z45" s="94"/>
      <c r="AA45" s="95"/>
      <c r="AB45" s="96"/>
      <c r="AC45" s="234"/>
      <c r="AD45" s="234"/>
      <c r="AE45" s="94"/>
      <c r="AF45" s="94"/>
      <c r="AG45" s="95"/>
      <c r="AH45" s="96"/>
      <c r="AI45" s="97"/>
      <c r="AJ45" s="98"/>
      <c r="AK45" s="223" t="s">
        <v>356</v>
      </c>
      <c r="AL45" s="224"/>
      <c r="AM45" s="224"/>
      <c r="AN45" s="225"/>
    </row>
    <row r="46" spans="2:40" ht="13.5" customHeight="1" x14ac:dyDescent="0.45">
      <c r="B46" s="91" t="s">
        <v>319</v>
      </c>
      <c r="C46" s="92">
        <v>4.5</v>
      </c>
      <c r="D46" s="92">
        <v>185.19999999999996</v>
      </c>
      <c r="E46" s="92">
        <v>189.69999999999996</v>
      </c>
      <c r="F46" s="231"/>
      <c r="G46" s="232"/>
      <c r="H46" s="232"/>
      <c r="I46" s="101" t="s">
        <v>347</v>
      </c>
      <c r="J46" s="93"/>
      <c r="K46" s="101" t="s">
        <v>347</v>
      </c>
      <c r="L46" s="93"/>
      <c r="M46" s="233"/>
      <c r="N46" s="137"/>
      <c r="O46" s="93"/>
      <c r="P46" s="93"/>
      <c r="Q46" s="93"/>
      <c r="R46" s="93"/>
      <c r="S46" s="94"/>
      <c r="T46" s="94"/>
      <c r="U46" s="94"/>
      <c r="V46" s="94"/>
      <c r="W46" s="94"/>
      <c r="X46" s="94"/>
      <c r="Y46" s="94"/>
      <c r="Z46" s="94"/>
      <c r="AA46" s="95"/>
      <c r="AB46" s="96"/>
      <c r="AC46" s="234"/>
      <c r="AD46" s="234"/>
      <c r="AE46" s="94"/>
      <c r="AF46" s="94"/>
      <c r="AG46" s="95"/>
      <c r="AH46" s="96"/>
      <c r="AI46" s="97"/>
      <c r="AJ46" s="98"/>
      <c r="AK46" s="223"/>
      <c r="AL46" s="224"/>
      <c r="AM46" s="224"/>
      <c r="AN46" s="225"/>
    </row>
    <row r="47" spans="2:40" ht="13.5" customHeight="1" x14ac:dyDescent="0.45">
      <c r="B47" s="91" t="s">
        <v>320</v>
      </c>
      <c r="C47" s="92">
        <v>9.3000000000000007</v>
      </c>
      <c r="D47" s="92">
        <v>189.69999999999996</v>
      </c>
      <c r="E47" s="92">
        <v>198.99999999999997</v>
      </c>
      <c r="F47" s="231"/>
      <c r="G47" s="232"/>
      <c r="H47" s="232"/>
      <c r="I47" s="101" t="s">
        <v>347</v>
      </c>
      <c r="J47" s="93"/>
      <c r="K47" s="101" t="s">
        <v>347</v>
      </c>
      <c r="L47" s="93"/>
      <c r="M47" s="233"/>
      <c r="N47" s="137"/>
      <c r="O47" s="93"/>
      <c r="P47" s="93"/>
      <c r="Q47" s="93"/>
      <c r="R47" s="93"/>
      <c r="S47" s="94"/>
      <c r="T47" s="94"/>
      <c r="U47" s="94"/>
      <c r="V47" s="94"/>
      <c r="W47" s="94"/>
      <c r="X47" s="94"/>
      <c r="Y47" s="94"/>
      <c r="Z47" s="94"/>
      <c r="AA47" s="95"/>
      <c r="AB47" s="96"/>
      <c r="AC47" s="234"/>
      <c r="AD47" s="234"/>
      <c r="AE47" s="94"/>
      <c r="AF47" s="94"/>
      <c r="AG47" s="95"/>
      <c r="AH47" s="96"/>
      <c r="AI47" s="97"/>
      <c r="AJ47" s="98"/>
      <c r="AK47" s="223"/>
      <c r="AL47" s="224"/>
      <c r="AM47" s="224"/>
      <c r="AN47" s="225"/>
    </row>
    <row r="48" spans="2:40" ht="13.5" customHeight="1" x14ac:dyDescent="0.45">
      <c r="B48" s="91" t="s">
        <v>321</v>
      </c>
      <c r="C48" s="92">
        <v>9</v>
      </c>
      <c r="D48" s="92">
        <v>198.99999999999997</v>
      </c>
      <c r="E48" s="92">
        <v>207.99999999999997</v>
      </c>
      <c r="F48" s="231"/>
      <c r="G48" s="232"/>
      <c r="H48" s="232"/>
      <c r="I48" s="101" t="s">
        <v>347</v>
      </c>
      <c r="J48" s="93"/>
      <c r="K48" s="101" t="s">
        <v>347</v>
      </c>
      <c r="L48" s="93"/>
      <c r="M48" s="233"/>
      <c r="N48" s="137"/>
      <c r="O48" s="93"/>
      <c r="P48" s="101" t="s">
        <v>353</v>
      </c>
      <c r="Q48" s="93"/>
      <c r="R48" s="93"/>
      <c r="S48" s="101" t="s">
        <v>353</v>
      </c>
      <c r="T48" s="101"/>
      <c r="U48" s="101"/>
      <c r="V48" s="94"/>
      <c r="W48" s="94"/>
      <c r="X48" s="94"/>
      <c r="Y48" s="94"/>
      <c r="Z48" s="94"/>
      <c r="AA48" s="95"/>
      <c r="AB48" s="96"/>
      <c r="AC48" s="234"/>
      <c r="AD48" s="234"/>
      <c r="AE48" s="94"/>
      <c r="AF48" s="94"/>
      <c r="AG48" s="95"/>
      <c r="AH48" s="96"/>
      <c r="AI48" s="97"/>
      <c r="AJ48" s="98"/>
      <c r="AK48" s="223" t="s">
        <v>356</v>
      </c>
      <c r="AL48" s="224"/>
      <c r="AM48" s="224"/>
      <c r="AN48" s="225"/>
    </row>
    <row r="49" spans="2:40" ht="13.5" customHeight="1" x14ac:dyDescent="0.45">
      <c r="B49" s="91" t="s">
        <v>322</v>
      </c>
      <c r="C49" s="92">
        <v>4.5999999999999996</v>
      </c>
      <c r="D49" s="92">
        <v>207.99999999999997</v>
      </c>
      <c r="E49" s="92">
        <v>212.59999999999997</v>
      </c>
      <c r="F49" s="231"/>
      <c r="G49" s="232"/>
      <c r="H49" s="232"/>
      <c r="I49" s="101" t="s">
        <v>347</v>
      </c>
      <c r="J49" s="93"/>
      <c r="K49" s="101" t="s">
        <v>347</v>
      </c>
      <c r="L49" s="93"/>
      <c r="M49" s="233"/>
      <c r="N49" s="137"/>
      <c r="O49" s="93"/>
      <c r="P49" s="93"/>
      <c r="Q49" s="93"/>
      <c r="R49" s="93"/>
      <c r="S49" s="94"/>
      <c r="T49" s="94"/>
      <c r="U49" s="94"/>
      <c r="V49" s="94"/>
      <c r="W49" s="94"/>
      <c r="X49" s="94"/>
      <c r="Y49" s="94"/>
      <c r="Z49" s="94"/>
      <c r="AA49" s="95"/>
      <c r="AB49" s="96"/>
      <c r="AC49" s="234"/>
      <c r="AD49" s="234"/>
      <c r="AE49" s="94"/>
      <c r="AF49" s="94"/>
      <c r="AG49" s="95"/>
      <c r="AH49" s="96"/>
      <c r="AI49" s="97"/>
      <c r="AJ49" s="98"/>
      <c r="AK49" s="223"/>
      <c r="AL49" s="224"/>
      <c r="AM49" s="224"/>
      <c r="AN49" s="225"/>
    </row>
    <row r="50" spans="2:40" ht="13.5" customHeight="1" x14ac:dyDescent="0.45">
      <c r="B50" s="91" t="s">
        <v>323</v>
      </c>
      <c r="C50" s="92">
        <v>9.1</v>
      </c>
      <c r="D50" s="92">
        <v>212.59999999999997</v>
      </c>
      <c r="E50" s="92">
        <v>221.69999999999996</v>
      </c>
      <c r="F50" s="231"/>
      <c r="G50" s="232"/>
      <c r="H50" s="232"/>
      <c r="I50" s="101" t="s">
        <v>347</v>
      </c>
      <c r="J50" s="93"/>
      <c r="K50" s="101" t="s">
        <v>347</v>
      </c>
      <c r="L50" s="93"/>
      <c r="M50" s="233"/>
      <c r="N50" s="137"/>
      <c r="O50" s="93"/>
      <c r="P50" s="93"/>
      <c r="Q50" s="93"/>
      <c r="R50" s="93"/>
      <c r="S50" s="94"/>
      <c r="T50" s="94"/>
      <c r="U50" s="94"/>
      <c r="V50" s="94"/>
      <c r="W50" s="94"/>
      <c r="X50" s="94"/>
      <c r="Y50" s="94"/>
      <c r="Z50" s="94"/>
      <c r="AA50" s="95"/>
      <c r="AB50" s="96"/>
      <c r="AC50" s="234"/>
      <c r="AD50" s="234"/>
      <c r="AE50" s="94"/>
      <c r="AF50" s="94"/>
      <c r="AG50" s="95"/>
      <c r="AH50" s="96"/>
      <c r="AI50" s="97"/>
      <c r="AJ50" s="98"/>
      <c r="AK50" s="223"/>
      <c r="AL50" s="224"/>
      <c r="AM50" s="224"/>
      <c r="AN50" s="225"/>
    </row>
    <row r="51" spans="2:40" ht="13.5" customHeight="1" x14ac:dyDescent="0.45">
      <c r="B51" s="91" t="s">
        <v>324</v>
      </c>
      <c r="C51" s="92">
        <v>7.3</v>
      </c>
      <c r="D51" s="92">
        <v>221.69999999999996</v>
      </c>
      <c r="E51" s="92">
        <v>228.99999999999997</v>
      </c>
      <c r="F51" s="231"/>
      <c r="G51" s="232"/>
      <c r="H51" s="232"/>
      <c r="I51" s="101" t="s">
        <v>347</v>
      </c>
      <c r="J51" s="93"/>
      <c r="K51" s="101" t="s">
        <v>347</v>
      </c>
      <c r="L51" s="93"/>
      <c r="M51" s="233"/>
      <c r="N51" s="137"/>
      <c r="O51" s="93"/>
      <c r="P51" s="93"/>
      <c r="Q51" s="93"/>
      <c r="R51" s="93"/>
      <c r="S51" s="94"/>
      <c r="T51" s="94"/>
      <c r="U51" s="94"/>
      <c r="V51" s="94"/>
      <c r="W51" s="94"/>
      <c r="X51" s="94"/>
      <c r="Y51" s="94"/>
      <c r="Z51" s="94"/>
      <c r="AA51" s="95"/>
      <c r="AB51" s="96"/>
      <c r="AC51" s="234"/>
      <c r="AD51" s="234"/>
      <c r="AE51" s="94"/>
      <c r="AF51" s="94"/>
      <c r="AG51" s="95"/>
      <c r="AH51" s="96"/>
      <c r="AI51" s="97"/>
      <c r="AJ51" s="98"/>
      <c r="AK51" s="223"/>
      <c r="AL51" s="224"/>
      <c r="AM51" s="224"/>
      <c r="AN51" s="225"/>
    </row>
    <row r="52" spans="2:40" ht="13.5" customHeight="1" x14ac:dyDescent="0.45">
      <c r="B52" s="91" t="s">
        <v>325</v>
      </c>
      <c r="C52" s="92">
        <v>4.5999999999999996</v>
      </c>
      <c r="D52" s="92">
        <v>228.99999999999997</v>
      </c>
      <c r="E52" s="92">
        <v>233.59999999999997</v>
      </c>
      <c r="F52" s="231"/>
      <c r="G52" s="232"/>
      <c r="H52" s="232"/>
      <c r="I52" s="101" t="s">
        <v>347</v>
      </c>
      <c r="J52" s="93"/>
      <c r="K52" s="101" t="s">
        <v>347</v>
      </c>
      <c r="L52" s="93"/>
      <c r="M52" s="233"/>
      <c r="N52" s="137"/>
      <c r="O52" s="93"/>
      <c r="P52" s="93"/>
      <c r="Q52" s="93"/>
      <c r="R52" s="93"/>
      <c r="S52" s="94"/>
      <c r="T52" s="94"/>
      <c r="U52" s="101"/>
      <c r="V52" s="94"/>
      <c r="W52" s="94"/>
      <c r="X52" s="94"/>
      <c r="Y52" s="94"/>
      <c r="Z52" s="94"/>
      <c r="AA52" s="95"/>
      <c r="AB52" s="96"/>
      <c r="AC52" s="234"/>
      <c r="AD52" s="234"/>
      <c r="AE52" s="94"/>
      <c r="AF52" s="94"/>
      <c r="AG52" s="95"/>
      <c r="AH52" s="96"/>
      <c r="AI52" s="97"/>
      <c r="AJ52" s="98"/>
      <c r="AK52" s="223" t="s">
        <v>356</v>
      </c>
      <c r="AL52" s="224"/>
      <c r="AM52" s="224"/>
      <c r="AN52" s="225"/>
    </row>
    <row r="53" spans="2:40" ht="13.5" customHeight="1" x14ac:dyDescent="0.45">
      <c r="B53" s="91" t="s">
        <v>326</v>
      </c>
      <c r="C53" s="92">
        <v>7.6</v>
      </c>
      <c r="D53" s="92">
        <v>233.59999999999997</v>
      </c>
      <c r="E53" s="92">
        <v>241.19999999999996</v>
      </c>
      <c r="F53" s="231"/>
      <c r="G53" s="232"/>
      <c r="H53" s="232"/>
      <c r="I53" s="101" t="s">
        <v>347</v>
      </c>
      <c r="J53" s="93"/>
      <c r="K53" s="101" t="s">
        <v>347</v>
      </c>
      <c r="L53" s="93"/>
      <c r="M53" s="233"/>
      <c r="N53" s="137"/>
      <c r="O53" s="93"/>
      <c r="P53" s="93"/>
      <c r="Q53" s="93"/>
      <c r="R53" s="93"/>
      <c r="S53" s="94"/>
      <c r="T53" s="94"/>
      <c r="U53" s="94"/>
      <c r="V53" s="94"/>
      <c r="W53" s="94"/>
      <c r="X53" s="94"/>
      <c r="Y53" s="94"/>
      <c r="Z53" s="94"/>
      <c r="AA53" s="95"/>
      <c r="AB53" s="96"/>
      <c r="AC53" s="234"/>
      <c r="AD53" s="234"/>
      <c r="AE53" s="94"/>
      <c r="AF53" s="94"/>
      <c r="AG53" s="95"/>
      <c r="AH53" s="96"/>
      <c r="AI53" s="97"/>
      <c r="AJ53" s="98"/>
      <c r="AK53" s="223"/>
      <c r="AL53" s="224"/>
      <c r="AM53" s="224"/>
      <c r="AN53" s="225"/>
    </row>
    <row r="54" spans="2:40" ht="13.5" customHeight="1" x14ac:dyDescent="0.45">
      <c r="B54" s="91" t="s">
        <v>327</v>
      </c>
      <c r="C54" s="92">
        <v>7.6</v>
      </c>
      <c r="D54" s="92">
        <v>241.19999999999996</v>
      </c>
      <c r="E54" s="92">
        <v>248.79999999999995</v>
      </c>
      <c r="F54" s="231"/>
      <c r="G54" s="232"/>
      <c r="H54" s="232"/>
      <c r="I54" s="101" t="s">
        <v>347</v>
      </c>
      <c r="J54" s="93"/>
      <c r="K54" s="101" t="s">
        <v>347</v>
      </c>
      <c r="L54" s="93"/>
      <c r="M54" s="233"/>
      <c r="N54" s="137"/>
      <c r="O54" s="93"/>
      <c r="P54" s="93"/>
      <c r="Q54" s="93"/>
      <c r="R54" s="93"/>
      <c r="S54" s="94"/>
      <c r="T54" s="94"/>
      <c r="U54" s="94"/>
      <c r="V54" s="94"/>
      <c r="W54" s="94"/>
      <c r="X54" s="94"/>
      <c r="Y54" s="94"/>
      <c r="Z54" s="94"/>
      <c r="AA54" s="95"/>
      <c r="AB54" s="96"/>
      <c r="AC54" s="234"/>
      <c r="AD54" s="234"/>
      <c r="AE54" s="94"/>
      <c r="AF54" s="94"/>
      <c r="AG54" s="95"/>
      <c r="AH54" s="96"/>
      <c r="AI54" s="97"/>
      <c r="AJ54" s="98"/>
      <c r="AK54" s="223"/>
      <c r="AL54" s="224"/>
      <c r="AM54" s="224"/>
      <c r="AN54" s="225"/>
    </row>
    <row r="55" spans="2:40" ht="13.5" customHeight="1" x14ac:dyDescent="0.45">
      <c r="B55" s="91" t="s">
        <v>328</v>
      </c>
      <c r="C55" s="92">
        <v>7.6</v>
      </c>
      <c r="D55" s="92">
        <v>248.79999999999995</v>
      </c>
      <c r="E55" s="92">
        <v>256.39999999999998</v>
      </c>
      <c r="F55" s="231"/>
      <c r="G55" s="232"/>
      <c r="H55" s="232"/>
      <c r="I55" s="101" t="s">
        <v>347</v>
      </c>
      <c r="J55" s="93"/>
      <c r="K55" s="101" t="s">
        <v>347</v>
      </c>
      <c r="L55" s="93"/>
      <c r="M55" s="233"/>
      <c r="N55" s="137"/>
      <c r="O55" s="93"/>
      <c r="P55" s="93"/>
      <c r="Q55" s="93"/>
      <c r="R55" s="93"/>
      <c r="S55" s="100"/>
      <c r="T55" s="100"/>
      <c r="U55" s="100"/>
      <c r="V55" s="100"/>
      <c r="W55" s="94"/>
      <c r="X55" s="94"/>
      <c r="Y55" s="94"/>
      <c r="Z55" s="94"/>
      <c r="AA55" s="95"/>
      <c r="AB55" s="96"/>
      <c r="AC55" s="234"/>
      <c r="AD55" s="234"/>
      <c r="AE55" s="94"/>
      <c r="AF55" s="94"/>
      <c r="AG55" s="95"/>
      <c r="AH55" s="96"/>
      <c r="AI55" s="97"/>
      <c r="AJ55" s="98"/>
      <c r="AK55" s="223" t="s">
        <v>356</v>
      </c>
      <c r="AL55" s="224"/>
      <c r="AM55" s="224"/>
      <c r="AN55" s="225"/>
    </row>
    <row r="56" spans="2:40" ht="13.5" customHeight="1" x14ac:dyDescent="0.45">
      <c r="B56" s="91" t="s">
        <v>329</v>
      </c>
      <c r="C56" s="92">
        <v>7.2</v>
      </c>
      <c r="D56" s="92">
        <v>256.39999999999998</v>
      </c>
      <c r="E56" s="92">
        <v>263.59999999999997</v>
      </c>
      <c r="F56" s="231"/>
      <c r="G56" s="232"/>
      <c r="H56" s="232"/>
      <c r="I56" s="101" t="s">
        <v>347</v>
      </c>
      <c r="J56" s="93"/>
      <c r="K56" s="101" t="s">
        <v>347</v>
      </c>
      <c r="L56" s="93"/>
      <c r="M56" s="233"/>
      <c r="N56" s="137"/>
      <c r="O56" s="93"/>
      <c r="P56" s="101" t="s">
        <v>354</v>
      </c>
      <c r="Q56" s="93"/>
      <c r="R56" s="93"/>
      <c r="S56" s="101" t="s">
        <v>354</v>
      </c>
      <c r="T56" s="101"/>
      <c r="U56" s="101"/>
      <c r="V56" s="94"/>
      <c r="W56" s="94"/>
      <c r="X56" s="94"/>
      <c r="Y56" s="94"/>
      <c r="Z56" s="94"/>
      <c r="AA56" s="95"/>
      <c r="AB56" s="96"/>
      <c r="AC56" s="234"/>
      <c r="AD56" s="234"/>
      <c r="AE56" s="94"/>
      <c r="AF56" s="94"/>
      <c r="AG56" s="95"/>
      <c r="AH56" s="96"/>
      <c r="AI56" s="97"/>
      <c r="AJ56" s="98"/>
      <c r="AK56" s="223"/>
      <c r="AL56" s="224"/>
      <c r="AM56" s="224"/>
      <c r="AN56" s="225"/>
    </row>
    <row r="57" spans="2:40" ht="13.5" customHeight="1" x14ac:dyDescent="0.45">
      <c r="B57" s="91" t="s">
        <v>330</v>
      </c>
      <c r="C57" s="92">
        <v>6.1</v>
      </c>
      <c r="D57" s="92">
        <v>263.59999999999997</v>
      </c>
      <c r="E57" s="92">
        <v>269.7</v>
      </c>
      <c r="F57" s="231"/>
      <c r="G57" s="232"/>
      <c r="H57" s="232"/>
      <c r="I57" s="101" t="s">
        <v>347</v>
      </c>
      <c r="J57" s="93"/>
      <c r="K57" s="101" t="s">
        <v>347</v>
      </c>
      <c r="L57" s="93"/>
      <c r="M57" s="233"/>
      <c r="N57" s="137"/>
      <c r="O57" s="93"/>
      <c r="P57" s="93"/>
      <c r="Q57" s="93"/>
      <c r="R57" s="93"/>
      <c r="S57" s="94"/>
      <c r="T57" s="94"/>
      <c r="U57" s="101" t="s">
        <v>347</v>
      </c>
      <c r="V57" s="94"/>
      <c r="W57" s="94"/>
      <c r="X57" s="94"/>
      <c r="Y57" s="94"/>
      <c r="Z57" s="94"/>
      <c r="AA57" s="95"/>
      <c r="AB57" s="96"/>
      <c r="AC57" s="234"/>
      <c r="AD57" s="234"/>
      <c r="AE57" s="94"/>
      <c r="AF57" s="94"/>
      <c r="AG57" s="95"/>
      <c r="AH57" s="96"/>
      <c r="AI57" s="97"/>
      <c r="AJ57" s="98"/>
      <c r="AK57" s="223"/>
      <c r="AL57" s="224"/>
      <c r="AM57" s="224"/>
      <c r="AN57" s="225"/>
    </row>
    <row r="58" spans="2:40" ht="13.5" customHeight="1" x14ac:dyDescent="0.45">
      <c r="B58" s="91" t="s">
        <v>331</v>
      </c>
      <c r="C58" s="92">
        <v>5</v>
      </c>
      <c r="D58" s="92">
        <v>269.7</v>
      </c>
      <c r="E58" s="92">
        <v>274.7</v>
      </c>
      <c r="F58" s="231"/>
      <c r="G58" s="232"/>
      <c r="H58" s="232"/>
      <c r="I58" s="101" t="s">
        <v>347</v>
      </c>
      <c r="J58" s="93"/>
      <c r="K58" s="101" t="s">
        <v>347</v>
      </c>
      <c r="L58" s="93"/>
      <c r="M58" s="233"/>
      <c r="N58" s="137"/>
      <c r="O58" s="93"/>
      <c r="P58" s="93"/>
      <c r="Q58" s="93"/>
      <c r="R58" s="93"/>
      <c r="S58" s="100"/>
      <c r="T58" s="100"/>
      <c r="U58" s="100"/>
      <c r="V58" s="100"/>
      <c r="W58" s="100"/>
      <c r="X58" s="100"/>
      <c r="Y58" s="100"/>
      <c r="Z58" s="100"/>
      <c r="AA58" s="95"/>
      <c r="AB58" s="96"/>
      <c r="AC58" s="234"/>
      <c r="AD58" s="234"/>
      <c r="AE58" s="94"/>
      <c r="AF58" s="94"/>
      <c r="AG58" s="95"/>
      <c r="AH58" s="96"/>
      <c r="AI58" s="97"/>
      <c r="AJ58" s="98"/>
      <c r="AK58" s="223"/>
      <c r="AL58" s="224"/>
      <c r="AM58" s="224"/>
      <c r="AN58" s="225"/>
    </row>
    <row r="59" spans="2:40" ht="13.5" customHeight="1" x14ac:dyDescent="0.45">
      <c r="B59" s="91" t="s">
        <v>332</v>
      </c>
      <c r="C59" s="92">
        <v>4.5999999999999996</v>
      </c>
      <c r="D59" s="92">
        <v>274.7</v>
      </c>
      <c r="E59" s="92">
        <v>279.3</v>
      </c>
      <c r="F59" s="237"/>
      <c r="G59" s="232"/>
      <c r="H59" s="232"/>
      <c r="I59" s="101" t="s">
        <v>347</v>
      </c>
      <c r="J59" s="93"/>
      <c r="K59" s="101" t="s">
        <v>347</v>
      </c>
      <c r="L59" s="93"/>
      <c r="M59" s="233"/>
      <c r="N59" s="137"/>
      <c r="O59" s="93"/>
      <c r="P59" s="93"/>
      <c r="Q59" s="93"/>
      <c r="R59" s="93"/>
      <c r="S59" s="94"/>
      <c r="T59" s="94"/>
      <c r="U59" s="94"/>
      <c r="V59" s="94"/>
      <c r="W59" s="94"/>
      <c r="X59" s="94"/>
      <c r="Y59" s="94"/>
      <c r="Z59" s="94"/>
      <c r="AA59" s="95"/>
      <c r="AB59" s="96"/>
      <c r="AC59" s="234"/>
      <c r="AD59" s="234"/>
      <c r="AE59" s="94"/>
      <c r="AF59" s="94"/>
      <c r="AG59" s="95"/>
      <c r="AH59" s="96"/>
      <c r="AI59" s="97"/>
      <c r="AJ59" s="98"/>
      <c r="AK59" s="223"/>
      <c r="AL59" s="224"/>
      <c r="AM59" s="224"/>
      <c r="AN59" s="225"/>
    </row>
    <row r="60" spans="2:40" ht="13.5" customHeight="1" x14ac:dyDescent="0.45">
      <c r="B60" s="91" t="s">
        <v>333</v>
      </c>
      <c r="C60" s="92">
        <v>6.1</v>
      </c>
      <c r="D60" s="92">
        <v>279.3</v>
      </c>
      <c r="E60" s="92">
        <v>285.40000000000003</v>
      </c>
      <c r="F60" s="237"/>
      <c r="G60" s="232"/>
      <c r="H60" s="232"/>
      <c r="I60" s="101" t="s">
        <v>347</v>
      </c>
      <c r="J60" s="93"/>
      <c r="K60" s="101" t="s">
        <v>347</v>
      </c>
      <c r="L60" s="93"/>
      <c r="M60" s="233"/>
      <c r="N60" s="137"/>
      <c r="O60" s="93"/>
      <c r="P60" s="93"/>
      <c r="Q60" s="93"/>
      <c r="R60" s="93"/>
      <c r="S60" s="94"/>
      <c r="T60" s="94"/>
      <c r="U60" s="101"/>
      <c r="V60" s="94"/>
      <c r="W60" s="94"/>
      <c r="X60" s="94"/>
      <c r="Y60" s="94"/>
      <c r="Z60" s="94"/>
      <c r="AA60" s="95"/>
      <c r="AB60" s="96"/>
      <c r="AC60" s="234"/>
      <c r="AD60" s="234"/>
      <c r="AE60" s="94"/>
      <c r="AF60" s="94"/>
      <c r="AG60" s="95"/>
      <c r="AH60" s="96"/>
      <c r="AI60" s="97"/>
      <c r="AJ60" s="98"/>
      <c r="AK60" s="223" t="s">
        <v>356</v>
      </c>
      <c r="AL60" s="224"/>
      <c r="AM60" s="224"/>
      <c r="AN60" s="225"/>
    </row>
    <row r="61" spans="2:40" ht="13.5" customHeight="1" x14ac:dyDescent="0.45">
      <c r="B61" s="91" t="s">
        <v>334</v>
      </c>
      <c r="C61" s="92">
        <v>4.2</v>
      </c>
      <c r="D61" s="92">
        <v>285.40000000000003</v>
      </c>
      <c r="E61" s="92">
        <v>289.60000000000002</v>
      </c>
      <c r="F61" s="237"/>
      <c r="G61" s="232"/>
      <c r="H61" s="232"/>
      <c r="I61" s="101" t="s">
        <v>347</v>
      </c>
      <c r="J61" s="93"/>
      <c r="K61" s="101" t="s">
        <v>347</v>
      </c>
      <c r="L61" s="93"/>
      <c r="M61" s="233"/>
      <c r="N61" s="137"/>
      <c r="O61" s="93"/>
      <c r="P61" s="93"/>
      <c r="Q61" s="93"/>
      <c r="R61" s="93"/>
      <c r="S61" s="94"/>
      <c r="T61" s="94"/>
      <c r="U61" s="94"/>
      <c r="V61" s="94"/>
      <c r="W61" s="94"/>
      <c r="X61" s="94"/>
      <c r="Y61" s="94"/>
      <c r="Z61" s="94"/>
      <c r="AA61" s="95"/>
      <c r="AB61" s="96"/>
      <c r="AC61" s="234"/>
      <c r="AD61" s="234"/>
      <c r="AE61" s="94"/>
      <c r="AF61" s="94"/>
      <c r="AG61" s="95"/>
      <c r="AH61" s="96"/>
      <c r="AI61" s="97"/>
      <c r="AJ61" s="98"/>
      <c r="AK61" s="223"/>
      <c r="AL61" s="224"/>
      <c r="AM61" s="224"/>
      <c r="AN61" s="225"/>
    </row>
    <row r="62" spans="2:40" ht="13.5" customHeight="1" x14ac:dyDescent="0.45">
      <c r="B62" s="91" t="s">
        <v>335</v>
      </c>
      <c r="C62" s="92">
        <v>4.5999999999999996</v>
      </c>
      <c r="D62" s="92">
        <v>289.60000000000002</v>
      </c>
      <c r="E62" s="92">
        <v>294.20000000000005</v>
      </c>
      <c r="F62" s="237"/>
      <c r="G62" s="232"/>
      <c r="H62" s="232"/>
      <c r="I62" s="101" t="s">
        <v>347</v>
      </c>
      <c r="J62" s="93"/>
      <c r="K62" s="101" t="s">
        <v>347</v>
      </c>
      <c r="L62" s="93"/>
      <c r="M62" s="233"/>
      <c r="N62" s="137"/>
      <c r="O62" s="93"/>
      <c r="P62" s="93"/>
      <c r="Q62" s="93"/>
      <c r="R62" s="93"/>
      <c r="S62" s="94"/>
      <c r="T62" s="94"/>
      <c r="U62" s="94"/>
      <c r="V62" s="94"/>
      <c r="W62" s="94"/>
      <c r="X62" s="94"/>
      <c r="Y62" s="94"/>
      <c r="Z62" s="94"/>
      <c r="AA62" s="95"/>
      <c r="AB62" s="96"/>
      <c r="AC62" s="234"/>
      <c r="AD62" s="234"/>
      <c r="AE62" s="94"/>
      <c r="AF62" s="94"/>
      <c r="AG62" s="95"/>
      <c r="AH62" s="96"/>
      <c r="AI62" s="97"/>
      <c r="AJ62" s="98"/>
      <c r="AK62" s="223"/>
      <c r="AL62" s="224"/>
      <c r="AM62" s="224"/>
      <c r="AN62" s="225"/>
    </row>
    <row r="63" spans="2:40" ht="13.5" customHeight="1" x14ac:dyDescent="0.45">
      <c r="B63" s="91" t="s">
        <v>336</v>
      </c>
      <c r="C63" s="92">
        <v>4.5999999999999996</v>
      </c>
      <c r="D63" s="92">
        <v>294.20000000000005</v>
      </c>
      <c r="E63" s="92">
        <v>298.80000000000007</v>
      </c>
      <c r="F63" s="237"/>
      <c r="G63" s="232"/>
      <c r="H63" s="232"/>
      <c r="I63" s="101" t="s">
        <v>347</v>
      </c>
      <c r="J63" s="93"/>
      <c r="K63" s="101" t="s">
        <v>347</v>
      </c>
      <c r="L63" s="93"/>
      <c r="M63" s="233"/>
      <c r="N63" s="137"/>
      <c r="O63" s="93"/>
      <c r="P63" s="93"/>
      <c r="Q63" s="93"/>
      <c r="R63" s="93"/>
      <c r="S63" s="94"/>
      <c r="T63" s="94"/>
      <c r="U63" s="94"/>
      <c r="V63" s="94"/>
      <c r="W63" s="94"/>
      <c r="X63" s="94"/>
      <c r="Y63" s="94"/>
      <c r="Z63" s="94"/>
      <c r="AA63" s="95"/>
      <c r="AB63" s="96"/>
      <c r="AC63" s="234"/>
      <c r="AD63" s="234"/>
      <c r="AE63" s="94"/>
      <c r="AF63" s="94"/>
      <c r="AG63" s="95"/>
      <c r="AH63" s="96"/>
      <c r="AI63" s="97"/>
      <c r="AJ63" s="98"/>
      <c r="AK63" s="223"/>
      <c r="AL63" s="224"/>
      <c r="AM63" s="224"/>
      <c r="AN63" s="225"/>
    </row>
    <row r="64" spans="2:40" ht="13.5" customHeight="1" x14ac:dyDescent="0.45">
      <c r="B64" s="91" t="s">
        <v>337</v>
      </c>
      <c r="C64" s="92">
        <v>4.5999999999999996</v>
      </c>
      <c r="D64" s="92">
        <v>298.80000000000007</v>
      </c>
      <c r="E64" s="92">
        <v>303.40000000000009</v>
      </c>
      <c r="F64" s="231"/>
      <c r="G64" s="232"/>
      <c r="H64" s="232"/>
      <c r="I64" s="101" t="s">
        <v>347</v>
      </c>
      <c r="J64" s="93"/>
      <c r="K64" s="101" t="s">
        <v>347</v>
      </c>
      <c r="L64" s="93"/>
      <c r="M64" s="233"/>
      <c r="N64" s="137"/>
      <c r="O64" s="93"/>
      <c r="P64" s="93"/>
      <c r="Q64" s="93"/>
      <c r="R64" s="93"/>
      <c r="S64" s="94"/>
      <c r="T64" s="94"/>
      <c r="U64" s="94"/>
      <c r="V64" s="94"/>
      <c r="W64" s="94"/>
      <c r="X64" s="94"/>
      <c r="Y64" s="94"/>
      <c r="Z64" s="94"/>
      <c r="AA64" s="95"/>
      <c r="AB64" s="96"/>
      <c r="AC64" s="234"/>
      <c r="AD64" s="234"/>
      <c r="AE64" s="94"/>
      <c r="AF64" s="94"/>
      <c r="AG64" s="95"/>
      <c r="AH64" s="96"/>
      <c r="AI64" s="97"/>
      <c r="AJ64" s="98"/>
      <c r="AK64" s="223"/>
      <c r="AL64" s="224"/>
      <c r="AM64" s="224"/>
      <c r="AN64" s="225"/>
    </row>
    <row r="65" spans="2:40" ht="13.5" customHeight="1" x14ac:dyDescent="0.45">
      <c r="B65" s="91" t="s">
        <v>338</v>
      </c>
      <c r="C65" s="92">
        <v>4</v>
      </c>
      <c r="D65" s="92">
        <v>303.40000000000009</v>
      </c>
      <c r="E65" s="92">
        <v>307.40000000000009</v>
      </c>
      <c r="F65" s="231"/>
      <c r="G65" s="232"/>
      <c r="H65" s="232"/>
      <c r="I65" s="101" t="s">
        <v>347</v>
      </c>
      <c r="J65" s="93"/>
      <c r="K65" s="101" t="s">
        <v>347</v>
      </c>
      <c r="L65" s="93"/>
      <c r="M65" s="233"/>
      <c r="N65" s="137"/>
      <c r="O65" s="93"/>
      <c r="P65" s="93"/>
      <c r="Q65" s="93"/>
      <c r="R65" s="93"/>
      <c r="S65" s="94"/>
      <c r="T65" s="94"/>
      <c r="U65" s="101"/>
      <c r="V65" s="94"/>
      <c r="W65" s="94"/>
      <c r="X65" s="94"/>
      <c r="Y65" s="94"/>
      <c r="Z65" s="94"/>
      <c r="AA65" s="95"/>
      <c r="AB65" s="96"/>
      <c r="AC65" s="234"/>
      <c r="AD65" s="234"/>
      <c r="AE65" s="94"/>
      <c r="AF65" s="94"/>
      <c r="AG65" s="95"/>
      <c r="AH65" s="96"/>
      <c r="AI65" s="97"/>
      <c r="AJ65" s="98"/>
      <c r="AK65" s="223" t="s">
        <v>356</v>
      </c>
      <c r="AL65" s="224"/>
      <c r="AM65" s="224"/>
      <c r="AN65" s="225"/>
    </row>
    <row r="66" spans="2:40" ht="13.5" customHeight="1" x14ac:dyDescent="0.45">
      <c r="B66" s="91" t="s">
        <v>339</v>
      </c>
      <c r="C66" s="92">
        <v>3.7</v>
      </c>
      <c r="D66" s="92">
        <v>307.40000000000009</v>
      </c>
      <c r="E66" s="92">
        <v>311.10000000000008</v>
      </c>
      <c r="F66" s="231"/>
      <c r="G66" s="232"/>
      <c r="H66" s="232"/>
      <c r="I66" s="101" t="s">
        <v>347</v>
      </c>
      <c r="J66" s="93"/>
      <c r="K66" s="101" t="s">
        <v>347</v>
      </c>
      <c r="L66" s="93"/>
      <c r="M66" s="233"/>
      <c r="N66" s="137"/>
      <c r="O66" s="93"/>
      <c r="P66" s="101" t="s">
        <v>355</v>
      </c>
      <c r="Q66" s="93"/>
      <c r="R66" s="93"/>
      <c r="S66" s="101" t="s">
        <v>355</v>
      </c>
      <c r="T66" s="101"/>
      <c r="U66" s="94"/>
      <c r="V66" s="94"/>
      <c r="W66" s="94"/>
      <c r="X66" s="94"/>
      <c r="Y66" s="94"/>
      <c r="Z66" s="94"/>
      <c r="AA66" s="95"/>
      <c r="AB66" s="96"/>
      <c r="AC66" s="234"/>
      <c r="AD66" s="234"/>
      <c r="AE66" s="94"/>
      <c r="AF66" s="94"/>
      <c r="AG66" s="95"/>
      <c r="AH66" s="96"/>
      <c r="AI66" s="97"/>
      <c r="AJ66" s="98"/>
      <c r="AK66" s="223"/>
      <c r="AL66" s="224"/>
      <c r="AM66" s="224"/>
      <c r="AN66" s="225"/>
    </row>
    <row r="67" spans="2:40" ht="13.5" customHeight="1" x14ac:dyDescent="0.45">
      <c r="B67" s="91" t="s">
        <v>340</v>
      </c>
      <c r="C67" s="92">
        <v>4.3</v>
      </c>
      <c r="D67" s="92">
        <v>311.10000000000008</v>
      </c>
      <c r="E67" s="92">
        <v>315.40000000000009</v>
      </c>
      <c r="F67" s="231"/>
      <c r="G67" s="232"/>
      <c r="H67" s="232"/>
      <c r="I67" s="101" t="s">
        <v>347</v>
      </c>
      <c r="J67" s="93"/>
      <c r="K67" s="101" t="s">
        <v>347</v>
      </c>
      <c r="L67" s="93"/>
      <c r="M67" s="233"/>
      <c r="N67" s="137"/>
      <c r="O67" s="93"/>
      <c r="P67" s="93"/>
      <c r="Q67" s="93"/>
      <c r="R67" s="93"/>
      <c r="S67" s="94"/>
      <c r="T67" s="94"/>
      <c r="U67" s="94"/>
      <c r="V67" s="94"/>
      <c r="W67" s="94"/>
      <c r="X67" s="94"/>
      <c r="Y67" s="94"/>
      <c r="Z67" s="94"/>
      <c r="AA67" s="95"/>
      <c r="AB67" s="96"/>
      <c r="AC67" s="234"/>
      <c r="AD67" s="234"/>
      <c r="AE67" s="94"/>
      <c r="AF67" s="94"/>
      <c r="AG67" s="95"/>
      <c r="AH67" s="96"/>
      <c r="AI67" s="97"/>
      <c r="AJ67" s="98"/>
      <c r="AK67" s="223"/>
      <c r="AL67" s="224"/>
      <c r="AM67" s="224"/>
      <c r="AN67" s="225"/>
    </row>
    <row r="68" spans="2:40" ht="13.5" customHeight="1" x14ac:dyDescent="0.45">
      <c r="B68" s="91" t="s">
        <v>341</v>
      </c>
      <c r="C68" s="92">
        <v>2.6</v>
      </c>
      <c r="D68" s="92">
        <v>315.40000000000009</v>
      </c>
      <c r="E68" s="92">
        <v>318.00000000000011</v>
      </c>
      <c r="F68" s="231"/>
      <c r="G68" s="232"/>
      <c r="H68" s="232"/>
      <c r="I68" s="93"/>
      <c r="J68" s="93"/>
      <c r="K68" s="101"/>
      <c r="L68" s="93"/>
      <c r="M68" s="233"/>
      <c r="N68" s="137"/>
      <c r="O68" s="93"/>
      <c r="P68" s="93"/>
      <c r="Q68" s="93"/>
      <c r="R68" s="93"/>
      <c r="S68" s="94"/>
      <c r="T68" s="94"/>
      <c r="U68" s="94"/>
      <c r="V68" s="94"/>
      <c r="W68" s="94"/>
      <c r="X68" s="94"/>
      <c r="Y68" s="94"/>
      <c r="Z68" s="94"/>
      <c r="AA68" s="95"/>
      <c r="AB68" s="96"/>
      <c r="AC68" s="234"/>
      <c r="AD68" s="234"/>
      <c r="AE68" s="94"/>
      <c r="AF68" s="94"/>
      <c r="AG68" s="95"/>
      <c r="AH68" s="96"/>
      <c r="AI68" s="97"/>
      <c r="AJ68" s="98"/>
      <c r="AK68" s="223"/>
      <c r="AL68" s="224"/>
      <c r="AM68" s="224"/>
      <c r="AN68" s="225"/>
    </row>
    <row r="69" spans="2:40" ht="13.5" customHeight="1" x14ac:dyDescent="0.45">
      <c r="B69" s="91" t="s">
        <v>344</v>
      </c>
      <c r="C69" s="92">
        <v>0</v>
      </c>
      <c r="D69" s="92">
        <v>318.00000000000011</v>
      </c>
      <c r="E69" s="92">
        <v>318.00000000000011</v>
      </c>
      <c r="F69" s="235" t="s">
        <v>346</v>
      </c>
      <c r="G69" s="236"/>
      <c r="H69" s="236"/>
      <c r="I69" s="93"/>
      <c r="J69" s="93"/>
      <c r="K69" s="101"/>
      <c r="L69" s="93"/>
      <c r="M69" s="233"/>
      <c r="N69" s="137"/>
      <c r="O69" s="93"/>
      <c r="P69" s="93"/>
      <c r="Q69" s="93"/>
      <c r="R69" s="93"/>
      <c r="S69" s="94"/>
      <c r="T69" s="94"/>
      <c r="U69" s="94"/>
      <c r="V69" s="94"/>
      <c r="W69" s="94"/>
      <c r="X69" s="94"/>
      <c r="Y69" s="94"/>
      <c r="Z69" s="94"/>
      <c r="AA69" s="95"/>
      <c r="AB69" s="96"/>
      <c r="AC69" s="234"/>
      <c r="AD69" s="234"/>
      <c r="AE69" s="94"/>
      <c r="AF69" s="94"/>
      <c r="AG69" s="95"/>
      <c r="AH69" s="96"/>
      <c r="AI69" s="97"/>
      <c r="AJ69" s="98"/>
      <c r="AK69" s="223" t="s">
        <v>348</v>
      </c>
      <c r="AL69" s="224"/>
      <c r="AM69" s="224"/>
      <c r="AN69" s="225"/>
    </row>
    <row r="70" spans="2:40" ht="13.5" customHeight="1" x14ac:dyDescent="0.45">
      <c r="B70" s="64"/>
      <c r="C70" s="55"/>
      <c r="D70" s="55"/>
      <c r="E70" s="55"/>
      <c r="F70" s="237"/>
      <c r="G70" s="232"/>
      <c r="H70" s="232"/>
      <c r="I70" s="93"/>
      <c r="J70" s="93"/>
      <c r="K70" s="93"/>
      <c r="L70" s="93"/>
      <c r="M70" s="233"/>
      <c r="N70" s="137"/>
      <c r="O70" s="93"/>
      <c r="P70" s="93"/>
      <c r="Q70" s="93"/>
      <c r="R70" s="93"/>
      <c r="S70" s="94"/>
      <c r="T70" s="94"/>
      <c r="U70" s="94"/>
      <c r="V70" s="94"/>
      <c r="W70" s="94"/>
      <c r="X70" s="94"/>
      <c r="Y70" s="94"/>
      <c r="Z70" s="94"/>
      <c r="AA70" s="95"/>
      <c r="AB70" s="96"/>
      <c r="AC70" s="234"/>
      <c r="AD70" s="234"/>
      <c r="AE70" s="94"/>
      <c r="AF70" s="94"/>
      <c r="AG70" s="95"/>
      <c r="AH70" s="96"/>
      <c r="AI70" s="97"/>
      <c r="AJ70" s="98"/>
      <c r="AK70" s="99"/>
      <c r="AL70" s="99"/>
      <c r="AM70" s="99"/>
      <c r="AN70" s="61"/>
    </row>
    <row r="71" spans="2:40" ht="13.5" customHeight="1" x14ac:dyDescent="0.45">
      <c r="B71" s="64"/>
      <c r="C71" s="55"/>
      <c r="D71" s="55"/>
      <c r="E71" s="55"/>
      <c r="F71" s="238"/>
      <c r="G71" s="227"/>
      <c r="H71" s="227"/>
      <c r="I71" s="56"/>
      <c r="J71" s="56"/>
      <c r="K71" s="56"/>
      <c r="L71" s="56"/>
      <c r="M71" s="228"/>
      <c r="N71" s="229"/>
      <c r="O71" s="56"/>
      <c r="P71" s="57"/>
      <c r="Q71" s="57"/>
      <c r="R71" s="57"/>
      <c r="S71" s="54"/>
      <c r="T71" s="54"/>
      <c r="U71" s="54"/>
      <c r="V71" s="54"/>
      <c r="W71" s="89"/>
      <c r="X71" s="89"/>
      <c r="Y71" s="89"/>
      <c r="Z71" s="89"/>
      <c r="AA71" s="58"/>
      <c r="AB71" s="59"/>
      <c r="AC71" s="230"/>
      <c r="AD71" s="230"/>
      <c r="AE71" s="89"/>
      <c r="AF71" s="89"/>
      <c r="AG71" s="58"/>
      <c r="AH71" s="59"/>
      <c r="AI71" s="60"/>
      <c r="AJ71" s="61"/>
      <c r="AK71" s="62"/>
      <c r="AL71" s="62"/>
      <c r="AM71" s="62"/>
      <c r="AN71" s="61"/>
    </row>
    <row r="72" spans="2:40" ht="13.5" customHeight="1" x14ac:dyDescent="0.45">
      <c r="B72" s="64"/>
      <c r="C72" s="55"/>
      <c r="D72" s="55"/>
      <c r="E72" s="55"/>
      <c r="F72" s="226"/>
      <c r="G72" s="227"/>
      <c r="H72" s="227"/>
      <c r="I72" s="56"/>
      <c r="J72" s="56"/>
      <c r="K72" s="56"/>
      <c r="L72" s="56"/>
      <c r="M72" s="228"/>
      <c r="N72" s="229"/>
      <c r="O72" s="56"/>
      <c r="P72" s="57"/>
      <c r="Q72" s="57"/>
      <c r="R72" s="57"/>
      <c r="S72" s="89"/>
      <c r="T72" s="89"/>
      <c r="U72" s="89"/>
      <c r="V72" s="89"/>
      <c r="W72" s="89"/>
      <c r="X72" s="89"/>
      <c r="Y72" s="89"/>
      <c r="Z72" s="89"/>
      <c r="AA72" s="58"/>
      <c r="AB72" s="59"/>
      <c r="AC72" s="230"/>
      <c r="AD72" s="230"/>
      <c r="AE72" s="89"/>
      <c r="AF72" s="89"/>
      <c r="AG72" s="58"/>
      <c r="AH72" s="59"/>
      <c r="AI72" s="60"/>
      <c r="AJ72" s="61"/>
      <c r="AK72" s="62"/>
      <c r="AL72" s="62"/>
      <c r="AM72" s="62"/>
      <c r="AN72" s="61"/>
    </row>
    <row r="73" spans="2:40" ht="13.5" customHeight="1" x14ac:dyDescent="0.45">
      <c r="B73" s="64"/>
      <c r="C73" s="55"/>
      <c r="D73" s="55"/>
      <c r="E73" s="55"/>
      <c r="F73" s="226"/>
      <c r="G73" s="227"/>
      <c r="H73" s="227"/>
      <c r="I73" s="56"/>
      <c r="J73" s="56"/>
      <c r="K73" s="56"/>
      <c r="L73" s="56"/>
      <c r="M73" s="228"/>
      <c r="N73" s="229"/>
      <c r="O73" s="56"/>
      <c r="P73" s="57"/>
      <c r="Q73" s="57"/>
      <c r="R73" s="57"/>
      <c r="S73" s="89"/>
      <c r="T73" s="89"/>
      <c r="U73" s="89"/>
      <c r="V73" s="89"/>
      <c r="W73" s="89"/>
      <c r="X73" s="89"/>
      <c r="Y73" s="89"/>
      <c r="Z73" s="89"/>
      <c r="AA73" s="58"/>
      <c r="AB73" s="59"/>
      <c r="AC73" s="230"/>
      <c r="AD73" s="230"/>
      <c r="AE73" s="89"/>
      <c r="AF73" s="89"/>
      <c r="AG73" s="58"/>
      <c r="AH73" s="59"/>
      <c r="AI73" s="60"/>
      <c r="AJ73" s="61"/>
      <c r="AK73" s="62"/>
      <c r="AL73" s="62"/>
      <c r="AM73" s="62"/>
      <c r="AN73" s="61"/>
    </row>
    <row r="74" spans="2:40" ht="13.5" customHeight="1" x14ac:dyDescent="0.45">
      <c r="B74" s="64"/>
      <c r="C74" s="55"/>
      <c r="D74" s="55"/>
      <c r="E74" s="55"/>
      <c r="F74" s="226"/>
      <c r="G74" s="227"/>
      <c r="H74" s="227"/>
      <c r="I74" s="56"/>
      <c r="J74" s="56"/>
      <c r="K74" s="56"/>
      <c r="L74" s="56"/>
      <c r="M74" s="228"/>
      <c r="N74" s="229"/>
      <c r="O74" s="56"/>
      <c r="P74" s="57"/>
      <c r="Q74" s="57"/>
      <c r="R74" s="57"/>
      <c r="S74" s="89"/>
      <c r="T74" s="89"/>
      <c r="U74" s="89"/>
      <c r="V74" s="89"/>
      <c r="W74" s="89"/>
      <c r="X74" s="89"/>
      <c r="Y74" s="89"/>
      <c r="Z74" s="89"/>
      <c r="AA74" s="58"/>
      <c r="AB74" s="59"/>
      <c r="AC74" s="230"/>
      <c r="AD74" s="230"/>
      <c r="AE74" s="89"/>
      <c r="AF74" s="89"/>
      <c r="AG74" s="58"/>
      <c r="AH74" s="59"/>
      <c r="AI74" s="60"/>
      <c r="AJ74" s="61"/>
      <c r="AK74" s="62"/>
      <c r="AL74" s="62"/>
      <c r="AM74" s="62"/>
      <c r="AN74" s="61"/>
    </row>
    <row r="75" spans="2:40" ht="13.5" customHeight="1" x14ac:dyDescent="0.45">
      <c r="B75" s="64"/>
      <c r="C75" s="55"/>
      <c r="D75" s="55"/>
      <c r="E75" s="55"/>
      <c r="F75" s="226"/>
      <c r="G75" s="227"/>
      <c r="H75" s="227"/>
      <c r="I75" s="56"/>
      <c r="J75" s="56"/>
      <c r="K75" s="56"/>
      <c r="L75" s="56"/>
      <c r="M75" s="228"/>
      <c r="N75" s="229"/>
      <c r="O75" s="56"/>
      <c r="P75" s="57"/>
      <c r="Q75" s="57"/>
      <c r="R75" s="57"/>
      <c r="S75" s="89"/>
      <c r="T75" s="89"/>
      <c r="U75" s="89"/>
      <c r="V75" s="89"/>
      <c r="W75" s="89"/>
      <c r="X75" s="89"/>
      <c r="Y75" s="89"/>
      <c r="Z75" s="89"/>
      <c r="AA75" s="58"/>
      <c r="AB75" s="59"/>
      <c r="AC75" s="230"/>
      <c r="AD75" s="230"/>
      <c r="AE75" s="89"/>
      <c r="AF75" s="89"/>
      <c r="AG75" s="58"/>
      <c r="AH75" s="59"/>
      <c r="AI75" s="60"/>
      <c r="AJ75" s="61"/>
      <c r="AK75" s="62"/>
      <c r="AL75" s="62"/>
      <c r="AM75" s="62"/>
      <c r="AN75" s="61"/>
    </row>
    <row r="76" spans="2:40" ht="13.5" customHeight="1" x14ac:dyDescent="0.45">
      <c r="B76" s="64"/>
      <c r="C76" s="55"/>
      <c r="D76" s="55"/>
      <c r="E76" s="55"/>
      <c r="F76" s="226"/>
      <c r="G76" s="227"/>
      <c r="H76" s="227"/>
      <c r="I76" s="56"/>
      <c r="J76" s="56"/>
      <c r="K76" s="56"/>
      <c r="L76" s="56"/>
      <c r="M76" s="228"/>
      <c r="N76" s="229"/>
      <c r="O76" s="56"/>
      <c r="P76" s="57"/>
      <c r="Q76" s="57"/>
      <c r="R76" s="57"/>
      <c r="S76" s="89"/>
      <c r="T76" s="89"/>
      <c r="U76" s="89"/>
      <c r="V76" s="89"/>
      <c r="W76" s="89"/>
      <c r="X76" s="89"/>
      <c r="Y76" s="89"/>
      <c r="Z76" s="89"/>
      <c r="AA76" s="58"/>
      <c r="AB76" s="59"/>
      <c r="AC76" s="230"/>
      <c r="AD76" s="230"/>
      <c r="AE76" s="89"/>
      <c r="AF76" s="89"/>
      <c r="AG76" s="58"/>
      <c r="AH76" s="59"/>
      <c r="AI76" s="60"/>
      <c r="AJ76" s="61"/>
      <c r="AK76" s="62"/>
      <c r="AL76" s="62"/>
      <c r="AM76" s="62"/>
      <c r="AN76" s="61"/>
    </row>
    <row r="77" spans="2:40" ht="13.5" customHeight="1" x14ac:dyDescent="0.45">
      <c r="B77" s="64"/>
      <c r="C77" s="55"/>
      <c r="D77" s="55"/>
      <c r="E77" s="55"/>
      <c r="F77" s="226"/>
      <c r="G77" s="227"/>
      <c r="H77" s="227"/>
      <c r="I77" s="56"/>
      <c r="J77" s="56"/>
      <c r="K77" s="56"/>
      <c r="L77" s="56"/>
      <c r="M77" s="228"/>
      <c r="N77" s="229"/>
      <c r="O77" s="56"/>
      <c r="P77" s="57"/>
      <c r="Q77" s="57"/>
      <c r="R77" s="57"/>
      <c r="S77" s="89"/>
      <c r="T77" s="89"/>
      <c r="U77" s="89"/>
      <c r="V77" s="89"/>
      <c r="W77" s="89"/>
      <c r="X77" s="89"/>
      <c r="Y77" s="89"/>
      <c r="Z77" s="89"/>
      <c r="AA77" s="58"/>
      <c r="AB77" s="59"/>
      <c r="AC77" s="230"/>
      <c r="AD77" s="230"/>
      <c r="AE77" s="89"/>
      <c r="AF77" s="89"/>
      <c r="AG77" s="58"/>
      <c r="AH77" s="59"/>
      <c r="AI77" s="60"/>
      <c r="AJ77" s="61"/>
      <c r="AK77" s="62"/>
      <c r="AL77" s="62"/>
      <c r="AM77" s="62"/>
      <c r="AN77" s="61"/>
    </row>
    <row r="78" spans="2:40" ht="13.5" customHeight="1" x14ac:dyDescent="0.45">
      <c r="B78" s="64"/>
      <c r="C78" s="55"/>
      <c r="D78" s="55"/>
      <c r="E78" s="55"/>
      <c r="F78" s="226"/>
      <c r="G78" s="227"/>
      <c r="H78" s="227"/>
      <c r="I78" s="56"/>
      <c r="J78" s="56"/>
      <c r="K78" s="56"/>
      <c r="L78" s="56"/>
      <c r="M78" s="228"/>
      <c r="N78" s="229"/>
      <c r="O78" s="56"/>
      <c r="P78" s="57"/>
      <c r="Q78" s="57"/>
      <c r="R78" s="57"/>
      <c r="S78" s="89"/>
      <c r="T78" s="89"/>
      <c r="U78" s="89"/>
      <c r="V78" s="89"/>
      <c r="W78" s="89"/>
      <c r="X78" s="89"/>
      <c r="Y78" s="89"/>
      <c r="Z78" s="89"/>
      <c r="AA78" s="58"/>
      <c r="AB78" s="59"/>
      <c r="AC78" s="230"/>
      <c r="AD78" s="230"/>
      <c r="AE78" s="89"/>
      <c r="AF78" s="89"/>
      <c r="AG78" s="58"/>
      <c r="AH78" s="59"/>
      <c r="AI78" s="60"/>
      <c r="AJ78" s="61"/>
      <c r="AK78" s="62"/>
      <c r="AL78" s="62"/>
      <c r="AM78" s="62"/>
      <c r="AN78" s="61"/>
    </row>
    <row r="79" spans="2:40" ht="13.5" customHeight="1" x14ac:dyDescent="0.45">
      <c r="B79" s="63"/>
      <c r="C79" s="55"/>
      <c r="D79" s="55"/>
      <c r="E79" s="55"/>
      <c r="F79" s="226"/>
      <c r="G79" s="227"/>
      <c r="H79" s="227"/>
      <c r="I79" s="56"/>
      <c r="J79" s="56"/>
      <c r="K79" s="56"/>
      <c r="L79" s="56"/>
      <c r="M79" s="228"/>
      <c r="N79" s="229"/>
      <c r="O79" s="56"/>
      <c r="P79" s="57"/>
      <c r="Q79" s="57"/>
      <c r="R79" s="57"/>
      <c r="S79" s="89"/>
      <c r="T79" s="89"/>
      <c r="U79" s="89"/>
      <c r="V79" s="89"/>
      <c r="W79" s="89"/>
      <c r="X79" s="89"/>
      <c r="Y79" s="89"/>
      <c r="Z79" s="89"/>
      <c r="AA79" s="58"/>
      <c r="AB79" s="59"/>
      <c r="AC79" s="230"/>
      <c r="AD79" s="230"/>
      <c r="AE79" s="89"/>
      <c r="AF79" s="89"/>
      <c r="AG79" s="58"/>
      <c r="AH79" s="59"/>
      <c r="AI79" s="60"/>
      <c r="AJ79" s="61"/>
      <c r="AK79" s="62"/>
      <c r="AL79" s="62"/>
      <c r="AM79" s="62"/>
      <c r="AN79" s="61"/>
    </row>
    <row r="80" spans="2:40" ht="13.5" customHeight="1" x14ac:dyDescent="0.45">
      <c r="B80" s="63"/>
      <c r="C80" s="55"/>
      <c r="D80" s="55"/>
      <c r="E80" s="55"/>
      <c r="F80" s="226"/>
      <c r="G80" s="227"/>
      <c r="H80" s="227"/>
      <c r="I80" s="56"/>
      <c r="J80" s="56"/>
      <c r="K80" s="56"/>
      <c r="L80" s="56"/>
      <c r="M80" s="228"/>
      <c r="N80" s="229"/>
      <c r="O80" s="56"/>
      <c r="P80" s="57"/>
      <c r="Q80" s="57"/>
      <c r="R80" s="57"/>
      <c r="S80" s="89"/>
      <c r="T80" s="89"/>
      <c r="U80" s="89"/>
      <c r="V80" s="89"/>
      <c r="W80" s="89"/>
      <c r="X80" s="89"/>
      <c r="Y80" s="89"/>
      <c r="Z80" s="89"/>
      <c r="AA80" s="58"/>
      <c r="AB80" s="59"/>
      <c r="AC80" s="230"/>
      <c r="AD80" s="230"/>
      <c r="AE80" s="89"/>
      <c r="AF80" s="89"/>
      <c r="AG80" s="58"/>
      <c r="AH80" s="59"/>
      <c r="AI80" s="60"/>
      <c r="AJ80" s="61"/>
      <c r="AK80" s="62"/>
      <c r="AL80" s="62"/>
      <c r="AM80" s="62"/>
      <c r="AN80" s="61"/>
    </row>
    <row r="81" spans="2:40" ht="13.5" customHeight="1" x14ac:dyDescent="0.45">
      <c r="B81" s="64"/>
      <c r="C81" s="55"/>
      <c r="D81" s="55"/>
      <c r="E81" s="55"/>
      <c r="F81" s="226"/>
      <c r="G81" s="227"/>
      <c r="H81" s="227"/>
      <c r="I81" s="56"/>
      <c r="J81" s="56"/>
      <c r="K81" s="56"/>
      <c r="L81" s="56"/>
      <c r="M81" s="228"/>
      <c r="N81" s="229"/>
      <c r="O81" s="56"/>
      <c r="P81" s="57"/>
      <c r="Q81" s="57"/>
      <c r="R81" s="57"/>
      <c r="S81" s="89"/>
      <c r="T81" s="89"/>
      <c r="U81" s="89"/>
      <c r="V81" s="89"/>
      <c r="W81" s="89"/>
      <c r="X81" s="89"/>
      <c r="Y81" s="89"/>
      <c r="Z81" s="89"/>
      <c r="AA81" s="58"/>
      <c r="AB81" s="59"/>
      <c r="AC81" s="230"/>
      <c r="AD81" s="230"/>
      <c r="AE81" s="89"/>
      <c r="AF81" s="89"/>
      <c r="AG81" s="58"/>
      <c r="AH81" s="59"/>
      <c r="AI81" s="60"/>
      <c r="AJ81" s="61"/>
      <c r="AK81" s="62"/>
      <c r="AL81" s="62"/>
      <c r="AM81" s="62"/>
      <c r="AN81" s="61"/>
    </row>
    <row r="82" spans="2:40" ht="13.5" customHeight="1" x14ac:dyDescent="0.45">
      <c r="B82" s="64"/>
      <c r="C82" s="55"/>
      <c r="D82" s="55"/>
      <c r="E82" s="55"/>
      <c r="F82" s="226"/>
      <c r="G82" s="227"/>
      <c r="H82" s="227"/>
      <c r="I82" s="56"/>
      <c r="J82" s="56"/>
      <c r="K82" s="56"/>
      <c r="L82" s="56"/>
      <c r="M82" s="228"/>
      <c r="N82" s="229"/>
      <c r="O82" s="56"/>
      <c r="P82" s="57"/>
      <c r="Q82" s="57"/>
      <c r="R82" s="57"/>
      <c r="S82" s="89"/>
      <c r="T82" s="89"/>
      <c r="U82" s="89"/>
      <c r="V82" s="89"/>
      <c r="W82" s="89"/>
      <c r="X82" s="89"/>
      <c r="Y82" s="89"/>
      <c r="Z82" s="89"/>
      <c r="AA82" s="58"/>
      <c r="AB82" s="59"/>
      <c r="AC82" s="230"/>
      <c r="AD82" s="230"/>
      <c r="AE82" s="89"/>
      <c r="AF82" s="89"/>
      <c r="AG82" s="58"/>
      <c r="AH82" s="59"/>
      <c r="AI82" s="60"/>
      <c r="AJ82" s="61"/>
      <c r="AK82" s="62"/>
      <c r="AL82" s="62"/>
      <c r="AM82" s="62"/>
      <c r="AN82" s="61"/>
    </row>
    <row r="83" spans="2:40" ht="13.5" customHeight="1" x14ac:dyDescent="0.45">
      <c r="B83" s="64"/>
      <c r="C83" s="55"/>
      <c r="D83" s="55"/>
      <c r="E83" s="55"/>
      <c r="F83" s="226"/>
      <c r="G83" s="227"/>
      <c r="H83" s="227"/>
      <c r="I83" s="56"/>
      <c r="J83" s="56"/>
      <c r="K83" s="56"/>
      <c r="L83" s="56"/>
      <c r="M83" s="228"/>
      <c r="N83" s="229"/>
      <c r="O83" s="56"/>
      <c r="P83" s="57"/>
      <c r="Q83" s="57"/>
      <c r="R83" s="57"/>
      <c r="S83" s="89"/>
      <c r="T83" s="89"/>
      <c r="U83" s="89"/>
      <c r="V83" s="89"/>
      <c r="W83" s="89"/>
      <c r="X83" s="89"/>
      <c r="Y83" s="89"/>
      <c r="Z83" s="89"/>
      <c r="AA83" s="58"/>
      <c r="AB83" s="59"/>
      <c r="AC83" s="230"/>
      <c r="AD83" s="230"/>
      <c r="AE83" s="89"/>
      <c r="AF83" s="89"/>
      <c r="AG83" s="58"/>
      <c r="AH83" s="59"/>
      <c r="AI83" s="60"/>
      <c r="AJ83" s="61"/>
      <c r="AK83" s="62"/>
      <c r="AL83" s="62"/>
      <c r="AM83" s="62"/>
      <c r="AN83" s="61"/>
    </row>
    <row r="84" spans="2:40" ht="13.5" customHeight="1" x14ac:dyDescent="0.45">
      <c r="B84" s="64"/>
      <c r="C84" s="55"/>
      <c r="D84" s="55"/>
      <c r="E84" s="55"/>
      <c r="F84" s="238"/>
      <c r="G84" s="227"/>
      <c r="H84" s="227"/>
      <c r="I84" s="56"/>
      <c r="J84" s="56"/>
      <c r="K84" s="56"/>
      <c r="L84" s="56"/>
      <c r="M84" s="228"/>
      <c r="N84" s="229"/>
      <c r="O84" s="56"/>
      <c r="P84" s="57"/>
      <c r="Q84" s="57"/>
      <c r="R84" s="57"/>
      <c r="S84" s="89"/>
      <c r="T84" s="89"/>
      <c r="U84" s="89"/>
      <c r="V84" s="89"/>
      <c r="W84" s="89"/>
      <c r="X84" s="89"/>
      <c r="Y84" s="89"/>
      <c r="Z84" s="89"/>
      <c r="AA84" s="58"/>
      <c r="AB84" s="59"/>
      <c r="AC84" s="230"/>
      <c r="AD84" s="230"/>
      <c r="AE84" s="89"/>
      <c r="AF84" s="89"/>
      <c r="AG84" s="58"/>
      <c r="AH84" s="59"/>
      <c r="AI84" s="60"/>
      <c r="AJ84" s="61"/>
      <c r="AK84" s="62"/>
      <c r="AL84" s="62"/>
      <c r="AM84" s="62"/>
      <c r="AN84" s="61"/>
    </row>
    <row r="85" spans="2:40" ht="13.5" customHeight="1" x14ac:dyDescent="0.45">
      <c r="B85" s="64"/>
      <c r="C85" s="55"/>
      <c r="D85" s="55"/>
      <c r="E85" s="55"/>
      <c r="F85" s="238"/>
      <c r="G85" s="227"/>
      <c r="H85" s="227"/>
      <c r="I85" s="56"/>
      <c r="J85" s="56"/>
      <c r="K85" s="56"/>
      <c r="L85" s="56"/>
      <c r="M85" s="228"/>
      <c r="N85" s="229"/>
      <c r="O85" s="56"/>
      <c r="P85" s="57"/>
      <c r="Q85" s="57"/>
      <c r="R85" s="57"/>
      <c r="S85" s="89"/>
      <c r="T85" s="89"/>
      <c r="U85" s="89"/>
      <c r="V85" s="89"/>
      <c r="W85" s="89"/>
      <c r="X85" s="89"/>
      <c r="Y85" s="89"/>
      <c r="Z85" s="89"/>
      <c r="AA85" s="58"/>
      <c r="AB85" s="59"/>
      <c r="AC85" s="230"/>
      <c r="AD85" s="230"/>
      <c r="AE85" s="89"/>
      <c r="AF85" s="89"/>
      <c r="AG85" s="58"/>
      <c r="AH85" s="59"/>
      <c r="AI85" s="60"/>
      <c r="AJ85" s="61"/>
      <c r="AK85" s="62"/>
      <c r="AL85" s="62"/>
      <c r="AM85" s="62"/>
      <c r="AN85" s="61"/>
    </row>
    <row r="86" spans="2:40" ht="13.5" customHeight="1" x14ac:dyDescent="0.45">
      <c r="B86" s="64"/>
      <c r="C86" s="55"/>
      <c r="D86" s="55"/>
      <c r="E86" s="55"/>
      <c r="F86" s="238"/>
      <c r="G86" s="227"/>
      <c r="H86" s="227"/>
      <c r="I86" s="56"/>
      <c r="J86" s="56"/>
      <c r="K86" s="56"/>
      <c r="L86" s="56"/>
      <c r="M86" s="228"/>
      <c r="N86" s="229"/>
      <c r="O86" s="56"/>
      <c r="P86" s="57"/>
      <c r="Q86" s="57"/>
      <c r="R86" s="57"/>
      <c r="S86" s="54"/>
      <c r="T86" s="54"/>
      <c r="U86" s="54"/>
      <c r="V86" s="54"/>
      <c r="W86" s="89"/>
      <c r="X86" s="89"/>
      <c r="Y86" s="89"/>
      <c r="Z86" s="89"/>
      <c r="AA86" s="58"/>
      <c r="AB86" s="59"/>
      <c r="AC86" s="230"/>
      <c r="AD86" s="230"/>
      <c r="AE86" s="89"/>
      <c r="AF86" s="89"/>
      <c r="AG86" s="58"/>
      <c r="AH86" s="59"/>
      <c r="AI86" s="60"/>
      <c r="AJ86" s="61"/>
      <c r="AK86" s="62"/>
      <c r="AL86" s="62"/>
      <c r="AM86" s="62"/>
      <c r="AN86" s="61"/>
    </row>
    <row r="87" spans="2:40" ht="13.5" customHeight="1" x14ac:dyDescent="0.45">
      <c r="B87" s="64"/>
      <c r="C87" s="55"/>
      <c r="D87" s="55"/>
      <c r="E87" s="55"/>
      <c r="F87" s="226"/>
      <c r="G87" s="227"/>
      <c r="H87" s="227"/>
      <c r="I87" s="56"/>
      <c r="J87" s="56"/>
      <c r="K87" s="56"/>
      <c r="L87" s="56"/>
      <c r="M87" s="228"/>
      <c r="N87" s="229"/>
      <c r="O87" s="56"/>
      <c r="P87" s="57"/>
      <c r="Q87" s="57"/>
      <c r="R87" s="57"/>
      <c r="S87" s="89"/>
      <c r="T87" s="89"/>
      <c r="U87" s="89"/>
      <c r="V87" s="89"/>
      <c r="W87" s="89"/>
      <c r="X87" s="89"/>
      <c r="Y87" s="89"/>
      <c r="Z87" s="89"/>
      <c r="AA87" s="58"/>
      <c r="AB87" s="59"/>
      <c r="AC87" s="230"/>
      <c r="AD87" s="230"/>
      <c r="AE87" s="89"/>
      <c r="AF87" s="89"/>
      <c r="AG87" s="58"/>
      <c r="AH87" s="59"/>
      <c r="AI87" s="60"/>
      <c r="AJ87" s="61"/>
      <c r="AK87" s="62"/>
      <c r="AL87" s="62"/>
      <c r="AM87" s="62"/>
      <c r="AN87" s="61"/>
    </row>
    <row r="88" spans="2:40" ht="13.5" customHeight="1" x14ac:dyDescent="0.45">
      <c r="B88" s="64"/>
      <c r="C88" s="55"/>
      <c r="D88" s="55"/>
      <c r="E88" s="55"/>
      <c r="F88" s="226"/>
      <c r="G88" s="227"/>
      <c r="H88" s="227"/>
      <c r="I88" s="56"/>
      <c r="J88" s="56"/>
      <c r="K88" s="56"/>
      <c r="L88" s="56"/>
      <c r="M88" s="228"/>
      <c r="N88" s="229"/>
      <c r="O88" s="56"/>
      <c r="P88" s="57"/>
      <c r="Q88" s="57"/>
      <c r="R88" s="57"/>
      <c r="S88" s="89"/>
      <c r="T88" s="89"/>
      <c r="U88" s="89"/>
      <c r="V88" s="89"/>
      <c r="W88" s="89"/>
      <c r="X88" s="89"/>
      <c r="Y88" s="89"/>
      <c r="Z88" s="89"/>
      <c r="AA88" s="58"/>
      <c r="AB88" s="59"/>
      <c r="AC88" s="230"/>
      <c r="AD88" s="230"/>
      <c r="AE88" s="89"/>
      <c r="AF88" s="89"/>
      <c r="AG88" s="58"/>
      <c r="AH88" s="59"/>
      <c r="AI88" s="60"/>
      <c r="AJ88" s="61"/>
      <c r="AK88" s="62"/>
      <c r="AL88" s="62"/>
      <c r="AM88" s="62"/>
      <c r="AN88" s="61"/>
    </row>
    <row r="89" spans="2:40" ht="13.5" customHeight="1" x14ac:dyDescent="0.45">
      <c r="B89" s="64"/>
      <c r="C89" s="55"/>
      <c r="D89" s="55"/>
      <c r="E89" s="55"/>
      <c r="F89" s="226"/>
      <c r="G89" s="227"/>
      <c r="H89" s="227"/>
      <c r="I89" s="56"/>
      <c r="J89" s="56"/>
      <c r="K89" s="56"/>
      <c r="L89" s="56"/>
      <c r="M89" s="228"/>
      <c r="N89" s="229"/>
      <c r="O89" s="56"/>
      <c r="P89" s="57"/>
      <c r="Q89" s="57"/>
      <c r="R89" s="57"/>
      <c r="S89" s="89"/>
      <c r="T89" s="89"/>
      <c r="U89" s="89"/>
      <c r="V89" s="89"/>
      <c r="W89" s="89"/>
      <c r="X89" s="89"/>
      <c r="Y89" s="89"/>
      <c r="Z89" s="89"/>
      <c r="AA89" s="58"/>
      <c r="AB89" s="59"/>
      <c r="AC89" s="230"/>
      <c r="AD89" s="230"/>
      <c r="AE89" s="89"/>
      <c r="AF89" s="89"/>
      <c r="AG89" s="58"/>
      <c r="AH89" s="59"/>
      <c r="AI89" s="60"/>
      <c r="AJ89" s="61"/>
      <c r="AK89" s="62"/>
      <c r="AL89" s="62"/>
      <c r="AM89" s="62"/>
      <c r="AN89" s="61"/>
    </row>
    <row r="90" spans="2:40" ht="13.5" customHeight="1" x14ac:dyDescent="0.45">
      <c r="B90" s="64"/>
      <c r="C90" s="55"/>
      <c r="D90" s="55"/>
      <c r="E90" s="55"/>
      <c r="F90" s="226"/>
      <c r="G90" s="227"/>
      <c r="H90" s="227"/>
      <c r="I90" s="56"/>
      <c r="J90" s="56"/>
      <c r="K90" s="56"/>
      <c r="L90" s="56"/>
      <c r="M90" s="228"/>
      <c r="N90" s="229"/>
      <c r="O90" s="56"/>
      <c r="P90" s="57"/>
      <c r="Q90" s="57"/>
      <c r="R90" s="57"/>
      <c r="S90" s="89"/>
      <c r="T90" s="89"/>
      <c r="U90" s="89"/>
      <c r="V90" s="89"/>
      <c r="W90" s="89"/>
      <c r="X90" s="89"/>
      <c r="Y90" s="89"/>
      <c r="Z90" s="89"/>
      <c r="AA90" s="58"/>
      <c r="AB90" s="59"/>
      <c r="AC90" s="230"/>
      <c r="AD90" s="230"/>
      <c r="AE90" s="89"/>
      <c r="AF90" s="89"/>
      <c r="AG90" s="58"/>
      <c r="AH90" s="59"/>
      <c r="AI90" s="60"/>
      <c r="AJ90" s="61"/>
      <c r="AK90" s="62"/>
      <c r="AL90" s="62"/>
      <c r="AM90" s="62"/>
      <c r="AN90" s="61"/>
    </row>
    <row r="91" spans="2:40" ht="13.5" customHeight="1" x14ac:dyDescent="0.45">
      <c r="B91" s="64"/>
      <c r="C91" s="55"/>
      <c r="D91" s="55"/>
      <c r="E91" s="55"/>
      <c r="F91" s="226"/>
      <c r="G91" s="227"/>
      <c r="H91" s="227"/>
      <c r="I91" s="56"/>
      <c r="J91" s="56"/>
      <c r="K91" s="56"/>
      <c r="L91" s="56"/>
      <c r="M91" s="228"/>
      <c r="N91" s="229"/>
      <c r="O91" s="56"/>
      <c r="P91" s="57"/>
      <c r="Q91" s="57"/>
      <c r="R91" s="57"/>
      <c r="S91" s="89"/>
      <c r="T91" s="89"/>
      <c r="U91" s="89"/>
      <c r="V91" s="89"/>
      <c r="W91" s="89"/>
      <c r="X91" s="89"/>
      <c r="Y91" s="89"/>
      <c r="Z91" s="89"/>
      <c r="AA91" s="58"/>
      <c r="AB91" s="59"/>
      <c r="AC91" s="230"/>
      <c r="AD91" s="230"/>
      <c r="AE91" s="89"/>
      <c r="AF91" s="89"/>
      <c r="AG91" s="58"/>
      <c r="AH91" s="59"/>
      <c r="AI91" s="60"/>
      <c r="AJ91" s="61"/>
      <c r="AK91" s="62"/>
      <c r="AL91" s="62"/>
      <c r="AM91" s="62"/>
      <c r="AN91" s="61"/>
    </row>
    <row r="92" spans="2:40" ht="13.5" customHeight="1" x14ac:dyDescent="0.45">
      <c r="B92" s="64"/>
      <c r="C92" s="55"/>
      <c r="D92" s="55"/>
      <c r="E92" s="55"/>
      <c r="F92" s="226"/>
      <c r="G92" s="227"/>
      <c r="H92" s="227"/>
      <c r="I92" s="56"/>
      <c r="J92" s="56"/>
      <c r="K92" s="56"/>
      <c r="L92" s="56"/>
      <c r="M92" s="228"/>
      <c r="N92" s="229"/>
      <c r="O92" s="56"/>
      <c r="P92" s="57"/>
      <c r="Q92" s="57"/>
      <c r="R92" s="57"/>
      <c r="S92" s="89"/>
      <c r="T92" s="89"/>
      <c r="U92" s="89"/>
      <c r="V92" s="89"/>
      <c r="W92" s="89"/>
      <c r="X92" s="89"/>
      <c r="Y92" s="89"/>
      <c r="Z92" s="89"/>
      <c r="AA92" s="58"/>
      <c r="AB92" s="59"/>
      <c r="AC92" s="230"/>
      <c r="AD92" s="230"/>
      <c r="AE92" s="89"/>
      <c r="AF92" s="89"/>
      <c r="AG92" s="58"/>
      <c r="AH92" s="59"/>
      <c r="AI92" s="60"/>
      <c r="AJ92" s="61"/>
      <c r="AK92" s="62"/>
      <c r="AL92" s="62"/>
      <c r="AM92" s="62"/>
      <c r="AN92" s="61"/>
    </row>
    <row r="93" spans="2:40" ht="13.5" customHeight="1" x14ac:dyDescent="0.45">
      <c r="B93" s="65" t="s">
        <v>132</v>
      </c>
      <c r="C93" s="66"/>
      <c r="D93" s="66"/>
      <c r="E93" s="66"/>
      <c r="F93" s="66"/>
      <c r="G93" s="66"/>
      <c r="H93" s="66"/>
      <c r="I93" s="66"/>
      <c r="J93" s="66"/>
      <c r="K93" s="66"/>
      <c r="L93" s="66"/>
      <c r="M93" s="66"/>
      <c r="N93" s="66"/>
      <c r="O93" s="66"/>
      <c r="P93" s="66"/>
      <c r="Q93" s="66"/>
    </row>
    <row r="94" spans="2:40" ht="13.5" customHeight="1" x14ac:dyDescent="0.45"/>
    <row r="95" spans="2:40" ht="13.5" customHeight="1" x14ac:dyDescent="0.45"/>
    <row r="96" spans="2:40" ht="13.5" customHeight="1" x14ac:dyDescent="0.45"/>
    <row r="97" ht="13.5" customHeight="1" x14ac:dyDescent="0.45"/>
    <row r="98" ht="13.5" customHeight="1" x14ac:dyDescent="0.45"/>
    <row r="99" ht="13.5" customHeight="1" x14ac:dyDescent="0.45"/>
    <row r="100" ht="13.5" customHeight="1" x14ac:dyDescent="0.45"/>
    <row r="101" ht="13.5" customHeight="1" x14ac:dyDescent="0.45"/>
    <row r="102" ht="13.5" customHeight="1" x14ac:dyDescent="0.45"/>
    <row r="103" ht="13.5" customHeight="1" x14ac:dyDescent="0.45"/>
    <row r="104" ht="13.5" customHeight="1" x14ac:dyDescent="0.45"/>
    <row r="105" ht="13.5" customHeight="1" x14ac:dyDescent="0.45"/>
    <row r="106" ht="13.5" customHeight="1" x14ac:dyDescent="0.45"/>
  </sheetData>
  <mergeCells count="360">
    <mergeCell ref="F43:H43"/>
    <mergeCell ref="M43:N43"/>
    <mergeCell ref="AC43:AD43"/>
    <mergeCell ref="F44:H44"/>
    <mergeCell ref="M44:N44"/>
    <mergeCell ref="AC44:AD44"/>
    <mergeCell ref="F41:H41"/>
    <mergeCell ref="M41:N41"/>
    <mergeCell ref="AC41:AD41"/>
    <mergeCell ref="F42:H42"/>
    <mergeCell ref="M42:N42"/>
    <mergeCell ref="AC42:AD42"/>
    <mergeCell ref="F39:H39"/>
    <mergeCell ref="M39:N39"/>
    <mergeCell ref="AC39:AD39"/>
    <mergeCell ref="F40:H40"/>
    <mergeCell ref="M40:N40"/>
    <mergeCell ref="AC40:AD40"/>
    <mergeCell ref="F37:H37"/>
    <mergeCell ref="M37:N37"/>
    <mergeCell ref="AC37:AD37"/>
    <mergeCell ref="F38:H38"/>
    <mergeCell ref="M38:N38"/>
    <mergeCell ref="AC38:AD38"/>
    <mergeCell ref="F35:H35"/>
    <mergeCell ref="M35:N35"/>
    <mergeCell ref="AC35:AD35"/>
    <mergeCell ref="F36:H36"/>
    <mergeCell ref="M36:N36"/>
    <mergeCell ref="AC36:AD36"/>
    <mergeCell ref="F33:H33"/>
    <mergeCell ref="M33:N33"/>
    <mergeCell ref="AC33:AD33"/>
    <mergeCell ref="F34:H34"/>
    <mergeCell ref="M34:N34"/>
    <mergeCell ref="AC34:AD34"/>
    <mergeCell ref="F31:H31"/>
    <mergeCell ref="M31:N31"/>
    <mergeCell ref="AC31:AD31"/>
    <mergeCell ref="F32:H32"/>
    <mergeCell ref="M32:N32"/>
    <mergeCell ref="AC32:AD32"/>
    <mergeCell ref="F29:H29"/>
    <mergeCell ref="M29:N29"/>
    <mergeCell ref="AC29:AD29"/>
    <mergeCell ref="F30:H30"/>
    <mergeCell ref="M30:N30"/>
    <mergeCell ref="AC30:AD30"/>
    <mergeCell ref="F27:H27"/>
    <mergeCell ref="M27:N27"/>
    <mergeCell ref="AC27:AD27"/>
    <mergeCell ref="F28:H28"/>
    <mergeCell ref="M28:N28"/>
    <mergeCell ref="AC28:AD28"/>
    <mergeCell ref="F25:H25"/>
    <mergeCell ref="M25:N25"/>
    <mergeCell ref="AC25:AD25"/>
    <mergeCell ref="F26:H26"/>
    <mergeCell ref="M26:N26"/>
    <mergeCell ref="AC26:AD26"/>
    <mergeCell ref="F23:H23"/>
    <mergeCell ref="M23:N23"/>
    <mergeCell ref="AC23:AD23"/>
    <mergeCell ref="F24:H24"/>
    <mergeCell ref="M24:N24"/>
    <mergeCell ref="AC24:AD24"/>
    <mergeCell ref="F21:H21"/>
    <mergeCell ref="M21:N21"/>
    <mergeCell ref="AC21:AD21"/>
    <mergeCell ref="F22:H22"/>
    <mergeCell ref="M22:N22"/>
    <mergeCell ref="AC22:AD22"/>
    <mergeCell ref="F19:H19"/>
    <mergeCell ref="M19:N19"/>
    <mergeCell ref="AC19:AD19"/>
    <mergeCell ref="F20:H20"/>
    <mergeCell ref="M20:N20"/>
    <mergeCell ref="AC20:AD20"/>
    <mergeCell ref="F17:H17"/>
    <mergeCell ref="M17:N17"/>
    <mergeCell ref="AC17:AD17"/>
    <mergeCell ref="F18:H18"/>
    <mergeCell ref="M18:N18"/>
    <mergeCell ref="AC18:AD18"/>
    <mergeCell ref="F15:H15"/>
    <mergeCell ref="M15:N15"/>
    <mergeCell ref="AC15:AD15"/>
    <mergeCell ref="F16:H16"/>
    <mergeCell ref="M16:N16"/>
    <mergeCell ref="AC16:AD16"/>
    <mergeCell ref="F13:H13"/>
    <mergeCell ref="M13:N13"/>
    <mergeCell ref="AC13:AD13"/>
    <mergeCell ref="F14:H14"/>
    <mergeCell ref="M14:N14"/>
    <mergeCell ref="AC14:AD14"/>
    <mergeCell ref="F11:H11"/>
    <mergeCell ref="M11:N11"/>
    <mergeCell ref="AC11:AD11"/>
    <mergeCell ref="F12:H12"/>
    <mergeCell ref="M12:N12"/>
    <mergeCell ref="AC12:AD12"/>
    <mergeCell ref="AG8:AG9"/>
    <mergeCell ref="AH8:AH9"/>
    <mergeCell ref="AI8:AJ9"/>
    <mergeCell ref="F10:H10"/>
    <mergeCell ref="M10:N10"/>
    <mergeCell ref="AC10:AD10"/>
    <mergeCell ref="Y8:Y9"/>
    <mergeCell ref="Z8:Z9"/>
    <mergeCell ref="AA8:AA9"/>
    <mergeCell ref="AB8:AB9"/>
    <mergeCell ref="AE8:AE9"/>
    <mergeCell ref="AF8:AF9"/>
    <mergeCell ref="S8:S9"/>
    <mergeCell ref="T8:T9"/>
    <mergeCell ref="U8:U9"/>
    <mergeCell ref="V8:V9"/>
    <mergeCell ref="W8:W9"/>
    <mergeCell ref="X8:X9"/>
    <mergeCell ref="AE6:AJ7"/>
    <mergeCell ref="AK6:AN9"/>
    <mergeCell ref="O7:Q7"/>
    <mergeCell ref="S7:T7"/>
    <mergeCell ref="U7:X7"/>
    <mergeCell ref="Y7:AB7"/>
    <mergeCell ref="AC7:AD9"/>
    <mergeCell ref="P8:P9"/>
    <mergeCell ref="Q8:Q9"/>
    <mergeCell ref="R8:R9"/>
    <mergeCell ref="B6:B9"/>
    <mergeCell ref="C6:C8"/>
    <mergeCell ref="D6:E7"/>
    <mergeCell ref="F6:J7"/>
    <mergeCell ref="K6:N7"/>
    <mergeCell ref="O6:AD6"/>
    <mergeCell ref="F8:H9"/>
    <mergeCell ref="I8:I9"/>
    <mergeCell ref="J8:J9"/>
    <mergeCell ref="K8:K9"/>
    <mergeCell ref="L8:L9"/>
    <mergeCell ref="M8:N9"/>
    <mergeCell ref="O8:O9"/>
    <mergeCell ref="B3:AN3"/>
    <mergeCell ref="B4:D4"/>
    <mergeCell ref="E4:I4"/>
    <mergeCell ref="J4:L4"/>
    <mergeCell ref="M4:R4"/>
    <mergeCell ref="S4:X5"/>
    <mergeCell ref="Y4:AD5"/>
    <mergeCell ref="AE4:AH5"/>
    <mergeCell ref="AI4:AN5"/>
    <mergeCell ref="B5:D5"/>
    <mergeCell ref="E5:I5"/>
    <mergeCell ref="J5:L5"/>
    <mergeCell ref="M5:R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 ref="F51:H51"/>
    <mergeCell ref="M51:N51"/>
    <mergeCell ref="AC51:AD51"/>
    <mergeCell ref="F52:H52"/>
    <mergeCell ref="M52:N52"/>
    <mergeCell ref="AC52:AD52"/>
    <mergeCell ref="F53:H53"/>
    <mergeCell ref="M53:N53"/>
    <mergeCell ref="AC53:AD53"/>
    <mergeCell ref="F54:H54"/>
    <mergeCell ref="M54:N54"/>
    <mergeCell ref="AC54:AD54"/>
    <mergeCell ref="F55:H55"/>
    <mergeCell ref="M55:N55"/>
    <mergeCell ref="AC55:AD55"/>
    <mergeCell ref="F56:H56"/>
    <mergeCell ref="M56:N56"/>
    <mergeCell ref="AC56:AD56"/>
    <mergeCell ref="F57:H57"/>
    <mergeCell ref="M57:N57"/>
    <mergeCell ref="AC57:AD57"/>
    <mergeCell ref="F58:H58"/>
    <mergeCell ref="M58:N58"/>
    <mergeCell ref="AC58:AD58"/>
    <mergeCell ref="F59:H59"/>
    <mergeCell ref="M59:N59"/>
    <mergeCell ref="AC59:AD59"/>
    <mergeCell ref="F60:H60"/>
    <mergeCell ref="M60:N60"/>
    <mergeCell ref="AC60:AD60"/>
    <mergeCell ref="F61:H61"/>
    <mergeCell ref="M61:N61"/>
    <mergeCell ref="AC61:AD61"/>
    <mergeCell ref="F62:H62"/>
    <mergeCell ref="M62:N62"/>
    <mergeCell ref="AC62:AD62"/>
    <mergeCell ref="F63:H63"/>
    <mergeCell ref="M63:N63"/>
    <mergeCell ref="AC63:AD63"/>
    <mergeCell ref="F64:H64"/>
    <mergeCell ref="M64:N64"/>
    <mergeCell ref="AC64:AD64"/>
    <mergeCell ref="F79:H79"/>
    <mergeCell ref="M79:N79"/>
    <mergeCell ref="AC79:AD79"/>
    <mergeCell ref="F71:H71"/>
    <mergeCell ref="M71:N71"/>
    <mergeCell ref="AC71:AD71"/>
    <mergeCell ref="F72:H72"/>
    <mergeCell ref="M72:N72"/>
    <mergeCell ref="AC72:AD72"/>
    <mergeCell ref="F73:H73"/>
    <mergeCell ref="M73:N73"/>
    <mergeCell ref="AC73:AD73"/>
    <mergeCell ref="F74:H74"/>
    <mergeCell ref="M74:N74"/>
    <mergeCell ref="AC74:AD74"/>
    <mergeCell ref="F75:H75"/>
    <mergeCell ref="M75:N75"/>
    <mergeCell ref="AC75:AD75"/>
    <mergeCell ref="F80:H80"/>
    <mergeCell ref="M80:N80"/>
    <mergeCell ref="AC80:AD80"/>
    <mergeCell ref="F81:H81"/>
    <mergeCell ref="M81:N81"/>
    <mergeCell ref="AC81:AD81"/>
    <mergeCell ref="F82:H82"/>
    <mergeCell ref="M82:N82"/>
    <mergeCell ref="AC82:AD82"/>
    <mergeCell ref="F83:H83"/>
    <mergeCell ref="M83:N83"/>
    <mergeCell ref="AC83:AD83"/>
    <mergeCell ref="F84:H84"/>
    <mergeCell ref="M84:N84"/>
    <mergeCell ref="AC84:AD84"/>
    <mergeCell ref="F85:H85"/>
    <mergeCell ref="M85:N85"/>
    <mergeCell ref="AC85:AD85"/>
    <mergeCell ref="F90:H90"/>
    <mergeCell ref="M90:N90"/>
    <mergeCell ref="AC90:AD90"/>
    <mergeCell ref="F91:H91"/>
    <mergeCell ref="M91:N91"/>
    <mergeCell ref="AC91:AD91"/>
    <mergeCell ref="F86:H86"/>
    <mergeCell ref="M86:N86"/>
    <mergeCell ref="AC86:AD86"/>
    <mergeCell ref="F87:H87"/>
    <mergeCell ref="M87:N87"/>
    <mergeCell ref="AC87:AD87"/>
    <mergeCell ref="F88:H88"/>
    <mergeCell ref="M88:N88"/>
    <mergeCell ref="AC88:AD88"/>
    <mergeCell ref="F92:H92"/>
    <mergeCell ref="M92:N92"/>
    <mergeCell ref="AC92:AD92"/>
    <mergeCell ref="F65:H65"/>
    <mergeCell ref="M65:N65"/>
    <mergeCell ref="AC65:AD65"/>
    <mergeCell ref="F66:H66"/>
    <mergeCell ref="M66:N66"/>
    <mergeCell ref="AC66:AD66"/>
    <mergeCell ref="F67:H67"/>
    <mergeCell ref="M67:N67"/>
    <mergeCell ref="AC67:AD67"/>
    <mergeCell ref="F68:H68"/>
    <mergeCell ref="M68:N68"/>
    <mergeCell ref="AC68:AD68"/>
    <mergeCell ref="F69:H69"/>
    <mergeCell ref="M69:N69"/>
    <mergeCell ref="AC69:AD69"/>
    <mergeCell ref="F70:H70"/>
    <mergeCell ref="M70:N70"/>
    <mergeCell ref="AC70:AD70"/>
    <mergeCell ref="F89:H89"/>
    <mergeCell ref="M89:N89"/>
    <mergeCell ref="AC89:AD89"/>
    <mergeCell ref="F76:H76"/>
    <mergeCell ref="M76:N76"/>
    <mergeCell ref="AC76:AD76"/>
    <mergeCell ref="F77:H77"/>
    <mergeCell ref="M77:N77"/>
    <mergeCell ref="AC77:AD77"/>
    <mergeCell ref="F78:H78"/>
    <mergeCell ref="M78:N78"/>
    <mergeCell ref="AC78:AD78"/>
    <mergeCell ref="AK10:AN10"/>
    <mergeCell ref="AK69:AN69"/>
    <mergeCell ref="AK11:AN11"/>
    <mergeCell ref="AK12:AN12"/>
    <mergeCell ref="AK13:AN13"/>
    <mergeCell ref="AK14:AN14"/>
    <mergeCell ref="AK15:AN15"/>
    <mergeCell ref="AK16:AN16"/>
    <mergeCell ref="AK17:AN17"/>
    <mergeCell ref="AK18:AN18"/>
    <mergeCell ref="AK19:AN19"/>
    <mergeCell ref="AK20:AN20"/>
    <mergeCell ref="AK21:AN21"/>
    <mergeCell ref="AK22:AN22"/>
    <mergeCell ref="AK23:AN23"/>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K42:AN42"/>
    <mergeCell ref="AK43:AN43"/>
    <mergeCell ref="AK44:AN44"/>
    <mergeCell ref="AK45:AN45"/>
    <mergeCell ref="AK46:AN46"/>
    <mergeCell ref="AK47:AN47"/>
    <mergeCell ref="AK48:AN48"/>
    <mergeCell ref="AK49:AN49"/>
    <mergeCell ref="AK50:AN50"/>
    <mergeCell ref="AK51:AN51"/>
    <mergeCell ref="AK52:AN52"/>
    <mergeCell ref="AK53:AN53"/>
    <mergeCell ref="AK54:AN54"/>
    <mergeCell ref="AK55:AN55"/>
    <mergeCell ref="AK56:AN56"/>
    <mergeCell ref="AK57:AN57"/>
    <mergeCell ref="AK58:AN58"/>
    <mergeCell ref="AK68:AN68"/>
    <mergeCell ref="AK59:AN59"/>
    <mergeCell ref="AK60:AN60"/>
    <mergeCell ref="AK61:AN61"/>
    <mergeCell ref="AK62:AN62"/>
    <mergeCell ref="AK63:AN63"/>
    <mergeCell ref="AK64:AN64"/>
    <mergeCell ref="AK65:AN65"/>
    <mergeCell ref="AK66:AN66"/>
    <mergeCell ref="AK67:AN67"/>
  </mergeCells>
  <phoneticPr fontId="3"/>
  <dataValidations count="1">
    <dataValidation type="list" allowBlank="1" showInputMessage="1" showErrorMessage="1" sqref="U60 U65 U18 U22:U23 U29 U34 U12 U45 U52 U56:U57 U48 I10:L92" xr:uid="{034D8898-E8B3-4EE1-81FD-D08D35AA11A6}">
      <formula1>"　,○"</formula1>
    </dataValidation>
  </dataValidations>
  <printOptions horizontalCentered="1"/>
  <pageMargins left="0.39370078740157483" right="0.39370078740157483" top="0.59055118110236227" bottom="0.59055118110236227" header="0.31496062992125984" footer="0.31496062992125984"/>
  <pageSetup paperSize="9" scale="75"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1B222-3B02-4444-A2DB-3BBCBF964F24}">
  <sheetPr codeName="Sheet3">
    <pageSetUpPr fitToPage="1"/>
  </sheetPr>
  <dimension ref="B2:AI19"/>
  <sheetViews>
    <sheetView showGridLines="0" showZeros="0" view="pageBreakPreview" zoomScaleNormal="100" zoomScaleSheetLayoutView="100" workbookViewId="0"/>
  </sheetViews>
  <sheetFormatPr defaultColWidth="9" defaultRowHeight="12" x14ac:dyDescent="0.15"/>
  <cols>
    <col min="1" max="1" width="1.59765625" style="3" customWidth="1"/>
    <col min="2" max="35" width="4.09765625" style="3" customWidth="1"/>
    <col min="36" max="36" width="1.19921875" style="3" customWidth="1"/>
    <col min="37" max="16384" width="9" style="3"/>
  </cols>
  <sheetData>
    <row r="2" spans="2:35" ht="8.25" customHeight="1" x14ac:dyDescent="0.15"/>
    <row r="3" spans="2:35" s="67" customFormat="1" ht="24.9" customHeight="1" x14ac:dyDescent="0.2">
      <c r="B3" s="322" t="s">
        <v>133</v>
      </c>
      <c r="C3" s="322"/>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row>
    <row r="4" spans="2:35" ht="20.100000000000001" customHeight="1" x14ac:dyDescent="0.15">
      <c r="B4" s="184" t="s">
        <v>2</v>
      </c>
      <c r="C4" s="196"/>
      <c r="D4" s="197"/>
      <c r="E4" s="323" t="str">
        <f>'様式A-1'!D3</f>
        <v>チャウスヤマトンネル</v>
      </c>
      <c r="F4" s="324"/>
      <c r="G4" s="324"/>
      <c r="H4" s="324"/>
      <c r="I4" s="325"/>
      <c r="J4" s="326" t="s">
        <v>3</v>
      </c>
      <c r="K4" s="326"/>
      <c r="L4" s="326"/>
      <c r="M4" s="327" t="str">
        <f>'様式A-1'!J3</f>
        <v>主要道路防府環状線</v>
      </c>
      <c r="N4" s="327"/>
      <c r="O4" s="327"/>
      <c r="P4" s="327"/>
      <c r="Q4" s="327"/>
      <c r="R4" s="327"/>
      <c r="S4" s="120" t="s">
        <v>10</v>
      </c>
      <c r="T4" s="144"/>
      <c r="U4" s="144"/>
      <c r="V4" s="121"/>
      <c r="W4" s="328" t="str">
        <f>'様式A-1'!K5</f>
        <v>セントラルコンサルタント株式会社
鹿子嶋 康博</v>
      </c>
      <c r="X4" s="329"/>
      <c r="Y4" s="329"/>
      <c r="Z4" s="329"/>
      <c r="AA4" s="329"/>
      <c r="AB4" s="330"/>
      <c r="AC4" s="334" t="s">
        <v>134</v>
      </c>
      <c r="AD4" s="335"/>
      <c r="AE4" s="336"/>
      <c r="AF4" s="340">
        <f>'様式A-1'!R5</f>
        <v>44581</v>
      </c>
      <c r="AG4" s="341"/>
      <c r="AH4" s="341"/>
      <c r="AI4" s="342"/>
    </row>
    <row r="5" spans="2:35" ht="20.100000000000001" customHeight="1" x14ac:dyDescent="0.15">
      <c r="B5" s="169" t="s">
        <v>109</v>
      </c>
      <c r="C5" s="171"/>
      <c r="D5" s="170"/>
      <c r="E5" s="346" t="str">
        <f>'様式A-1'!D4</f>
        <v>茶臼山トンネル</v>
      </c>
      <c r="F5" s="347"/>
      <c r="G5" s="347"/>
      <c r="H5" s="347"/>
      <c r="I5" s="348"/>
      <c r="J5" s="349" t="s">
        <v>110</v>
      </c>
      <c r="K5" s="349"/>
      <c r="L5" s="349"/>
      <c r="M5" s="327" t="str">
        <f>'様式A-1'!R3</f>
        <v>山口県防府土木
建築事務所</v>
      </c>
      <c r="N5" s="327"/>
      <c r="O5" s="327"/>
      <c r="P5" s="327"/>
      <c r="Q5" s="327"/>
      <c r="R5" s="327"/>
      <c r="S5" s="122"/>
      <c r="T5" s="133"/>
      <c r="U5" s="133"/>
      <c r="V5" s="123"/>
      <c r="W5" s="331"/>
      <c r="X5" s="332"/>
      <c r="Y5" s="332"/>
      <c r="Z5" s="332"/>
      <c r="AA5" s="332"/>
      <c r="AB5" s="333"/>
      <c r="AC5" s="337"/>
      <c r="AD5" s="338"/>
      <c r="AE5" s="339"/>
      <c r="AF5" s="343"/>
      <c r="AG5" s="344"/>
      <c r="AH5" s="344"/>
      <c r="AI5" s="345"/>
    </row>
    <row r="6" spans="2:35" ht="26.25" customHeight="1" x14ac:dyDescent="0.15">
      <c r="B6" s="318" t="s">
        <v>135</v>
      </c>
      <c r="C6" s="320"/>
      <c r="D6" s="320"/>
      <c r="E6" s="320"/>
      <c r="F6" s="320"/>
      <c r="G6" s="320"/>
      <c r="H6" s="320"/>
      <c r="I6" s="320"/>
      <c r="J6" s="320"/>
      <c r="K6" s="320"/>
      <c r="L6" s="320"/>
      <c r="M6" s="320"/>
      <c r="N6" s="320"/>
      <c r="O6" s="320"/>
      <c r="P6" s="320"/>
      <c r="Q6" s="320"/>
      <c r="R6" s="320"/>
      <c r="S6" s="320"/>
      <c r="T6" s="320"/>
      <c r="U6" s="320"/>
      <c r="V6" s="320"/>
      <c r="W6" s="320"/>
      <c r="X6" s="320"/>
      <c r="Y6" s="320"/>
      <c r="Z6" s="320"/>
      <c r="AA6" s="320"/>
      <c r="AB6" s="320"/>
      <c r="AC6" s="320"/>
      <c r="AD6" s="320"/>
      <c r="AE6" s="320"/>
      <c r="AF6" s="320"/>
      <c r="AG6" s="320"/>
      <c r="AH6" s="320"/>
      <c r="AI6" s="320"/>
    </row>
    <row r="7" spans="2:35" ht="35.4" customHeight="1" x14ac:dyDescent="0.15">
      <c r="B7" s="319"/>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row>
    <row r="8" spans="2:35" ht="35.4" customHeight="1" x14ac:dyDescent="0.15">
      <c r="B8" s="319"/>
      <c r="C8" s="321"/>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c r="AH8" s="321"/>
      <c r="AI8" s="321"/>
    </row>
    <row r="9" spans="2:35" ht="35.4" customHeight="1" x14ac:dyDescent="0.15">
      <c r="B9" s="319"/>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row>
    <row r="10" spans="2:35" ht="35.4" customHeight="1" x14ac:dyDescent="0.15">
      <c r="B10" s="319"/>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row>
    <row r="11" spans="2:35" ht="35.4" customHeight="1" x14ac:dyDescent="0.15">
      <c r="B11" s="319"/>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c r="AH11" s="321"/>
      <c r="AI11" s="321"/>
    </row>
    <row r="12" spans="2:35" ht="35.4" customHeight="1" x14ac:dyDescent="0.15">
      <c r="B12" s="319"/>
      <c r="C12" s="321"/>
      <c r="D12" s="321"/>
      <c r="E12" s="321"/>
      <c r="F12" s="321"/>
      <c r="G12" s="321"/>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c r="AH12" s="321"/>
      <c r="AI12" s="321"/>
    </row>
    <row r="13" spans="2:35" ht="35.4" customHeight="1" x14ac:dyDescent="0.15">
      <c r="B13" s="319"/>
      <c r="C13" s="321"/>
      <c r="D13" s="321"/>
      <c r="E13" s="321"/>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row>
    <row r="14" spans="2:35" ht="35.4" customHeight="1" x14ac:dyDescent="0.15">
      <c r="B14" s="319"/>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1"/>
      <c r="AI14" s="321"/>
    </row>
    <row r="15" spans="2:35" ht="35.4" customHeight="1" x14ac:dyDescent="0.15">
      <c r="B15" s="319"/>
      <c r="C15" s="321"/>
      <c r="D15" s="321"/>
      <c r="E15" s="321"/>
      <c r="F15" s="321"/>
      <c r="G15" s="321"/>
      <c r="H15" s="321"/>
      <c r="I15" s="321"/>
      <c r="J15" s="321"/>
      <c r="K15" s="321"/>
      <c r="L15" s="321"/>
      <c r="M15" s="321"/>
      <c r="N15" s="321"/>
      <c r="O15" s="321"/>
      <c r="P15" s="321"/>
      <c r="Q15" s="321"/>
      <c r="R15" s="321"/>
      <c r="S15" s="321"/>
      <c r="T15" s="321"/>
      <c r="U15" s="321"/>
      <c r="V15" s="321"/>
      <c r="W15" s="321"/>
      <c r="X15" s="321"/>
      <c r="Y15" s="321"/>
      <c r="Z15" s="321"/>
      <c r="AA15" s="321"/>
      <c r="AB15" s="321"/>
      <c r="AC15" s="321"/>
      <c r="AD15" s="321"/>
      <c r="AE15" s="321"/>
      <c r="AF15" s="321"/>
      <c r="AG15" s="321"/>
      <c r="AH15" s="321"/>
      <c r="AI15" s="321"/>
    </row>
    <row r="16" spans="2:35" ht="35.4" customHeight="1" x14ac:dyDescent="0.15">
      <c r="B16" s="319"/>
      <c r="C16" s="321"/>
      <c r="D16" s="321"/>
      <c r="E16" s="321"/>
      <c r="F16" s="321"/>
      <c r="G16" s="321"/>
      <c r="H16" s="321"/>
      <c r="I16" s="321"/>
      <c r="J16" s="321"/>
      <c r="K16" s="321"/>
      <c r="L16" s="321"/>
      <c r="M16" s="321"/>
      <c r="N16" s="321"/>
      <c r="O16" s="321"/>
      <c r="P16" s="321"/>
      <c r="Q16" s="321"/>
      <c r="R16" s="321"/>
      <c r="S16" s="321"/>
      <c r="T16" s="321"/>
      <c r="U16" s="321"/>
      <c r="V16" s="321"/>
      <c r="W16" s="321"/>
      <c r="X16" s="321"/>
      <c r="Y16" s="321"/>
      <c r="Z16" s="321"/>
      <c r="AA16" s="321"/>
      <c r="AB16" s="321"/>
      <c r="AC16" s="321"/>
      <c r="AD16" s="321"/>
      <c r="AE16" s="321"/>
      <c r="AF16" s="321"/>
      <c r="AG16" s="321"/>
      <c r="AH16" s="321"/>
      <c r="AI16" s="321"/>
    </row>
    <row r="17" spans="2:35" ht="35.4" customHeight="1" x14ac:dyDescent="0.15">
      <c r="B17" s="319"/>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row>
    <row r="18" spans="2:35" ht="53.25" customHeight="1" x14ac:dyDescent="0.15">
      <c r="B18" s="319"/>
      <c r="C18" s="321"/>
      <c r="D18" s="321"/>
      <c r="E18" s="321"/>
      <c r="F18" s="321"/>
      <c r="G18" s="321"/>
      <c r="H18" s="321"/>
      <c r="I18" s="321"/>
      <c r="J18" s="321"/>
      <c r="K18" s="321"/>
      <c r="L18" s="321"/>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1"/>
    </row>
    <row r="19" spans="2:35" ht="15" customHeight="1" x14ac:dyDescent="0.15">
      <c r="B19" s="68"/>
      <c r="C19" s="68"/>
      <c r="D19" s="47"/>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3"/>
  <printOptions horizontalCentered="1" verticalCentered="1"/>
  <pageMargins left="0.19685039370078741" right="0.19685039370078741" top="0.78740157480314965" bottom="0.19685039370078741" header="0.51181102362204722" footer="0.51181102362204722"/>
  <pageSetup paperSize="9" scale="93"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4607-B00D-4AFD-A3B0-2674EABE81DB}">
  <sheetPr>
    <pageSetUpPr fitToPage="1"/>
  </sheetPr>
  <dimension ref="B2:AC32"/>
  <sheetViews>
    <sheetView showGridLines="0" showZeros="0" view="pageBreakPreview" zoomScale="90" zoomScaleNormal="100" zoomScaleSheetLayoutView="90" workbookViewId="0">
      <selection activeCell="T7" sqref="T7:U18"/>
    </sheetView>
  </sheetViews>
  <sheetFormatPr defaultColWidth="8.09765625" defaultRowHeight="12" x14ac:dyDescent="0.15"/>
  <cols>
    <col min="1" max="1" width="1.5" style="359" customWidth="1"/>
    <col min="2" max="2" width="3.69921875" style="359" customWidth="1"/>
    <col min="3" max="21" width="5.296875" style="359" customWidth="1"/>
    <col min="22" max="22" width="7.3984375" style="359" customWidth="1"/>
    <col min="23" max="24" width="6.09765625" style="359" customWidth="1"/>
    <col min="25" max="25" width="7.796875" style="359" customWidth="1"/>
    <col min="26" max="26" width="1.19921875" style="359" customWidth="1"/>
    <col min="27" max="29" width="0" style="359" hidden="1" customWidth="1"/>
    <col min="30" max="16384" width="8.09765625" style="359"/>
  </cols>
  <sheetData>
    <row r="2" spans="2:29" ht="24.9" customHeight="1" x14ac:dyDescent="0.15">
      <c r="B2" s="4" t="s">
        <v>415</v>
      </c>
      <c r="C2" s="47"/>
      <c r="D2" s="47"/>
      <c r="E2" s="47"/>
      <c r="F2" s="47"/>
      <c r="G2" s="47"/>
      <c r="H2" s="47"/>
      <c r="I2" s="47"/>
      <c r="J2" s="47"/>
      <c r="K2" s="47"/>
      <c r="L2" s="47"/>
      <c r="M2" s="47"/>
      <c r="N2" s="445"/>
      <c r="O2" s="444"/>
      <c r="P2" s="443"/>
      <c r="Q2" s="442"/>
      <c r="R2" s="442"/>
      <c r="S2" s="441"/>
      <c r="T2" s="115" t="s">
        <v>414</v>
      </c>
      <c r="U2" s="115"/>
      <c r="V2" s="440" t="s">
        <v>413</v>
      </c>
      <c r="W2" s="440"/>
      <c r="X2" s="440"/>
      <c r="Y2" s="440"/>
      <c r="AA2" s="432" t="s">
        <v>412</v>
      </c>
      <c r="AB2" s="47" t="s">
        <v>411</v>
      </c>
      <c r="AC2" s="47" t="s">
        <v>410</v>
      </c>
    </row>
    <row r="3" spans="2:29" ht="20.100000000000001" customHeight="1" x14ac:dyDescent="0.15">
      <c r="B3" s="111" t="s">
        <v>2</v>
      </c>
      <c r="C3" s="111"/>
      <c r="D3" s="437" t="s">
        <v>408</v>
      </c>
      <c r="E3" s="437"/>
      <c r="F3" s="437"/>
      <c r="G3" s="437"/>
      <c r="H3" s="115" t="s">
        <v>3</v>
      </c>
      <c r="I3" s="115"/>
      <c r="J3" s="437" t="s">
        <v>407</v>
      </c>
      <c r="K3" s="437"/>
      <c r="L3" s="437"/>
      <c r="M3" s="437"/>
      <c r="N3" s="115" t="s">
        <v>4</v>
      </c>
      <c r="O3" s="115"/>
      <c r="P3" s="437" t="s">
        <v>406</v>
      </c>
      <c r="Q3" s="437"/>
      <c r="R3" s="437"/>
      <c r="S3" s="437"/>
      <c r="T3" s="115" t="s">
        <v>405</v>
      </c>
      <c r="U3" s="115"/>
      <c r="V3" s="438"/>
      <c r="W3" s="438"/>
      <c r="X3" s="438"/>
      <c r="Y3" s="438"/>
      <c r="AA3" s="432" t="s">
        <v>404</v>
      </c>
      <c r="AB3" s="47" t="s">
        <v>403</v>
      </c>
      <c r="AC3" s="47" t="s">
        <v>402</v>
      </c>
    </row>
    <row r="4" spans="2:29" ht="20.100000000000001" customHeight="1" x14ac:dyDescent="0.15">
      <c r="B4" s="138" t="s">
        <v>6</v>
      </c>
      <c r="C4" s="138"/>
      <c r="D4" s="439" t="s">
        <v>401</v>
      </c>
      <c r="E4" s="439"/>
      <c r="F4" s="439"/>
      <c r="G4" s="439"/>
      <c r="H4" s="115"/>
      <c r="I4" s="115"/>
      <c r="J4" s="437"/>
      <c r="K4" s="437"/>
      <c r="L4" s="437"/>
      <c r="M4" s="437"/>
      <c r="N4" s="115"/>
      <c r="O4" s="115"/>
      <c r="P4" s="437"/>
      <c r="Q4" s="437"/>
      <c r="R4" s="437"/>
      <c r="S4" s="437"/>
      <c r="T4" s="115" t="s">
        <v>400</v>
      </c>
      <c r="U4" s="115"/>
      <c r="V4" s="438"/>
      <c r="W4" s="438"/>
      <c r="X4" s="438"/>
      <c r="Y4" s="438"/>
      <c r="AA4" s="432" t="s">
        <v>382</v>
      </c>
      <c r="AC4" s="47" t="s">
        <v>399</v>
      </c>
    </row>
    <row r="5" spans="2:29" ht="20.100000000000001" customHeight="1" x14ac:dyDescent="0.15">
      <c r="B5" s="326" t="s">
        <v>8</v>
      </c>
      <c r="C5" s="326"/>
      <c r="D5" s="431" t="s">
        <v>9</v>
      </c>
      <c r="E5" s="437" t="s">
        <v>393</v>
      </c>
      <c r="F5" s="437"/>
      <c r="G5" s="437"/>
      <c r="H5" s="115" t="s">
        <v>398</v>
      </c>
      <c r="I5" s="115"/>
      <c r="J5" s="115"/>
      <c r="K5" s="429" t="s">
        <v>397</v>
      </c>
      <c r="L5" s="428"/>
      <c r="M5" s="428"/>
      <c r="N5" s="428"/>
      <c r="O5" s="151" t="s">
        <v>396</v>
      </c>
      <c r="P5" s="152"/>
      <c r="Q5" s="436">
        <v>44337</v>
      </c>
      <c r="R5" s="435"/>
      <c r="S5" s="434"/>
      <c r="T5" s="115" t="s">
        <v>12</v>
      </c>
      <c r="U5" s="115"/>
      <c r="V5" s="104" t="s">
        <v>13</v>
      </c>
      <c r="W5" s="433">
        <v>318</v>
      </c>
      <c r="X5" s="433"/>
      <c r="Y5" s="8" t="s">
        <v>14</v>
      </c>
      <c r="AA5" s="432" t="s">
        <v>395</v>
      </c>
      <c r="AC5" s="47" t="s">
        <v>394</v>
      </c>
    </row>
    <row r="6" spans="2:29" ht="20.100000000000001" customHeight="1" x14ac:dyDescent="0.15">
      <c r="B6" s="326"/>
      <c r="C6" s="326"/>
      <c r="D6" s="431" t="s">
        <v>15</v>
      </c>
      <c r="E6" s="430" t="s">
        <v>393</v>
      </c>
      <c r="F6" s="430"/>
      <c r="G6" s="430"/>
      <c r="H6" s="115" t="s">
        <v>392</v>
      </c>
      <c r="I6" s="115"/>
      <c r="J6" s="115"/>
      <c r="K6" s="429" t="s">
        <v>391</v>
      </c>
      <c r="L6" s="428"/>
      <c r="M6" s="428"/>
      <c r="N6" s="428"/>
      <c r="O6" s="427"/>
      <c r="P6" s="426"/>
      <c r="Q6" s="425"/>
      <c r="R6" s="424"/>
      <c r="S6" s="423"/>
      <c r="T6" s="111" t="s">
        <v>16</v>
      </c>
      <c r="U6" s="111"/>
      <c r="V6" s="422" t="s">
        <v>390</v>
      </c>
      <c r="W6" s="421"/>
      <c r="X6" s="421"/>
      <c r="Y6" s="420"/>
      <c r="AC6" s="47" t="s">
        <v>389</v>
      </c>
    </row>
    <row r="7" spans="2:29" ht="6.9" customHeight="1" x14ac:dyDescent="0.15">
      <c r="B7" s="387" t="s">
        <v>388</v>
      </c>
      <c r="C7" s="402" t="s">
        <v>374</v>
      </c>
      <c r="D7" s="404" t="s">
        <v>387</v>
      </c>
      <c r="E7" s="403"/>
      <c r="F7" s="334" t="s">
        <v>386</v>
      </c>
      <c r="G7" s="335"/>
      <c r="H7" s="334" t="s">
        <v>385</v>
      </c>
      <c r="I7" s="336"/>
      <c r="J7" s="120" t="s">
        <v>384</v>
      </c>
      <c r="K7" s="121"/>
      <c r="L7" s="111" t="s">
        <v>370</v>
      </c>
      <c r="M7" s="415">
        <v>67</v>
      </c>
      <c r="N7" s="111" t="s">
        <v>369</v>
      </c>
      <c r="O7" s="415">
        <v>15</v>
      </c>
      <c r="P7" s="406" t="s">
        <v>368</v>
      </c>
      <c r="Q7" s="414">
        <v>0</v>
      </c>
      <c r="R7" s="334" t="s">
        <v>383</v>
      </c>
      <c r="S7" s="336"/>
      <c r="T7" s="419" t="s">
        <v>382</v>
      </c>
      <c r="U7" s="418"/>
      <c r="V7" s="417" t="s">
        <v>381</v>
      </c>
      <c r="W7" s="416" t="s">
        <v>380</v>
      </c>
      <c r="X7" s="413"/>
      <c r="Y7" s="376">
        <v>9</v>
      </c>
      <c r="AC7" s="47" t="s">
        <v>379</v>
      </c>
    </row>
    <row r="8" spans="2:29" ht="6.9" customHeight="1" x14ac:dyDescent="0.15">
      <c r="B8" s="387"/>
      <c r="C8" s="401"/>
      <c r="D8" s="400"/>
      <c r="E8" s="399"/>
      <c r="F8" s="392"/>
      <c r="G8" s="398"/>
      <c r="H8" s="392"/>
      <c r="I8" s="391"/>
      <c r="J8" s="187"/>
      <c r="K8" s="397"/>
      <c r="L8" s="396"/>
      <c r="M8" s="412"/>
      <c r="N8" s="396"/>
      <c r="O8" s="412"/>
      <c r="P8" s="394"/>
      <c r="Q8" s="411"/>
      <c r="R8" s="392"/>
      <c r="S8" s="391"/>
      <c r="T8" s="390"/>
      <c r="U8" s="389"/>
      <c r="V8" s="388"/>
      <c r="W8" s="413"/>
      <c r="X8" s="413"/>
      <c r="Y8" s="376"/>
      <c r="AC8" s="47" t="s">
        <v>378</v>
      </c>
    </row>
    <row r="9" spans="2:29" ht="6.9" customHeight="1" x14ac:dyDescent="0.15">
      <c r="B9" s="387"/>
      <c r="C9" s="386"/>
      <c r="D9" s="385"/>
      <c r="E9" s="384"/>
      <c r="F9" s="392"/>
      <c r="G9" s="398"/>
      <c r="H9" s="392"/>
      <c r="I9" s="391"/>
      <c r="J9" s="187"/>
      <c r="K9" s="397"/>
      <c r="L9" s="396"/>
      <c r="M9" s="412"/>
      <c r="N9" s="396"/>
      <c r="O9" s="412"/>
      <c r="P9" s="394"/>
      <c r="Q9" s="411"/>
      <c r="R9" s="392"/>
      <c r="S9" s="391"/>
      <c r="T9" s="390"/>
      <c r="U9" s="389"/>
      <c r="V9" s="388"/>
      <c r="W9" s="413"/>
      <c r="X9" s="413"/>
      <c r="Y9" s="376"/>
    </row>
    <row r="10" spans="2:29" ht="6.9" customHeight="1" x14ac:dyDescent="0.15">
      <c r="B10" s="387"/>
      <c r="C10" s="402" t="s">
        <v>367</v>
      </c>
      <c r="D10" s="404" t="s">
        <v>377</v>
      </c>
      <c r="E10" s="403"/>
      <c r="F10" s="392"/>
      <c r="G10" s="398"/>
      <c r="H10" s="392"/>
      <c r="I10" s="391"/>
      <c r="J10" s="187"/>
      <c r="K10" s="397"/>
      <c r="L10" s="396"/>
      <c r="M10" s="409"/>
      <c r="N10" s="396"/>
      <c r="O10" s="409"/>
      <c r="P10" s="394"/>
      <c r="Q10" s="408"/>
      <c r="R10" s="392"/>
      <c r="S10" s="391"/>
      <c r="T10" s="390"/>
      <c r="U10" s="389"/>
      <c r="V10" s="388"/>
      <c r="W10" s="413"/>
      <c r="X10" s="413"/>
      <c r="Y10" s="376"/>
    </row>
    <row r="11" spans="2:29" ht="6.9" customHeight="1" x14ac:dyDescent="0.15">
      <c r="B11" s="387"/>
      <c r="C11" s="401"/>
      <c r="D11" s="400"/>
      <c r="E11" s="399"/>
      <c r="F11" s="392"/>
      <c r="G11" s="398"/>
      <c r="H11" s="392"/>
      <c r="I11" s="391"/>
      <c r="J11" s="120" t="s">
        <v>376</v>
      </c>
      <c r="K11" s="121"/>
      <c r="L11" s="111" t="s">
        <v>370</v>
      </c>
      <c r="M11" s="415">
        <v>37</v>
      </c>
      <c r="N11" s="111" t="s">
        <v>369</v>
      </c>
      <c r="O11" s="414">
        <v>0</v>
      </c>
      <c r="P11" s="406" t="s">
        <v>368</v>
      </c>
      <c r="Q11" s="414">
        <v>0</v>
      </c>
      <c r="R11" s="392"/>
      <c r="S11" s="391"/>
      <c r="T11" s="390"/>
      <c r="U11" s="389"/>
      <c r="V11" s="388"/>
      <c r="W11" s="413"/>
      <c r="X11" s="413"/>
      <c r="Y11" s="376"/>
    </row>
    <row r="12" spans="2:29" ht="6.9" customHeight="1" x14ac:dyDescent="0.15">
      <c r="B12" s="387"/>
      <c r="C12" s="386"/>
      <c r="D12" s="385"/>
      <c r="E12" s="384"/>
      <c r="F12" s="392"/>
      <c r="G12" s="398"/>
      <c r="H12" s="392"/>
      <c r="I12" s="391"/>
      <c r="J12" s="187"/>
      <c r="K12" s="397"/>
      <c r="L12" s="396"/>
      <c r="M12" s="412"/>
      <c r="N12" s="396"/>
      <c r="O12" s="411"/>
      <c r="P12" s="394"/>
      <c r="Q12" s="411"/>
      <c r="R12" s="392"/>
      <c r="S12" s="391"/>
      <c r="T12" s="390"/>
      <c r="U12" s="389"/>
      <c r="V12" s="388"/>
      <c r="W12" s="413"/>
      <c r="X12" s="413"/>
      <c r="Y12" s="376"/>
    </row>
    <row r="13" spans="2:29" ht="6.9" customHeight="1" x14ac:dyDescent="0.15">
      <c r="B13" s="387" t="s">
        <v>375</v>
      </c>
      <c r="C13" s="402" t="s">
        <v>374</v>
      </c>
      <c r="D13" s="404" t="s">
        <v>373</v>
      </c>
      <c r="E13" s="403"/>
      <c r="F13" s="392"/>
      <c r="G13" s="398"/>
      <c r="H13" s="392"/>
      <c r="I13" s="391"/>
      <c r="J13" s="187"/>
      <c r="K13" s="397"/>
      <c r="L13" s="396"/>
      <c r="M13" s="412"/>
      <c r="N13" s="396"/>
      <c r="O13" s="411"/>
      <c r="P13" s="394"/>
      <c r="Q13" s="411"/>
      <c r="R13" s="392"/>
      <c r="S13" s="391"/>
      <c r="T13" s="390"/>
      <c r="U13" s="389"/>
      <c r="V13" s="388"/>
      <c r="W13" s="410" t="s">
        <v>372</v>
      </c>
      <c r="X13" s="377"/>
      <c r="Y13" s="376">
        <v>3</v>
      </c>
    </row>
    <row r="14" spans="2:29" ht="6.9" customHeight="1" x14ac:dyDescent="0.15">
      <c r="B14" s="402"/>
      <c r="C14" s="401"/>
      <c r="D14" s="400"/>
      <c r="E14" s="399"/>
      <c r="F14" s="392"/>
      <c r="G14" s="398"/>
      <c r="H14" s="392"/>
      <c r="I14" s="391"/>
      <c r="J14" s="122"/>
      <c r="K14" s="123"/>
      <c r="L14" s="396"/>
      <c r="M14" s="409"/>
      <c r="N14" s="396"/>
      <c r="O14" s="408"/>
      <c r="P14" s="394"/>
      <c r="Q14" s="408"/>
      <c r="R14" s="392"/>
      <c r="S14" s="391"/>
      <c r="T14" s="390"/>
      <c r="U14" s="389"/>
      <c r="V14" s="388"/>
      <c r="W14" s="377"/>
      <c r="X14" s="377"/>
      <c r="Y14" s="376"/>
    </row>
    <row r="15" spans="2:29" ht="6.9" customHeight="1" x14ac:dyDescent="0.15">
      <c r="B15" s="402"/>
      <c r="C15" s="386"/>
      <c r="D15" s="385"/>
      <c r="E15" s="384"/>
      <c r="F15" s="392"/>
      <c r="G15" s="398"/>
      <c r="H15" s="392"/>
      <c r="I15" s="391"/>
      <c r="J15" s="187" t="s">
        <v>371</v>
      </c>
      <c r="K15" s="397"/>
      <c r="L15" s="111" t="s">
        <v>370</v>
      </c>
      <c r="M15" s="407">
        <v>9</v>
      </c>
      <c r="N15" s="111" t="s">
        <v>369</v>
      </c>
      <c r="O15" s="407">
        <v>0</v>
      </c>
      <c r="P15" s="406" t="s">
        <v>368</v>
      </c>
      <c r="Q15" s="405">
        <v>0</v>
      </c>
      <c r="R15" s="392"/>
      <c r="S15" s="391"/>
      <c r="T15" s="390"/>
      <c r="U15" s="389"/>
      <c r="V15" s="388"/>
      <c r="W15" s="377"/>
      <c r="X15" s="377"/>
      <c r="Y15" s="376"/>
      <c r="AC15" s="359">
        <v>0</v>
      </c>
    </row>
    <row r="16" spans="2:29" ht="6.9" customHeight="1" x14ac:dyDescent="0.15">
      <c r="B16" s="402"/>
      <c r="C16" s="402" t="s">
        <v>367</v>
      </c>
      <c r="D16" s="404" t="s">
        <v>366</v>
      </c>
      <c r="E16" s="403"/>
      <c r="F16" s="392"/>
      <c r="G16" s="398"/>
      <c r="H16" s="392"/>
      <c r="I16" s="391"/>
      <c r="J16" s="187"/>
      <c r="K16" s="397"/>
      <c r="L16" s="396"/>
      <c r="M16" s="395"/>
      <c r="N16" s="396"/>
      <c r="O16" s="395"/>
      <c r="P16" s="394"/>
      <c r="Q16" s="393"/>
      <c r="R16" s="392"/>
      <c r="S16" s="391"/>
      <c r="T16" s="390"/>
      <c r="U16" s="389"/>
      <c r="V16" s="388"/>
      <c r="W16" s="377"/>
      <c r="X16" s="377"/>
      <c r="Y16" s="376"/>
    </row>
    <row r="17" spans="2:25" ht="6.9" customHeight="1" x14ac:dyDescent="0.15">
      <c r="B17" s="402"/>
      <c r="C17" s="401"/>
      <c r="D17" s="400"/>
      <c r="E17" s="399"/>
      <c r="F17" s="392"/>
      <c r="G17" s="398"/>
      <c r="H17" s="392"/>
      <c r="I17" s="391"/>
      <c r="J17" s="187"/>
      <c r="K17" s="397"/>
      <c r="L17" s="396"/>
      <c r="M17" s="395"/>
      <c r="N17" s="396"/>
      <c r="O17" s="395"/>
      <c r="P17" s="394"/>
      <c r="Q17" s="393"/>
      <c r="R17" s="392"/>
      <c r="S17" s="391"/>
      <c r="T17" s="390"/>
      <c r="U17" s="389"/>
      <c r="V17" s="388"/>
      <c r="W17" s="377"/>
      <c r="X17" s="377"/>
      <c r="Y17" s="376"/>
    </row>
    <row r="18" spans="2:25" ht="6.9" customHeight="1" x14ac:dyDescent="0.15">
      <c r="B18" s="387"/>
      <c r="C18" s="386"/>
      <c r="D18" s="385"/>
      <c r="E18" s="384"/>
      <c r="F18" s="337"/>
      <c r="G18" s="338"/>
      <c r="H18" s="337"/>
      <c r="I18" s="339"/>
      <c r="J18" s="122"/>
      <c r="K18" s="123"/>
      <c r="L18" s="138"/>
      <c r="M18" s="383"/>
      <c r="N18" s="138"/>
      <c r="O18" s="383"/>
      <c r="P18" s="382"/>
      <c r="Q18" s="381"/>
      <c r="R18" s="337"/>
      <c r="S18" s="339"/>
      <c r="T18" s="380"/>
      <c r="U18" s="379"/>
      <c r="V18" s="378"/>
      <c r="W18" s="377"/>
      <c r="X18" s="377"/>
      <c r="Y18" s="376"/>
    </row>
    <row r="19" spans="2:25" ht="39.9" customHeight="1" x14ac:dyDescent="0.15">
      <c r="B19" s="371" t="s">
        <v>365</v>
      </c>
      <c r="C19" s="375"/>
      <c r="D19" s="374"/>
      <c r="E19" s="374"/>
      <c r="F19" s="374"/>
      <c r="G19" s="374"/>
      <c r="H19" s="374"/>
      <c r="I19" s="374"/>
      <c r="J19" s="374"/>
      <c r="K19" s="374"/>
      <c r="L19" s="374"/>
      <c r="M19" s="374"/>
      <c r="N19" s="374"/>
      <c r="O19" s="374"/>
      <c r="P19" s="374"/>
      <c r="Q19" s="374"/>
      <c r="R19" s="374"/>
      <c r="S19" s="374"/>
      <c r="T19" s="374"/>
      <c r="U19" s="374"/>
      <c r="V19" s="374"/>
      <c r="W19" s="374"/>
      <c r="X19" s="374"/>
      <c r="Y19" s="373"/>
    </row>
    <row r="20" spans="2:25" ht="39.9" customHeight="1" x14ac:dyDescent="0.15">
      <c r="B20" s="371"/>
      <c r="C20" s="1"/>
      <c r="D20" s="1"/>
      <c r="E20" s="1"/>
      <c r="F20" s="1"/>
      <c r="G20" s="1"/>
      <c r="H20" s="369"/>
      <c r="I20" s="1"/>
      <c r="J20" s="1"/>
      <c r="K20" s="1"/>
      <c r="L20" s="1"/>
      <c r="M20" s="369"/>
      <c r="N20" s="369"/>
      <c r="O20" s="1"/>
      <c r="P20" s="1"/>
      <c r="Q20" s="369"/>
      <c r="R20" s="1"/>
      <c r="S20" s="1"/>
      <c r="T20" s="1"/>
      <c r="U20" s="1"/>
      <c r="V20" s="1"/>
      <c r="W20" s="1"/>
      <c r="X20" s="1"/>
      <c r="Y20" s="372"/>
    </row>
    <row r="21" spans="2:25" ht="39.9" customHeight="1" x14ac:dyDescent="0.15">
      <c r="B21" s="371"/>
      <c r="C21" s="1"/>
      <c r="D21" s="1"/>
      <c r="E21" s="1"/>
      <c r="F21" s="1"/>
      <c r="G21" s="1"/>
      <c r="H21" s="369"/>
      <c r="I21" s="1"/>
      <c r="J21" s="1"/>
      <c r="K21" s="1"/>
      <c r="L21" s="1"/>
      <c r="M21" s="369"/>
      <c r="N21" s="369"/>
      <c r="O21" s="1"/>
      <c r="P21" s="1"/>
      <c r="Q21" s="369"/>
      <c r="R21" s="1"/>
      <c r="S21" s="1"/>
      <c r="T21" s="1"/>
      <c r="U21" s="1"/>
      <c r="V21" s="1"/>
      <c r="W21" s="1"/>
      <c r="X21" s="1"/>
      <c r="Y21" s="372"/>
    </row>
    <row r="22" spans="2:25" ht="39.9" customHeight="1" x14ac:dyDescent="0.15">
      <c r="B22" s="371"/>
      <c r="C22" s="1"/>
      <c r="D22" s="1"/>
      <c r="E22" s="1"/>
      <c r="F22" s="369"/>
      <c r="G22" s="1"/>
      <c r="H22" s="1"/>
      <c r="I22" s="1"/>
      <c r="J22" s="1"/>
      <c r="K22" s="1"/>
      <c r="L22" s="1"/>
      <c r="M22" s="369"/>
      <c r="N22" s="1"/>
      <c r="O22" s="1"/>
      <c r="P22" s="1"/>
      <c r="Q22" s="369"/>
      <c r="R22" s="1"/>
      <c r="S22" s="1"/>
      <c r="T22" s="1"/>
      <c r="U22" s="1"/>
      <c r="V22" s="1"/>
      <c r="W22" s="1"/>
      <c r="X22" s="1"/>
      <c r="Y22" s="372"/>
    </row>
    <row r="23" spans="2:25" ht="39.9" customHeight="1" x14ac:dyDescent="0.15">
      <c r="B23" s="371"/>
      <c r="C23" s="1"/>
      <c r="D23" s="1"/>
      <c r="E23" s="1"/>
      <c r="F23" s="369"/>
      <c r="G23" s="369"/>
      <c r="H23" s="1"/>
      <c r="I23" s="1"/>
      <c r="J23" s="1"/>
      <c r="K23" s="1"/>
      <c r="L23" s="1"/>
      <c r="M23" s="369"/>
      <c r="N23" s="1"/>
      <c r="O23" s="1"/>
      <c r="P23" s="1"/>
      <c r="Q23" s="369"/>
      <c r="R23" s="1"/>
      <c r="S23" s="1"/>
      <c r="T23" s="1"/>
      <c r="U23" s="1"/>
      <c r="V23" s="1"/>
      <c r="W23" s="1"/>
      <c r="X23" s="1"/>
      <c r="Y23" s="372"/>
    </row>
    <row r="24" spans="2:25" ht="39.9" customHeight="1" x14ac:dyDescent="0.15">
      <c r="B24" s="371"/>
      <c r="C24" s="369"/>
      <c r="D24" s="1"/>
      <c r="E24" s="1"/>
      <c r="F24" s="369"/>
      <c r="G24" s="369"/>
      <c r="H24" s="1"/>
      <c r="I24" s="1"/>
      <c r="J24" s="1"/>
      <c r="K24" s="1"/>
      <c r="L24" s="1"/>
      <c r="M24" s="369"/>
      <c r="N24" s="369"/>
      <c r="O24" s="1"/>
      <c r="P24" s="1"/>
      <c r="Q24" s="369"/>
      <c r="R24" s="1"/>
      <c r="S24" s="1"/>
      <c r="T24" s="1"/>
      <c r="U24" s="1"/>
      <c r="V24" s="1"/>
      <c r="W24" s="1"/>
      <c r="X24" s="1"/>
      <c r="Y24" s="372"/>
    </row>
    <row r="25" spans="2:25" ht="39.9" customHeight="1" x14ac:dyDescent="0.15">
      <c r="B25" s="371"/>
      <c r="C25" s="369"/>
      <c r="D25" s="1"/>
      <c r="E25" s="1"/>
      <c r="F25" s="369"/>
      <c r="G25" s="369"/>
      <c r="H25" s="1"/>
      <c r="I25" s="1"/>
      <c r="J25" s="1"/>
      <c r="K25" s="1"/>
      <c r="L25" s="1"/>
      <c r="M25" s="369"/>
      <c r="N25" s="369"/>
      <c r="O25" s="1"/>
      <c r="P25" s="1"/>
      <c r="Q25" s="369"/>
      <c r="R25" s="1"/>
      <c r="S25" s="1"/>
      <c r="T25" s="1"/>
      <c r="U25" s="1"/>
      <c r="V25" s="1"/>
      <c r="W25" s="1"/>
      <c r="X25" s="1"/>
      <c r="Y25" s="372"/>
    </row>
    <row r="26" spans="2:25" ht="39.9" customHeight="1" x14ac:dyDescent="0.15">
      <c r="B26" s="371"/>
      <c r="C26" s="369"/>
      <c r="D26" s="1"/>
      <c r="E26" s="1"/>
      <c r="F26" s="3"/>
      <c r="G26" s="370"/>
      <c r="H26" s="370"/>
      <c r="I26" s="370"/>
      <c r="J26" s="370"/>
      <c r="K26" s="370"/>
      <c r="L26" s="1"/>
      <c r="M26" s="369"/>
      <c r="N26" s="369"/>
      <c r="O26" s="1"/>
      <c r="P26" s="368" t="s">
        <v>364</v>
      </c>
      <c r="Q26" s="368"/>
      <c r="R26" s="368"/>
      <c r="S26" s="368"/>
      <c r="T26" s="368"/>
      <c r="U26" s="368"/>
      <c r="V26" s="368"/>
      <c r="W26" s="368"/>
      <c r="X26" s="368"/>
      <c r="Y26" s="367"/>
    </row>
    <row r="27" spans="2:25" ht="45" customHeight="1" x14ac:dyDescent="0.15">
      <c r="B27" s="318"/>
      <c r="C27" s="366"/>
      <c r="D27" s="363"/>
      <c r="E27" s="365"/>
      <c r="F27" s="364"/>
      <c r="G27" s="363"/>
      <c r="H27" s="363"/>
      <c r="I27" s="363"/>
      <c r="J27" s="363"/>
      <c r="K27" s="363"/>
      <c r="L27" s="363"/>
      <c r="M27" s="363"/>
      <c r="N27" s="363"/>
      <c r="O27" s="362"/>
      <c r="P27" s="361"/>
      <c r="Q27" s="361"/>
      <c r="R27" s="361"/>
      <c r="S27" s="361"/>
      <c r="T27" s="361"/>
      <c r="U27" s="361"/>
      <c r="V27" s="361"/>
      <c r="W27" s="361"/>
      <c r="X27" s="361"/>
      <c r="Y27" s="360"/>
    </row>
    <row r="28" spans="2:25" ht="15" customHeight="1" x14ac:dyDescent="0.15">
      <c r="C28" s="47" t="s">
        <v>363</v>
      </c>
    </row>
    <row r="29" spans="2:25" ht="15" customHeight="1" x14ac:dyDescent="0.15">
      <c r="C29" s="47" t="s">
        <v>362</v>
      </c>
    </row>
    <row r="30" spans="2:25" ht="15" customHeight="1" x14ac:dyDescent="0.15">
      <c r="C30" s="47" t="s">
        <v>361</v>
      </c>
    </row>
    <row r="31" spans="2:25" x14ac:dyDescent="0.15">
      <c r="C31" s="47" t="s">
        <v>360</v>
      </c>
    </row>
    <row r="32" spans="2:25" x14ac:dyDescent="0.15">
      <c r="C32" s="47"/>
    </row>
  </sheetData>
  <sheetProtection algorithmName="SHA-512" hashValue="apUN5HSKJvh8ScLb8MbD1dSDpinM5AmALTDdS+AFZOvlIeKWG9pJBJdC0/NImHgmQ2EkX3PAo5h6KcM6onCptQ==" saltValue="xF5IeS24J6IsvROVkzKsmA==" spinCount="100000" sheet="1" scenarios="1" selectLockedCells="1"/>
  <mergeCells count="72">
    <mergeCell ref="P7:P10"/>
    <mergeCell ref="Q7:Q10"/>
    <mergeCell ref="N11:N14"/>
    <mergeCell ref="B13:B18"/>
    <mergeCell ref="C13:C15"/>
    <mergeCell ref="O11:O14"/>
    <mergeCell ref="P11:P14"/>
    <mergeCell ref="Q11:Q14"/>
    <mergeCell ref="D7:E9"/>
    <mergeCell ref="B7:B12"/>
    <mergeCell ref="B19:B27"/>
    <mergeCell ref="C19:Y19"/>
    <mergeCell ref="P26:Y27"/>
    <mergeCell ref="W13:X18"/>
    <mergeCell ref="Y13:Y18"/>
    <mergeCell ref="J15:K18"/>
    <mergeCell ref="L15:L18"/>
    <mergeCell ref="M15:M18"/>
    <mergeCell ref="F7:G18"/>
    <mergeCell ref="H7:I18"/>
    <mergeCell ref="J7:K10"/>
    <mergeCell ref="C10:C12"/>
    <mergeCell ref="D10:E12"/>
    <mergeCell ref="J11:K14"/>
    <mergeCell ref="D13:E15"/>
    <mergeCell ref="C16:C18"/>
    <mergeCell ref="D16:E18"/>
    <mergeCell ref="C7:C9"/>
    <mergeCell ref="R7:S18"/>
    <mergeCell ref="T7:U18"/>
    <mergeCell ref="V7:V18"/>
    <mergeCell ref="W7:X12"/>
    <mergeCell ref="N7:N10"/>
    <mergeCell ref="O7:O10"/>
    <mergeCell ref="N15:N18"/>
    <mergeCell ref="O15:O18"/>
    <mergeCell ref="P15:P18"/>
    <mergeCell ref="Q15:Q18"/>
    <mergeCell ref="T6:U6"/>
    <mergeCell ref="V6:Y6"/>
    <mergeCell ref="Q5:S6"/>
    <mergeCell ref="L11:L14"/>
    <mergeCell ref="M11:M14"/>
    <mergeCell ref="L7:L10"/>
    <mergeCell ref="T5:U5"/>
    <mergeCell ref="W5:X5"/>
    <mergeCell ref="Y7:Y12"/>
    <mergeCell ref="M7:M10"/>
    <mergeCell ref="B5:C6"/>
    <mergeCell ref="E5:G5"/>
    <mergeCell ref="H5:J5"/>
    <mergeCell ref="K5:N5"/>
    <mergeCell ref="O5:P6"/>
    <mergeCell ref="E6:G6"/>
    <mergeCell ref="H6:J6"/>
    <mergeCell ref="K6:N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3"/>
  <dataValidations count="3">
    <dataValidation type="list" allowBlank="1" showInputMessage="1" showErrorMessage="1" sqref="V6:Y6" xr:uid="{35370A88-6C2F-48E1-9984-0EA2871790CD}">
      <formula1>$AC$2:$AC$8</formula1>
    </dataValidation>
    <dataValidation type="list" allowBlank="1" showInputMessage="1" showErrorMessage="1" sqref="T7:U18" xr:uid="{366CFF54-F287-4810-95BB-F8031B5A1AC5}">
      <formula1>$AA$2:$AA$5</formula1>
    </dataValidation>
    <dataValidation type="list" allowBlank="1" showInputMessage="1" showErrorMessage="1" sqref="V3:Y4" xr:uid="{9E380D7D-ECB5-4DF7-8C82-632ECA3110C7}">
      <formula1>$AB$2:$AB$3</formula1>
    </dataValidation>
  </dataValidations>
  <printOptions horizontalCentered="1" verticalCentered="1"/>
  <pageMargins left="0.25" right="0.25" top="0.75" bottom="0.75" header="0.3" footer="0.3"/>
  <pageSetup paperSize="9" scale="76" orientation="landscape" copies="2" r:id="rId1"/>
  <headerFooter alignWithMargins="0"/>
  <rowBreaks count="1" manualBreakCount="1">
    <brk id="6" max="25" man="1"/>
  </rowBreaks>
  <colBreaks count="1" manualBreakCount="1">
    <brk id="3" min="1" max="3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BE93-40D3-4B03-B8DB-25BB6EE54574}">
  <sheetPr>
    <pageSetUpPr fitToPage="1"/>
  </sheetPr>
  <dimension ref="B2:AC32"/>
  <sheetViews>
    <sheetView showGridLines="0" showZeros="0" view="pageBreakPreview" zoomScale="90" zoomScaleNormal="100" zoomScaleSheetLayoutView="90" workbookViewId="0">
      <selection activeCell="T7" sqref="T7:U18"/>
    </sheetView>
  </sheetViews>
  <sheetFormatPr defaultColWidth="8.09765625" defaultRowHeight="12" x14ac:dyDescent="0.15"/>
  <cols>
    <col min="1" max="1" width="1.5" style="359" customWidth="1"/>
    <col min="2" max="2" width="3.69921875" style="359" customWidth="1"/>
    <col min="3" max="21" width="5.296875" style="359" customWidth="1"/>
    <col min="22" max="22" width="7.3984375" style="359" customWidth="1"/>
    <col min="23" max="24" width="6.09765625" style="359" customWidth="1"/>
    <col min="25" max="25" width="7.796875" style="359" customWidth="1"/>
    <col min="26" max="26" width="1.19921875" style="359" customWidth="1"/>
    <col min="27" max="29" width="0" style="359" hidden="1" customWidth="1"/>
    <col min="30" max="16384" width="8.09765625" style="359"/>
  </cols>
  <sheetData>
    <row r="2" spans="2:29" ht="24.9" customHeight="1" x14ac:dyDescent="0.15">
      <c r="B2" s="4" t="s">
        <v>415</v>
      </c>
      <c r="C2" s="47"/>
      <c r="D2" s="47"/>
      <c r="E2" s="47"/>
      <c r="F2" s="47"/>
      <c r="G2" s="47"/>
      <c r="H2" s="47"/>
      <c r="I2" s="47"/>
      <c r="J2" s="47"/>
      <c r="K2" s="47"/>
      <c r="L2" s="47"/>
      <c r="M2" s="47"/>
      <c r="N2" s="445"/>
      <c r="O2" s="444"/>
      <c r="P2" s="443"/>
      <c r="Q2" s="442"/>
      <c r="R2" s="442"/>
      <c r="S2" s="441"/>
      <c r="T2" s="115" t="s">
        <v>414</v>
      </c>
      <c r="U2" s="115"/>
      <c r="V2" s="440" t="s">
        <v>413</v>
      </c>
      <c r="W2" s="440"/>
      <c r="X2" s="440"/>
      <c r="Y2" s="440"/>
      <c r="AA2" s="432" t="s">
        <v>412</v>
      </c>
      <c r="AB2" s="47" t="s">
        <v>411</v>
      </c>
      <c r="AC2" s="47" t="s">
        <v>410</v>
      </c>
    </row>
    <row r="3" spans="2:29" ht="20.100000000000001" customHeight="1" x14ac:dyDescent="0.15">
      <c r="B3" s="111" t="s">
        <v>2</v>
      </c>
      <c r="C3" s="111"/>
      <c r="D3" s="437" t="s">
        <v>408</v>
      </c>
      <c r="E3" s="437"/>
      <c r="F3" s="437"/>
      <c r="G3" s="437"/>
      <c r="H3" s="115" t="s">
        <v>3</v>
      </c>
      <c r="I3" s="115"/>
      <c r="J3" s="437" t="s">
        <v>407</v>
      </c>
      <c r="K3" s="437"/>
      <c r="L3" s="437"/>
      <c r="M3" s="437"/>
      <c r="N3" s="115" t="s">
        <v>4</v>
      </c>
      <c r="O3" s="115"/>
      <c r="P3" s="437" t="s">
        <v>406</v>
      </c>
      <c r="Q3" s="437"/>
      <c r="R3" s="437"/>
      <c r="S3" s="437"/>
      <c r="T3" s="115" t="s">
        <v>405</v>
      </c>
      <c r="U3" s="115"/>
      <c r="V3" s="438"/>
      <c r="W3" s="438"/>
      <c r="X3" s="438"/>
      <c r="Y3" s="438"/>
      <c r="AA3" s="432" t="s">
        <v>404</v>
      </c>
      <c r="AB3" s="47" t="s">
        <v>403</v>
      </c>
      <c r="AC3" s="47" t="s">
        <v>402</v>
      </c>
    </row>
    <row r="4" spans="2:29" ht="20.100000000000001" customHeight="1" x14ac:dyDescent="0.15">
      <c r="B4" s="138" t="s">
        <v>6</v>
      </c>
      <c r="C4" s="138"/>
      <c r="D4" s="439" t="s">
        <v>401</v>
      </c>
      <c r="E4" s="439"/>
      <c r="F4" s="439"/>
      <c r="G4" s="439"/>
      <c r="H4" s="115"/>
      <c r="I4" s="115"/>
      <c r="J4" s="437"/>
      <c r="K4" s="437"/>
      <c r="L4" s="437"/>
      <c r="M4" s="437"/>
      <c r="N4" s="115"/>
      <c r="O4" s="115"/>
      <c r="P4" s="437"/>
      <c r="Q4" s="437"/>
      <c r="R4" s="437"/>
      <c r="S4" s="437"/>
      <c r="T4" s="115" t="s">
        <v>400</v>
      </c>
      <c r="U4" s="115"/>
      <c r="V4" s="438"/>
      <c r="W4" s="438"/>
      <c r="X4" s="438"/>
      <c r="Y4" s="438"/>
      <c r="AA4" s="432" t="s">
        <v>382</v>
      </c>
      <c r="AC4" s="47" t="s">
        <v>399</v>
      </c>
    </row>
    <row r="5" spans="2:29" ht="20.100000000000001" customHeight="1" x14ac:dyDescent="0.15">
      <c r="B5" s="326" t="s">
        <v>8</v>
      </c>
      <c r="C5" s="326"/>
      <c r="D5" s="431" t="s">
        <v>9</v>
      </c>
      <c r="E5" s="437" t="s">
        <v>393</v>
      </c>
      <c r="F5" s="437"/>
      <c r="G5" s="437"/>
      <c r="H5" s="115" t="s">
        <v>398</v>
      </c>
      <c r="I5" s="115"/>
      <c r="J5" s="115"/>
      <c r="K5" s="429" t="s">
        <v>397</v>
      </c>
      <c r="L5" s="428"/>
      <c r="M5" s="428"/>
      <c r="N5" s="428"/>
      <c r="O5" s="151" t="s">
        <v>396</v>
      </c>
      <c r="P5" s="152"/>
      <c r="Q5" s="436">
        <v>44337</v>
      </c>
      <c r="R5" s="435"/>
      <c r="S5" s="434"/>
      <c r="T5" s="115" t="s">
        <v>12</v>
      </c>
      <c r="U5" s="115"/>
      <c r="V5" s="104" t="s">
        <v>13</v>
      </c>
      <c r="W5" s="433">
        <v>318</v>
      </c>
      <c r="X5" s="433"/>
      <c r="Y5" s="8" t="s">
        <v>14</v>
      </c>
      <c r="AA5" s="432" t="s">
        <v>395</v>
      </c>
      <c r="AC5" s="47" t="s">
        <v>394</v>
      </c>
    </row>
    <row r="6" spans="2:29" ht="20.100000000000001" customHeight="1" x14ac:dyDescent="0.15">
      <c r="B6" s="326"/>
      <c r="C6" s="326"/>
      <c r="D6" s="431" t="s">
        <v>15</v>
      </c>
      <c r="E6" s="430" t="s">
        <v>393</v>
      </c>
      <c r="F6" s="430"/>
      <c r="G6" s="430"/>
      <c r="H6" s="115" t="s">
        <v>392</v>
      </c>
      <c r="I6" s="115"/>
      <c r="J6" s="115"/>
      <c r="K6" s="429" t="s">
        <v>391</v>
      </c>
      <c r="L6" s="428"/>
      <c r="M6" s="428"/>
      <c r="N6" s="428"/>
      <c r="O6" s="427"/>
      <c r="P6" s="426"/>
      <c r="Q6" s="425"/>
      <c r="R6" s="424"/>
      <c r="S6" s="423"/>
      <c r="T6" s="111" t="s">
        <v>16</v>
      </c>
      <c r="U6" s="111"/>
      <c r="V6" s="422" t="s">
        <v>390</v>
      </c>
      <c r="W6" s="421"/>
      <c r="X6" s="421"/>
      <c r="Y6" s="420"/>
      <c r="AC6" s="47" t="s">
        <v>389</v>
      </c>
    </row>
    <row r="7" spans="2:29" ht="6.9" customHeight="1" x14ac:dyDescent="0.15">
      <c r="B7" s="387" t="s">
        <v>388</v>
      </c>
      <c r="C7" s="402" t="s">
        <v>374</v>
      </c>
      <c r="D7" s="404" t="s">
        <v>387</v>
      </c>
      <c r="E7" s="403"/>
      <c r="F7" s="334" t="s">
        <v>386</v>
      </c>
      <c r="G7" s="335"/>
      <c r="H7" s="334" t="s">
        <v>385</v>
      </c>
      <c r="I7" s="336"/>
      <c r="J7" s="120" t="s">
        <v>384</v>
      </c>
      <c r="K7" s="121"/>
      <c r="L7" s="111" t="s">
        <v>370</v>
      </c>
      <c r="M7" s="415">
        <v>67</v>
      </c>
      <c r="N7" s="111" t="s">
        <v>369</v>
      </c>
      <c r="O7" s="415">
        <v>15</v>
      </c>
      <c r="P7" s="406" t="s">
        <v>368</v>
      </c>
      <c r="Q7" s="414">
        <v>0</v>
      </c>
      <c r="R7" s="334" t="s">
        <v>383</v>
      </c>
      <c r="S7" s="336"/>
      <c r="T7" s="419" t="s">
        <v>382</v>
      </c>
      <c r="U7" s="418"/>
      <c r="V7" s="417" t="s">
        <v>381</v>
      </c>
      <c r="W7" s="416" t="s">
        <v>380</v>
      </c>
      <c r="X7" s="413"/>
      <c r="Y7" s="376">
        <v>9</v>
      </c>
      <c r="AC7" s="47" t="s">
        <v>379</v>
      </c>
    </row>
    <row r="8" spans="2:29" ht="6.9" customHeight="1" x14ac:dyDescent="0.15">
      <c r="B8" s="387"/>
      <c r="C8" s="401"/>
      <c r="D8" s="400"/>
      <c r="E8" s="399"/>
      <c r="F8" s="392"/>
      <c r="G8" s="398"/>
      <c r="H8" s="392"/>
      <c r="I8" s="391"/>
      <c r="J8" s="187"/>
      <c r="K8" s="397"/>
      <c r="L8" s="396"/>
      <c r="M8" s="412"/>
      <c r="N8" s="396"/>
      <c r="O8" s="412"/>
      <c r="P8" s="394"/>
      <c r="Q8" s="411"/>
      <c r="R8" s="392"/>
      <c r="S8" s="391"/>
      <c r="T8" s="390"/>
      <c r="U8" s="389"/>
      <c r="V8" s="388"/>
      <c r="W8" s="413"/>
      <c r="X8" s="413"/>
      <c r="Y8" s="376"/>
      <c r="AC8" s="47" t="s">
        <v>378</v>
      </c>
    </row>
    <row r="9" spans="2:29" ht="6.9" customHeight="1" x14ac:dyDescent="0.15">
      <c r="B9" s="387"/>
      <c r="C9" s="386"/>
      <c r="D9" s="385"/>
      <c r="E9" s="384"/>
      <c r="F9" s="392"/>
      <c r="G9" s="398"/>
      <c r="H9" s="392"/>
      <c r="I9" s="391"/>
      <c r="J9" s="187"/>
      <c r="K9" s="397"/>
      <c r="L9" s="396"/>
      <c r="M9" s="412"/>
      <c r="N9" s="396"/>
      <c r="O9" s="412"/>
      <c r="P9" s="394"/>
      <c r="Q9" s="411"/>
      <c r="R9" s="392"/>
      <c r="S9" s="391"/>
      <c r="T9" s="390"/>
      <c r="U9" s="389"/>
      <c r="V9" s="388"/>
      <c r="W9" s="413"/>
      <c r="X9" s="413"/>
      <c r="Y9" s="376"/>
    </row>
    <row r="10" spans="2:29" ht="6.9" customHeight="1" x14ac:dyDescent="0.15">
      <c r="B10" s="387"/>
      <c r="C10" s="402" t="s">
        <v>367</v>
      </c>
      <c r="D10" s="404" t="s">
        <v>377</v>
      </c>
      <c r="E10" s="403"/>
      <c r="F10" s="392"/>
      <c r="G10" s="398"/>
      <c r="H10" s="392"/>
      <c r="I10" s="391"/>
      <c r="J10" s="187"/>
      <c r="K10" s="397"/>
      <c r="L10" s="396"/>
      <c r="M10" s="409"/>
      <c r="N10" s="396"/>
      <c r="O10" s="409"/>
      <c r="P10" s="394"/>
      <c r="Q10" s="408"/>
      <c r="R10" s="392"/>
      <c r="S10" s="391"/>
      <c r="T10" s="390"/>
      <c r="U10" s="389"/>
      <c r="V10" s="388"/>
      <c r="W10" s="413"/>
      <c r="X10" s="413"/>
      <c r="Y10" s="376"/>
    </row>
    <row r="11" spans="2:29" ht="6.9" customHeight="1" x14ac:dyDescent="0.15">
      <c r="B11" s="387"/>
      <c r="C11" s="401"/>
      <c r="D11" s="400"/>
      <c r="E11" s="399"/>
      <c r="F11" s="392"/>
      <c r="G11" s="398"/>
      <c r="H11" s="392"/>
      <c r="I11" s="391"/>
      <c r="J11" s="120" t="s">
        <v>376</v>
      </c>
      <c r="K11" s="121"/>
      <c r="L11" s="111" t="s">
        <v>370</v>
      </c>
      <c r="M11" s="415">
        <v>37</v>
      </c>
      <c r="N11" s="111" t="s">
        <v>369</v>
      </c>
      <c r="O11" s="414">
        <v>0</v>
      </c>
      <c r="P11" s="406" t="s">
        <v>368</v>
      </c>
      <c r="Q11" s="414">
        <v>0</v>
      </c>
      <c r="R11" s="392"/>
      <c r="S11" s="391"/>
      <c r="T11" s="390"/>
      <c r="U11" s="389"/>
      <c r="V11" s="388"/>
      <c r="W11" s="413"/>
      <c r="X11" s="413"/>
      <c r="Y11" s="376"/>
    </row>
    <row r="12" spans="2:29" ht="6.9" customHeight="1" x14ac:dyDescent="0.15">
      <c r="B12" s="387"/>
      <c r="C12" s="386"/>
      <c r="D12" s="385"/>
      <c r="E12" s="384"/>
      <c r="F12" s="392"/>
      <c r="G12" s="398"/>
      <c r="H12" s="392"/>
      <c r="I12" s="391"/>
      <c r="J12" s="187"/>
      <c r="K12" s="397"/>
      <c r="L12" s="396"/>
      <c r="M12" s="412"/>
      <c r="N12" s="396"/>
      <c r="O12" s="411"/>
      <c r="P12" s="394"/>
      <c r="Q12" s="411"/>
      <c r="R12" s="392"/>
      <c r="S12" s="391"/>
      <c r="T12" s="390"/>
      <c r="U12" s="389"/>
      <c r="V12" s="388"/>
      <c r="W12" s="413"/>
      <c r="X12" s="413"/>
      <c r="Y12" s="376"/>
    </row>
    <row r="13" spans="2:29" ht="6.9" customHeight="1" x14ac:dyDescent="0.15">
      <c r="B13" s="387" t="s">
        <v>375</v>
      </c>
      <c r="C13" s="402" t="s">
        <v>374</v>
      </c>
      <c r="D13" s="404" t="s">
        <v>373</v>
      </c>
      <c r="E13" s="403"/>
      <c r="F13" s="392"/>
      <c r="G13" s="398"/>
      <c r="H13" s="392"/>
      <c r="I13" s="391"/>
      <c r="J13" s="187"/>
      <c r="K13" s="397"/>
      <c r="L13" s="396"/>
      <c r="M13" s="412"/>
      <c r="N13" s="396"/>
      <c r="O13" s="411"/>
      <c r="P13" s="394"/>
      <c r="Q13" s="411"/>
      <c r="R13" s="392"/>
      <c r="S13" s="391"/>
      <c r="T13" s="390"/>
      <c r="U13" s="389"/>
      <c r="V13" s="388"/>
      <c r="W13" s="410" t="s">
        <v>372</v>
      </c>
      <c r="X13" s="377"/>
      <c r="Y13" s="376">
        <v>3</v>
      </c>
    </row>
    <row r="14" spans="2:29" ht="6.9" customHeight="1" x14ac:dyDescent="0.15">
      <c r="B14" s="402"/>
      <c r="C14" s="401"/>
      <c r="D14" s="400"/>
      <c r="E14" s="399"/>
      <c r="F14" s="392"/>
      <c r="G14" s="398"/>
      <c r="H14" s="392"/>
      <c r="I14" s="391"/>
      <c r="J14" s="122"/>
      <c r="K14" s="123"/>
      <c r="L14" s="396"/>
      <c r="M14" s="409"/>
      <c r="N14" s="396"/>
      <c r="O14" s="408"/>
      <c r="P14" s="394"/>
      <c r="Q14" s="408"/>
      <c r="R14" s="392"/>
      <c r="S14" s="391"/>
      <c r="T14" s="390"/>
      <c r="U14" s="389"/>
      <c r="V14" s="388"/>
      <c r="W14" s="377"/>
      <c r="X14" s="377"/>
      <c r="Y14" s="376"/>
    </row>
    <row r="15" spans="2:29" ht="6.9" customHeight="1" x14ac:dyDescent="0.15">
      <c r="B15" s="402"/>
      <c r="C15" s="386"/>
      <c r="D15" s="385"/>
      <c r="E15" s="384"/>
      <c r="F15" s="392"/>
      <c r="G15" s="398"/>
      <c r="H15" s="392"/>
      <c r="I15" s="391"/>
      <c r="J15" s="187" t="s">
        <v>371</v>
      </c>
      <c r="K15" s="397"/>
      <c r="L15" s="111" t="s">
        <v>370</v>
      </c>
      <c r="M15" s="407">
        <v>9</v>
      </c>
      <c r="N15" s="111" t="s">
        <v>369</v>
      </c>
      <c r="O15" s="407">
        <v>0</v>
      </c>
      <c r="P15" s="406" t="s">
        <v>368</v>
      </c>
      <c r="Q15" s="405">
        <v>0</v>
      </c>
      <c r="R15" s="392"/>
      <c r="S15" s="391"/>
      <c r="T15" s="390"/>
      <c r="U15" s="389"/>
      <c r="V15" s="388"/>
      <c r="W15" s="377"/>
      <c r="X15" s="377"/>
      <c r="Y15" s="376"/>
      <c r="AC15" s="359">
        <v>0</v>
      </c>
    </row>
    <row r="16" spans="2:29" ht="6.9" customHeight="1" x14ac:dyDescent="0.15">
      <c r="B16" s="402"/>
      <c r="C16" s="402" t="s">
        <v>367</v>
      </c>
      <c r="D16" s="404" t="s">
        <v>366</v>
      </c>
      <c r="E16" s="403"/>
      <c r="F16" s="392"/>
      <c r="G16" s="398"/>
      <c r="H16" s="392"/>
      <c r="I16" s="391"/>
      <c r="J16" s="187"/>
      <c r="K16" s="397"/>
      <c r="L16" s="396"/>
      <c r="M16" s="395"/>
      <c r="N16" s="396"/>
      <c r="O16" s="395"/>
      <c r="P16" s="394"/>
      <c r="Q16" s="393"/>
      <c r="R16" s="392"/>
      <c r="S16" s="391"/>
      <c r="T16" s="390"/>
      <c r="U16" s="389"/>
      <c r="V16" s="388"/>
      <c r="W16" s="377"/>
      <c r="X16" s="377"/>
      <c r="Y16" s="376"/>
    </row>
    <row r="17" spans="2:25" ht="6.9" customHeight="1" x14ac:dyDescent="0.15">
      <c r="B17" s="402"/>
      <c r="C17" s="401"/>
      <c r="D17" s="400"/>
      <c r="E17" s="399"/>
      <c r="F17" s="392"/>
      <c r="G17" s="398"/>
      <c r="H17" s="392"/>
      <c r="I17" s="391"/>
      <c r="J17" s="187"/>
      <c r="K17" s="397"/>
      <c r="L17" s="396"/>
      <c r="M17" s="395"/>
      <c r="N17" s="396"/>
      <c r="O17" s="395"/>
      <c r="P17" s="394"/>
      <c r="Q17" s="393"/>
      <c r="R17" s="392"/>
      <c r="S17" s="391"/>
      <c r="T17" s="390"/>
      <c r="U17" s="389"/>
      <c r="V17" s="388"/>
      <c r="W17" s="377"/>
      <c r="X17" s="377"/>
      <c r="Y17" s="376"/>
    </row>
    <row r="18" spans="2:25" ht="6.9" customHeight="1" x14ac:dyDescent="0.15">
      <c r="B18" s="387"/>
      <c r="C18" s="386"/>
      <c r="D18" s="385"/>
      <c r="E18" s="384"/>
      <c r="F18" s="337"/>
      <c r="G18" s="338"/>
      <c r="H18" s="337"/>
      <c r="I18" s="339"/>
      <c r="J18" s="122"/>
      <c r="K18" s="123"/>
      <c r="L18" s="138"/>
      <c r="M18" s="383"/>
      <c r="N18" s="138"/>
      <c r="O18" s="383"/>
      <c r="P18" s="382"/>
      <c r="Q18" s="381"/>
      <c r="R18" s="337"/>
      <c r="S18" s="339"/>
      <c r="T18" s="380"/>
      <c r="U18" s="379"/>
      <c r="V18" s="378"/>
      <c r="W18" s="377"/>
      <c r="X18" s="377"/>
      <c r="Y18" s="376"/>
    </row>
    <row r="19" spans="2:25" ht="39.9" customHeight="1" x14ac:dyDescent="0.15">
      <c r="B19" s="371" t="s">
        <v>365</v>
      </c>
      <c r="C19" s="375"/>
      <c r="D19" s="374"/>
      <c r="E19" s="374"/>
      <c r="F19" s="374"/>
      <c r="G19" s="374"/>
      <c r="H19" s="374"/>
      <c r="I19" s="374"/>
      <c r="J19" s="374"/>
      <c r="K19" s="374"/>
      <c r="L19" s="374"/>
      <c r="M19" s="374"/>
      <c r="N19" s="374"/>
      <c r="O19" s="374"/>
      <c r="P19" s="374"/>
      <c r="Q19" s="374"/>
      <c r="R19" s="374"/>
      <c r="S19" s="374"/>
      <c r="T19" s="374"/>
      <c r="U19" s="374"/>
      <c r="V19" s="374"/>
      <c r="W19" s="374"/>
      <c r="X19" s="374"/>
      <c r="Y19" s="373"/>
    </row>
    <row r="20" spans="2:25" ht="39.9" customHeight="1" x14ac:dyDescent="0.15">
      <c r="B20" s="371"/>
      <c r="C20" s="1"/>
      <c r="D20" s="1"/>
      <c r="E20" s="1"/>
      <c r="F20" s="1"/>
      <c r="G20" s="1"/>
      <c r="H20" s="369"/>
      <c r="I20" s="1"/>
      <c r="J20" s="1"/>
      <c r="K20" s="1"/>
      <c r="L20" s="1"/>
      <c r="M20" s="369"/>
      <c r="N20" s="369"/>
      <c r="O20" s="1"/>
      <c r="P20" s="1"/>
      <c r="Q20" s="369"/>
      <c r="R20" s="1"/>
      <c r="S20" s="1"/>
      <c r="T20" s="1"/>
      <c r="U20" s="1"/>
      <c r="V20" s="1"/>
      <c r="W20" s="1"/>
      <c r="X20" s="1"/>
      <c r="Y20" s="372"/>
    </row>
    <row r="21" spans="2:25" ht="39.9" customHeight="1" x14ac:dyDescent="0.15">
      <c r="B21" s="371"/>
      <c r="C21" s="1"/>
      <c r="D21" s="1"/>
      <c r="E21" s="1"/>
      <c r="F21" s="1"/>
      <c r="G21" s="1"/>
      <c r="H21" s="369"/>
      <c r="I21" s="1"/>
      <c r="J21" s="1"/>
      <c r="K21" s="1"/>
      <c r="L21" s="1"/>
      <c r="M21" s="369"/>
      <c r="N21" s="369"/>
      <c r="O21" s="1"/>
      <c r="P21" s="1"/>
      <c r="Q21" s="369"/>
      <c r="R21" s="1"/>
      <c r="S21" s="1"/>
      <c r="T21" s="1"/>
      <c r="U21" s="1"/>
      <c r="V21" s="1"/>
      <c r="W21" s="1"/>
      <c r="X21" s="1"/>
      <c r="Y21" s="372"/>
    </row>
    <row r="22" spans="2:25" ht="39.9" customHeight="1" x14ac:dyDescent="0.15">
      <c r="B22" s="371"/>
      <c r="C22" s="1"/>
      <c r="D22" s="1"/>
      <c r="E22" s="1"/>
      <c r="F22" s="369"/>
      <c r="G22" s="1"/>
      <c r="H22" s="1"/>
      <c r="I22" s="1"/>
      <c r="J22" s="1"/>
      <c r="K22" s="1"/>
      <c r="L22" s="1"/>
      <c r="M22" s="369"/>
      <c r="N22" s="1"/>
      <c r="O22" s="1"/>
      <c r="P22" s="1"/>
      <c r="Q22" s="369"/>
      <c r="R22" s="1"/>
      <c r="S22" s="1"/>
      <c r="T22" s="1"/>
      <c r="U22" s="1"/>
      <c r="V22" s="1"/>
      <c r="W22" s="1"/>
      <c r="X22" s="1"/>
      <c r="Y22" s="372"/>
    </row>
    <row r="23" spans="2:25" ht="39.9" customHeight="1" x14ac:dyDescent="0.15">
      <c r="B23" s="371"/>
      <c r="C23" s="1"/>
      <c r="D23" s="1"/>
      <c r="E23" s="1"/>
      <c r="F23" s="369"/>
      <c r="G23" s="369"/>
      <c r="H23" s="1"/>
      <c r="I23" s="1"/>
      <c r="J23" s="1"/>
      <c r="K23" s="1"/>
      <c r="L23" s="1"/>
      <c r="M23" s="369"/>
      <c r="N23" s="1"/>
      <c r="O23" s="1"/>
      <c r="P23" s="1"/>
      <c r="Q23" s="369"/>
      <c r="R23" s="1"/>
      <c r="S23" s="1"/>
      <c r="T23" s="1"/>
      <c r="U23" s="1"/>
      <c r="V23" s="1"/>
      <c r="W23" s="1"/>
      <c r="X23" s="1"/>
      <c r="Y23" s="372"/>
    </row>
    <row r="24" spans="2:25" ht="39.9" customHeight="1" x14ac:dyDescent="0.15">
      <c r="B24" s="371"/>
      <c r="C24" s="369"/>
      <c r="D24" s="1"/>
      <c r="E24" s="1"/>
      <c r="F24" s="369"/>
      <c r="G24" s="369"/>
      <c r="H24" s="1"/>
      <c r="I24" s="1"/>
      <c r="J24" s="1"/>
      <c r="K24" s="1"/>
      <c r="L24" s="1"/>
      <c r="M24" s="369"/>
      <c r="N24" s="369"/>
      <c r="O24" s="1"/>
      <c r="P24" s="1"/>
      <c r="Q24" s="369"/>
      <c r="R24" s="1"/>
      <c r="S24" s="1"/>
      <c r="T24" s="1"/>
      <c r="U24" s="1"/>
      <c r="V24" s="1"/>
      <c r="W24" s="1"/>
      <c r="X24" s="1"/>
      <c r="Y24" s="372"/>
    </row>
    <row r="25" spans="2:25" ht="39.9" customHeight="1" x14ac:dyDescent="0.15">
      <c r="B25" s="371"/>
      <c r="C25" s="369"/>
      <c r="D25" s="1"/>
      <c r="E25" s="1"/>
      <c r="F25" s="369"/>
      <c r="G25" s="369"/>
      <c r="H25" s="1"/>
      <c r="I25" s="1"/>
      <c r="J25" s="1"/>
      <c r="K25" s="1"/>
      <c r="L25" s="1"/>
      <c r="M25" s="369"/>
      <c r="N25" s="369"/>
      <c r="O25" s="1"/>
      <c r="P25" s="1"/>
      <c r="Q25" s="369"/>
      <c r="R25" s="1"/>
      <c r="S25" s="1"/>
      <c r="T25" s="1"/>
      <c r="U25" s="1"/>
      <c r="V25" s="1"/>
      <c r="W25" s="1"/>
      <c r="X25" s="1"/>
      <c r="Y25" s="372"/>
    </row>
    <row r="26" spans="2:25" ht="39.9" customHeight="1" x14ac:dyDescent="0.15">
      <c r="B26" s="371"/>
      <c r="C26" s="369"/>
      <c r="D26" s="1"/>
      <c r="E26" s="1"/>
      <c r="F26" s="3"/>
      <c r="G26" s="370"/>
      <c r="H26" s="370"/>
      <c r="I26" s="370"/>
      <c r="J26" s="370"/>
      <c r="K26" s="370"/>
      <c r="L26" s="1"/>
      <c r="M26" s="369"/>
      <c r="N26" s="369"/>
      <c r="O26" s="1"/>
      <c r="P26" s="368" t="s">
        <v>364</v>
      </c>
      <c r="Q26" s="368"/>
      <c r="R26" s="368"/>
      <c r="S26" s="368"/>
      <c r="T26" s="368"/>
      <c r="U26" s="368"/>
      <c r="V26" s="368"/>
      <c r="W26" s="368"/>
      <c r="X26" s="368"/>
      <c r="Y26" s="367"/>
    </row>
    <row r="27" spans="2:25" ht="45" customHeight="1" x14ac:dyDescent="0.15">
      <c r="B27" s="318"/>
      <c r="C27" s="366"/>
      <c r="D27" s="363"/>
      <c r="E27" s="365"/>
      <c r="F27" s="364"/>
      <c r="G27" s="363"/>
      <c r="H27" s="363"/>
      <c r="I27" s="363"/>
      <c r="J27" s="363"/>
      <c r="K27" s="363"/>
      <c r="L27" s="363"/>
      <c r="M27" s="363"/>
      <c r="N27" s="363"/>
      <c r="O27" s="362"/>
      <c r="P27" s="361"/>
      <c r="Q27" s="361"/>
      <c r="R27" s="361"/>
      <c r="S27" s="361"/>
      <c r="T27" s="361"/>
      <c r="U27" s="361"/>
      <c r="V27" s="361"/>
      <c r="W27" s="361"/>
      <c r="X27" s="361"/>
      <c r="Y27" s="360"/>
    </row>
    <row r="28" spans="2:25" ht="15" customHeight="1" x14ac:dyDescent="0.15">
      <c r="C28" s="47" t="s">
        <v>363</v>
      </c>
    </row>
    <row r="29" spans="2:25" ht="15" customHeight="1" x14ac:dyDescent="0.15">
      <c r="C29" s="47" t="s">
        <v>362</v>
      </c>
    </row>
    <row r="30" spans="2:25" ht="15" customHeight="1" x14ac:dyDescent="0.15">
      <c r="C30" s="47" t="s">
        <v>361</v>
      </c>
    </row>
    <row r="31" spans="2:25" x14ac:dyDescent="0.15">
      <c r="C31" s="47" t="s">
        <v>360</v>
      </c>
    </row>
    <row r="32" spans="2:25" x14ac:dyDescent="0.15">
      <c r="C32" s="47"/>
    </row>
  </sheetData>
  <sheetProtection algorithmName="SHA-512" hashValue="apUN5HSKJvh8ScLb8MbD1dSDpinM5AmALTDdS+AFZOvlIeKWG9pJBJdC0/NImHgmQ2EkX3PAo5h6KcM6onCptQ==" saltValue="xF5IeS24J6IsvROVkzKsmA==" spinCount="100000" sheet="1" scenarios="1" selectLockedCells="1"/>
  <mergeCells count="72">
    <mergeCell ref="P7:P10"/>
    <mergeCell ref="Q7:Q10"/>
    <mergeCell ref="N11:N14"/>
    <mergeCell ref="B13:B18"/>
    <mergeCell ref="C13:C15"/>
    <mergeCell ref="O11:O14"/>
    <mergeCell ref="P11:P14"/>
    <mergeCell ref="Q11:Q14"/>
    <mergeCell ref="D7:E9"/>
    <mergeCell ref="B7:B12"/>
    <mergeCell ref="B19:B27"/>
    <mergeCell ref="C19:Y19"/>
    <mergeCell ref="P26:Y27"/>
    <mergeCell ref="W13:X18"/>
    <mergeCell ref="Y13:Y18"/>
    <mergeCell ref="J15:K18"/>
    <mergeCell ref="L15:L18"/>
    <mergeCell ref="M15:M18"/>
    <mergeCell ref="F7:G18"/>
    <mergeCell ref="H7:I18"/>
    <mergeCell ref="J7:K10"/>
    <mergeCell ref="C10:C12"/>
    <mergeCell ref="D10:E12"/>
    <mergeCell ref="J11:K14"/>
    <mergeCell ref="D13:E15"/>
    <mergeCell ref="C16:C18"/>
    <mergeCell ref="D16:E18"/>
    <mergeCell ref="C7:C9"/>
    <mergeCell ref="R7:S18"/>
    <mergeCell ref="T7:U18"/>
    <mergeCell ref="V7:V18"/>
    <mergeCell ref="W7:X12"/>
    <mergeCell ref="N7:N10"/>
    <mergeCell ref="O7:O10"/>
    <mergeCell ref="N15:N18"/>
    <mergeCell ref="O15:O18"/>
    <mergeCell ref="P15:P18"/>
    <mergeCell ref="Q15:Q18"/>
    <mergeCell ref="T6:U6"/>
    <mergeCell ref="V6:Y6"/>
    <mergeCell ref="Q5:S6"/>
    <mergeCell ref="L11:L14"/>
    <mergeCell ref="M11:M14"/>
    <mergeCell ref="L7:L10"/>
    <mergeCell ref="T5:U5"/>
    <mergeCell ref="W5:X5"/>
    <mergeCell ref="Y7:Y12"/>
    <mergeCell ref="M7:M10"/>
    <mergeCell ref="B5:C6"/>
    <mergeCell ref="E5:G5"/>
    <mergeCell ref="H5:J5"/>
    <mergeCell ref="K5:N5"/>
    <mergeCell ref="O5:P6"/>
    <mergeCell ref="E6:G6"/>
    <mergeCell ref="H6:J6"/>
    <mergeCell ref="K6:N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3"/>
  <dataValidations count="3">
    <dataValidation type="list" allowBlank="1" showInputMessage="1" showErrorMessage="1" sqref="V6:Y6" xr:uid="{189C8A18-05DF-4A5D-82D5-8605B2D87607}">
      <formula1>$AC$2:$AC$8</formula1>
    </dataValidation>
    <dataValidation type="list" allowBlank="1" showInputMessage="1" showErrorMessage="1" sqref="T7:U18" xr:uid="{FDB9FA58-AB92-4690-8533-BE848DACC907}">
      <formula1>$AA$2:$AA$5</formula1>
    </dataValidation>
    <dataValidation type="list" allowBlank="1" showInputMessage="1" showErrorMessage="1" sqref="V3:Y4" xr:uid="{CBFF1B67-AA03-45A6-86ED-AFB13BDC9F97}">
      <formula1>$AB$2:$AB$3</formula1>
    </dataValidation>
  </dataValidations>
  <printOptions horizontalCentered="1" verticalCentered="1"/>
  <pageMargins left="0.25" right="0.25" top="0.75" bottom="0.75" header="0.3" footer="0.3"/>
  <pageSetup paperSize="9" scale="76" orientation="landscape" copies="2" r:id="rId1"/>
  <headerFooter alignWithMargins="0"/>
  <rowBreaks count="1" manualBreakCount="1">
    <brk id="6" max="25" man="1"/>
  </rowBreaks>
  <colBreaks count="1" manualBreakCount="1">
    <brk id="3" min="1" max="3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72876-456B-44D5-A602-171BDFDD95BA}">
  <sheetPr>
    <pageSetUpPr fitToPage="1"/>
  </sheetPr>
  <dimension ref="B2:AC32"/>
  <sheetViews>
    <sheetView showGridLines="0" showZeros="0" view="pageBreakPreview" zoomScale="90" zoomScaleNormal="100" zoomScaleSheetLayoutView="90" workbookViewId="0">
      <selection activeCell="T7" sqref="T7:U18"/>
    </sheetView>
  </sheetViews>
  <sheetFormatPr defaultColWidth="8.09765625" defaultRowHeight="12" x14ac:dyDescent="0.15"/>
  <cols>
    <col min="1" max="1" width="1.5" style="359" customWidth="1"/>
    <col min="2" max="2" width="3.69921875" style="359" customWidth="1"/>
    <col min="3" max="21" width="5.296875" style="359" customWidth="1"/>
    <col min="22" max="22" width="7.3984375" style="359" customWidth="1"/>
    <col min="23" max="24" width="6.09765625" style="359" customWidth="1"/>
    <col min="25" max="25" width="7.796875" style="359" customWidth="1"/>
    <col min="26" max="26" width="1.19921875" style="359" customWidth="1"/>
    <col min="27" max="29" width="0" style="359" hidden="1" customWidth="1"/>
    <col min="30" max="16384" width="8.09765625" style="359"/>
  </cols>
  <sheetData>
    <row r="2" spans="2:29" ht="24.9" customHeight="1" x14ac:dyDescent="0.15">
      <c r="B2" s="4" t="s">
        <v>415</v>
      </c>
      <c r="C2" s="47"/>
      <c r="D2" s="47"/>
      <c r="E2" s="47"/>
      <c r="F2" s="47"/>
      <c r="G2" s="47"/>
      <c r="H2" s="47"/>
      <c r="I2" s="47"/>
      <c r="J2" s="47"/>
      <c r="K2" s="47"/>
      <c r="L2" s="47"/>
      <c r="M2" s="47"/>
      <c r="N2" s="445"/>
      <c r="O2" s="444"/>
      <c r="P2" s="443"/>
      <c r="Q2" s="442"/>
      <c r="R2" s="442"/>
      <c r="S2" s="441"/>
      <c r="T2" s="115" t="s">
        <v>414</v>
      </c>
      <c r="U2" s="115"/>
      <c r="V2" s="440" t="s">
        <v>413</v>
      </c>
      <c r="W2" s="440"/>
      <c r="X2" s="440"/>
      <c r="Y2" s="440"/>
      <c r="AA2" s="432" t="s">
        <v>412</v>
      </c>
      <c r="AB2" s="47" t="s">
        <v>411</v>
      </c>
      <c r="AC2" s="47" t="s">
        <v>410</v>
      </c>
    </row>
    <row r="3" spans="2:29" ht="20.100000000000001" customHeight="1" x14ac:dyDescent="0.15">
      <c r="B3" s="111" t="s">
        <v>2</v>
      </c>
      <c r="C3" s="111"/>
      <c r="D3" s="437" t="s">
        <v>408</v>
      </c>
      <c r="E3" s="437"/>
      <c r="F3" s="437"/>
      <c r="G3" s="437"/>
      <c r="H3" s="115" t="s">
        <v>3</v>
      </c>
      <c r="I3" s="115"/>
      <c r="J3" s="437" t="s">
        <v>407</v>
      </c>
      <c r="K3" s="437"/>
      <c r="L3" s="437"/>
      <c r="M3" s="437"/>
      <c r="N3" s="115" t="s">
        <v>4</v>
      </c>
      <c r="O3" s="115"/>
      <c r="P3" s="437" t="s">
        <v>406</v>
      </c>
      <c r="Q3" s="437"/>
      <c r="R3" s="437"/>
      <c r="S3" s="437"/>
      <c r="T3" s="115" t="s">
        <v>405</v>
      </c>
      <c r="U3" s="115"/>
      <c r="V3" s="438"/>
      <c r="W3" s="438"/>
      <c r="X3" s="438"/>
      <c r="Y3" s="438"/>
      <c r="AA3" s="432" t="s">
        <v>404</v>
      </c>
      <c r="AB3" s="47" t="s">
        <v>403</v>
      </c>
      <c r="AC3" s="47" t="s">
        <v>402</v>
      </c>
    </row>
    <row r="4" spans="2:29" ht="20.100000000000001" customHeight="1" x14ac:dyDescent="0.15">
      <c r="B4" s="138" t="s">
        <v>6</v>
      </c>
      <c r="C4" s="138"/>
      <c r="D4" s="439" t="s">
        <v>401</v>
      </c>
      <c r="E4" s="439"/>
      <c r="F4" s="439"/>
      <c r="G4" s="439"/>
      <c r="H4" s="115"/>
      <c r="I4" s="115"/>
      <c r="J4" s="437"/>
      <c r="K4" s="437"/>
      <c r="L4" s="437"/>
      <c r="M4" s="437"/>
      <c r="N4" s="115"/>
      <c r="O4" s="115"/>
      <c r="P4" s="437"/>
      <c r="Q4" s="437"/>
      <c r="R4" s="437"/>
      <c r="S4" s="437"/>
      <c r="T4" s="115" t="s">
        <v>400</v>
      </c>
      <c r="U4" s="115"/>
      <c r="V4" s="438"/>
      <c r="W4" s="438"/>
      <c r="X4" s="438"/>
      <c r="Y4" s="438"/>
      <c r="AA4" s="432" t="s">
        <v>382</v>
      </c>
      <c r="AC4" s="47" t="s">
        <v>399</v>
      </c>
    </row>
    <row r="5" spans="2:29" ht="20.100000000000001" customHeight="1" x14ac:dyDescent="0.15">
      <c r="B5" s="326" t="s">
        <v>8</v>
      </c>
      <c r="C5" s="326"/>
      <c r="D5" s="431" t="s">
        <v>9</v>
      </c>
      <c r="E5" s="437" t="s">
        <v>393</v>
      </c>
      <c r="F5" s="437"/>
      <c r="G5" s="437"/>
      <c r="H5" s="115" t="s">
        <v>398</v>
      </c>
      <c r="I5" s="115"/>
      <c r="J5" s="115"/>
      <c r="K5" s="429" t="s">
        <v>397</v>
      </c>
      <c r="L5" s="428"/>
      <c r="M5" s="428"/>
      <c r="N5" s="428"/>
      <c r="O5" s="151" t="s">
        <v>396</v>
      </c>
      <c r="P5" s="152"/>
      <c r="Q5" s="436">
        <v>44337</v>
      </c>
      <c r="R5" s="435"/>
      <c r="S5" s="434"/>
      <c r="T5" s="115" t="s">
        <v>12</v>
      </c>
      <c r="U5" s="115"/>
      <c r="V5" s="104" t="s">
        <v>13</v>
      </c>
      <c r="W5" s="433">
        <v>318</v>
      </c>
      <c r="X5" s="433"/>
      <c r="Y5" s="8" t="s">
        <v>14</v>
      </c>
      <c r="AA5" s="432" t="s">
        <v>395</v>
      </c>
      <c r="AC5" s="47" t="s">
        <v>394</v>
      </c>
    </row>
    <row r="6" spans="2:29" ht="20.100000000000001" customHeight="1" x14ac:dyDescent="0.15">
      <c r="B6" s="326"/>
      <c r="C6" s="326"/>
      <c r="D6" s="431" t="s">
        <v>15</v>
      </c>
      <c r="E6" s="430" t="s">
        <v>393</v>
      </c>
      <c r="F6" s="430"/>
      <c r="G6" s="430"/>
      <c r="H6" s="115" t="s">
        <v>392</v>
      </c>
      <c r="I6" s="115"/>
      <c r="J6" s="115"/>
      <c r="K6" s="429" t="s">
        <v>391</v>
      </c>
      <c r="L6" s="428"/>
      <c r="M6" s="428"/>
      <c r="N6" s="428"/>
      <c r="O6" s="427"/>
      <c r="P6" s="426"/>
      <c r="Q6" s="425"/>
      <c r="R6" s="424"/>
      <c r="S6" s="423"/>
      <c r="T6" s="111" t="s">
        <v>16</v>
      </c>
      <c r="U6" s="111"/>
      <c r="V6" s="422" t="s">
        <v>390</v>
      </c>
      <c r="W6" s="421"/>
      <c r="X6" s="421"/>
      <c r="Y6" s="420"/>
      <c r="AC6" s="47" t="s">
        <v>389</v>
      </c>
    </row>
    <row r="7" spans="2:29" ht="6.9" customHeight="1" x14ac:dyDescent="0.15">
      <c r="B7" s="387" t="s">
        <v>388</v>
      </c>
      <c r="C7" s="402" t="s">
        <v>374</v>
      </c>
      <c r="D7" s="404" t="s">
        <v>387</v>
      </c>
      <c r="E7" s="403"/>
      <c r="F7" s="334" t="s">
        <v>386</v>
      </c>
      <c r="G7" s="335"/>
      <c r="H7" s="334" t="s">
        <v>385</v>
      </c>
      <c r="I7" s="336"/>
      <c r="J7" s="120" t="s">
        <v>384</v>
      </c>
      <c r="K7" s="121"/>
      <c r="L7" s="111" t="s">
        <v>370</v>
      </c>
      <c r="M7" s="415">
        <v>67</v>
      </c>
      <c r="N7" s="111" t="s">
        <v>369</v>
      </c>
      <c r="O7" s="415">
        <v>15</v>
      </c>
      <c r="P7" s="406" t="s">
        <v>368</v>
      </c>
      <c r="Q7" s="414">
        <v>0</v>
      </c>
      <c r="R7" s="334" t="s">
        <v>383</v>
      </c>
      <c r="S7" s="336"/>
      <c r="T7" s="419" t="s">
        <v>382</v>
      </c>
      <c r="U7" s="418"/>
      <c r="V7" s="417" t="s">
        <v>381</v>
      </c>
      <c r="W7" s="416" t="s">
        <v>380</v>
      </c>
      <c r="X7" s="413"/>
      <c r="Y7" s="376">
        <v>9</v>
      </c>
      <c r="AC7" s="47" t="s">
        <v>379</v>
      </c>
    </row>
    <row r="8" spans="2:29" ht="6.9" customHeight="1" x14ac:dyDescent="0.15">
      <c r="B8" s="387"/>
      <c r="C8" s="401"/>
      <c r="D8" s="400"/>
      <c r="E8" s="399"/>
      <c r="F8" s="392"/>
      <c r="G8" s="398"/>
      <c r="H8" s="392"/>
      <c r="I8" s="391"/>
      <c r="J8" s="187"/>
      <c r="K8" s="397"/>
      <c r="L8" s="396"/>
      <c r="M8" s="412"/>
      <c r="N8" s="396"/>
      <c r="O8" s="412"/>
      <c r="P8" s="394"/>
      <c r="Q8" s="411"/>
      <c r="R8" s="392"/>
      <c r="S8" s="391"/>
      <c r="T8" s="390"/>
      <c r="U8" s="389"/>
      <c r="V8" s="388"/>
      <c r="W8" s="413"/>
      <c r="X8" s="413"/>
      <c r="Y8" s="376"/>
      <c r="AC8" s="47" t="s">
        <v>378</v>
      </c>
    </row>
    <row r="9" spans="2:29" ht="6.9" customHeight="1" x14ac:dyDescent="0.15">
      <c r="B9" s="387"/>
      <c r="C9" s="386"/>
      <c r="D9" s="385"/>
      <c r="E9" s="384"/>
      <c r="F9" s="392"/>
      <c r="G9" s="398"/>
      <c r="H9" s="392"/>
      <c r="I9" s="391"/>
      <c r="J9" s="187"/>
      <c r="K9" s="397"/>
      <c r="L9" s="396"/>
      <c r="M9" s="412"/>
      <c r="N9" s="396"/>
      <c r="O9" s="412"/>
      <c r="P9" s="394"/>
      <c r="Q9" s="411"/>
      <c r="R9" s="392"/>
      <c r="S9" s="391"/>
      <c r="T9" s="390"/>
      <c r="U9" s="389"/>
      <c r="V9" s="388"/>
      <c r="W9" s="413"/>
      <c r="X9" s="413"/>
      <c r="Y9" s="376"/>
    </row>
    <row r="10" spans="2:29" ht="6.9" customHeight="1" x14ac:dyDescent="0.15">
      <c r="B10" s="387"/>
      <c r="C10" s="402" t="s">
        <v>367</v>
      </c>
      <c r="D10" s="404" t="s">
        <v>377</v>
      </c>
      <c r="E10" s="403"/>
      <c r="F10" s="392"/>
      <c r="G10" s="398"/>
      <c r="H10" s="392"/>
      <c r="I10" s="391"/>
      <c r="J10" s="187"/>
      <c r="K10" s="397"/>
      <c r="L10" s="396"/>
      <c r="M10" s="409"/>
      <c r="N10" s="396"/>
      <c r="O10" s="409"/>
      <c r="P10" s="394"/>
      <c r="Q10" s="408"/>
      <c r="R10" s="392"/>
      <c r="S10" s="391"/>
      <c r="T10" s="390"/>
      <c r="U10" s="389"/>
      <c r="V10" s="388"/>
      <c r="W10" s="413"/>
      <c r="X10" s="413"/>
      <c r="Y10" s="376"/>
    </row>
    <row r="11" spans="2:29" ht="6.9" customHeight="1" x14ac:dyDescent="0.15">
      <c r="B11" s="387"/>
      <c r="C11" s="401"/>
      <c r="D11" s="400"/>
      <c r="E11" s="399"/>
      <c r="F11" s="392"/>
      <c r="G11" s="398"/>
      <c r="H11" s="392"/>
      <c r="I11" s="391"/>
      <c r="J11" s="120" t="s">
        <v>376</v>
      </c>
      <c r="K11" s="121"/>
      <c r="L11" s="111" t="s">
        <v>370</v>
      </c>
      <c r="M11" s="415">
        <v>37</v>
      </c>
      <c r="N11" s="111" t="s">
        <v>369</v>
      </c>
      <c r="O11" s="414">
        <v>0</v>
      </c>
      <c r="P11" s="406" t="s">
        <v>368</v>
      </c>
      <c r="Q11" s="414">
        <v>0</v>
      </c>
      <c r="R11" s="392"/>
      <c r="S11" s="391"/>
      <c r="T11" s="390"/>
      <c r="U11" s="389"/>
      <c r="V11" s="388"/>
      <c r="W11" s="413"/>
      <c r="X11" s="413"/>
      <c r="Y11" s="376"/>
    </row>
    <row r="12" spans="2:29" ht="6.9" customHeight="1" x14ac:dyDescent="0.15">
      <c r="B12" s="387"/>
      <c r="C12" s="386"/>
      <c r="D12" s="385"/>
      <c r="E12" s="384"/>
      <c r="F12" s="392"/>
      <c r="G12" s="398"/>
      <c r="H12" s="392"/>
      <c r="I12" s="391"/>
      <c r="J12" s="187"/>
      <c r="K12" s="397"/>
      <c r="L12" s="396"/>
      <c r="M12" s="412"/>
      <c r="N12" s="396"/>
      <c r="O12" s="411"/>
      <c r="P12" s="394"/>
      <c r="Q12" s="411"/>
      <c r="R12" s="392"/>
      <c r="S12" s="391"/>
      <c r="T12" s="390"/>
      <c r="U12" s="389"/>
      <c r="V12" s="388"/>
      <c r="W12" s="413"/>
      <c r="X12" s="413"/>
      <c r="Y12" s="376"/>
    </row>
    <row r="13" spans="2:29" ht="6.9" customHeight="1" x14ac:dyDescent="0.15">
      <c r="B13" s="387" t="s">
        <v>375</v>
      </c>
      <c r="C13" s="402" t="s">
        <v>374</v>
      </c>
      <c r="D13" s="404" t="s">
        <v>373</v>
      </c>
      <c r="E13" s="403"/>
      <c r="F13" s="392"/>
      <c r="G13" s="398"/>
      <c r="H13" s="392"/>
      <c r="I13" s="391"/>
      <c r="J13" s="187"/>
      <c r="K13" s="397"/>
      <c r="L13" s="396"/>
      <c r="M13" s="412"/>
      <c r="N13" s="396"/>
      <c r="O13" s="411"/>
      <c r="P13" s="394"/>
      <c r="Q13" s="411"/>
      <c r="R13" s="392"/>
      <c r="S13" s="391"/>
      <c r="T13" s="390"/>
      <c r="U13" s="389"/>
      <c r="V13" s="388"/>
      <c r="W13" s="410" t="s">
        <v>372</v>
      </c>
      <c r="X13" s="377"/>
      <c r="Y13" s="376">
        <v>3</v>
      </c>
    </row>
    <row r="14" spans="2:29" ht="6.9" customHeight="1" x14ac:dyDescent="0.15">
      <c r="B14" s="402"/>
      <c r="C14" s="401"/>
      <c r="D14" s="400"/>
      <c r="E14" s="399"/>
      <c r="F14" s="392"/>
      <c r="G14" s="398"/>
      <c r="H14" s="392"/>
      <c r="I14" s="391"/>
      <c r="J14" s="122"/>
      <c r="K14" s="123"/>
      <c r="L14" s="396"/>
      <c r="M14" s="409"/>
      <c r="N14" s="396"/>
      <c r="O14" s="408"/>
      <c r="P14" s="394"/>
      <c r="Q14" s="408"/>
      <c r="R14" s="392"/>
      <c r="S14" s="391"/>
      <c r="T14" s="390"/>
      <c r="U14" s="389"/>
      <c r="V14" s="388"/>
      <c r="W14" s="377"/>
      <c r="X14" s="377"/>
      <c r="Y14" s="376"/>
    </row>
    <row r="15" spans="2:29" ht="6.9" customHeight="1" x14ac:dyDescent="0.15">
      <c r="B15" s="402"/>
      <c r="C15" s="386"/>
      <c r="D15" s="385"/>
      <c r="E15" s="384"/>
      <c r="F15" s="392"/>
      <c r="G15" s="398"/>
      <c r="H15" s="392"/>
      <c r="I15" s="391"/>
      <c r="J15" s="187" t="s">
        <v>371</v>
      </c>
      <c r="K15" s="397"/>
      <c r="L15" s="111" t="s">
        <v>370</v>
      </c>
      <c r="M15" s="407">
        <v>9</v>
      </c>
      <c r="N15" s="111" t="s">
        <v>369</v>
      </c>
      <c r="O15" s="407">
        <v>0</v>
      </c>
      <c r="P15" s="406" t="s">
        <v>368</v>
      </c>
      <c r="Q15" s="405">
        <v>0</v>
      </c>
      <c r="R15" s="392"/>
      <c r="S15" s="391"/>
      <c r="T15" s="390"/>
      <c r="U15" s="389"/>
      <c r="V15" s="388"/>
      <c r="W15" s="377"/>
      <c r="X15" s="377"/>
      <c r="Y15" s="376"/>
      <c r="AC15" s="359">
        <v>0</v>
      </c>
    </row>
    <row r="16" spans="2:29" ht="6.9" customHeight="1" x14ac:dyDescent="0.15">
      <c r="B16" s="402"/>
      <c r="C16" s="402" t="s">
        <v>367</v>
      </c>
      <c r="D16" s="404" t="s">
        <v>366</v>
      </c>
      <c r="E16" s="403"/>
      <c r="F16" s="392"/>
      <c r="G16" s="398"/>
      <c r="H16" s="392"/>
      <c r="I16" s="391"/>
      <c r="J16" s="187"/>
      <c r="K16" s="397"/>
      <c r="L16" s="396"/>
      <c r="M16" s="395"/>
      <c r="N16" s="396"/>
      <c r="O16" s="395"/>
      <c r="P16" s="394"/>
      <c r="Q16" s="393"/>
      <c r="R16" s="392"/>
      <c r="S16" s="391"/>
      <c r="T16" s="390"/>
      <c r="U16" s="389"/>
      <c r="V16" s="388"/>
      <c r="W16" s="377"/>
      <c r="X16" s="377"/>
      <c r="Y16" s="376"/>
    </row>
    <row r="17" spans="2:25" ht="6.9" customHeight="1" x14ac:dyDescent="0.15">
      <c r="B17" s="402"/>
      <c r="C17" s="401"/>
      <c r="D17" s="400"/>
      <c r="E17" s="399"/>
      <c r="F17" s="392"/>
      <c r="G17" s="398"/>
      <c r="H17" s="392"/>
      <c r="I17" s="391"/>
      <c r="J17" s="187"/>
      <c r="K17" s="397"/>
      <c r="L17" s="396"/>
      <c r="M17" s="395"/>
      <c r="N17" s="396"/>
      <c r="O17" s="395"/>
      <c r="P17" s="394"/>
      <c r="Q17" s="393"/>
      <c r="R17" s="392"/>
      <c r="S17" s="391"/>
      <c r="T17" s="390"/>
      <c r="U17" s="389"/>
      <c r="V17" s="388"/>
      <c r="W17" s="377"/>
      <c r="X17" s="377"/>
      <c r="Y17" s="376"/>
    </row>
    <row r="18" spans="2:25" ht="6.9" customHeight="1" x14ac:dyDescent="0.15">
      <c r="B18" s="387"/>
      <c r="C18" s="386"/>
      <c r="D18" s="385"/>
      <c r="E18" s="384"/>
      <c r="F18" s="337"/>
      <c r="G18" s="338"/>
      <c r="H18" s="337"/>
      <c r="I18" s="339"/>
      <c r="J18" s="122"/>
      <c r="K18" s="123"/>
      <c r="L18" s="138"/>
      <c r="M18" s="383"/>
      <c r="N18" s="138"/>
      <c r="O18" s="383"/>
      <c r="P18" s="382"/>
      <c r="Q18" s="381"/>
      <c r="R18" s="337"/>
      <c r="S18" s="339"/>
      <c r="T18" s="380"/>
      <c r="U18" s="379"/>
      <c r="V18" s="378"/>
      <c r="W18" s="377"/>
      <c r="X18" s="377"/>
      <c r="Y18" s="376"/>
    </row>
    <row r="19" spans="2:25" ht="39.9" customHeight="1" x14ac:dyDescent="0.15">
      <c r="B19" s="371" t="s">
        <v>365</v>
      </c>
      <c r="C19" s="375"/>
      <c r="D19" s="374"/>
      <c r="E19" s="374"/>
      <c r="F19" s="374"/>
      <c r="G19" s="374"/>
      <c r="H19" s="374"/>
      <c r="I19" s="374"/>
      <c r="J19" s="374"/>
      <c r="K19" s="374"/>
      <c r="L19" s="374"/>
      <c r="M19" s="374"/>
      <c r="N19" s="374"/>
      <c r="O19" s="374"/>
      <c r="P19" s="374"/>
      <c r="Q19" s="374"/>
      <c r="R19" s="374"/>
      <c r="S19" s="374"/>
      <c r="T19" s="374"/>
      <c r="U19" s="374"/>
      <c r="V19" s="374"/>
      <c r="W19" s="374"/>
      <c r="X19" s="374"/>
      <c r="Y19" s="373"/>
    </row>
    <row r="20" spans="2:25" ht="39.9" customHeight="1" x14ac:dyDescent="0.15">
      <c r="B20" s="371"/>
      <c r="C20" s="1"/>
      <c r="D20" s="1"/>
      <c r="E20" s="1"/>
      <c r="F20" s="1"/>
      <c r="G20" s="1"/>
      <c r="H20" s="369"/>
      <c r="I20" s="1"/>
      <c r="J20" s="1"/>
      <c r="K20" s="1"/>
      <c r="L20" s="1"/>
      <c r="M20" s="369"/>
      <c r="N20" s="369"/>
      <c r="O20" s="1"/>
      <c r="P20" s="1"/>
      <c r="Q20" s="369"/>
      <c r="R20" s="1"/>
      <c r="S20" s="1"/>
      <c r="T20" s="1"/>
      <c r="U20" s="1"/>
      <c r="V20" s="1"/>
      <c r="W20" s="1"/>
      <c r="X20" s="1"/>
      <c r="Y20" s="372"/>
    </row>
    <row r="21" spans="2:25" ht="39.9" customHeight="1" x14ac:dyDescent="0.15">
      <c r="B21" s="371"/>
      <c r="C21" s="1"/>
      <c r="D21" s="1"/>
      <c r="E21" s="1"/>
      <c r="F21" s="1"/>
      <c r="G21" s="1"/>
      <c r="H21" s="369"/>
      <c r="I21" s="1"/>
      <c r="J21" s="1"/>
      <c r="K21" s="1"/>
      <c r="L21" s="1"/>
      <c r="M21" s="369"/>
      <c r="N21" s="369"/>
      <c r="O21" s="1"/>
      <c r="P21" s="1"/>
      <c r="Q21" s="369"/>
      <c r="R21" s="1"/>
      <c r="S21" s="1"/>
      <c r="T21" s="1"/>
      <c r="U21" s="1"/>
      <c r="V21" s="1"/>
      <c r="W21" s="1"/>
      <c r="X21" s="1"/>
      <c r="Y21" s="372"/>
    </row>
    <row r="22" spans="2:25" ht="39.9" customHeight="1" x14ac:dyDescent="0.15">
      <c r="B22" s="371"/>
      <c r="C22" s="1"/>
      <c r="D22" s="1"/>
      <c r="E22" s="1"/>
      <c r="F22" s="369"/>
      <c r="G22" s="1"/>
      <c r="H22" s="1"/>
      <c r="I22" s="1"/>
      <c r="J22" s="1"/>
      <c r="K22" s="1"/>
      <c r="L22" s="1"/>
      <c r="M22" s="369"/>
      <c r="N22" s="1"/>
      <c r="O22" s="1"/>
      <c r="P22" s="1"/>
      <c r="Q22" s="369"/>
      <c r="R22" s="1"/>
      <c r="S22" s="1"/>
      <c r="T22" s="1"/>
      <c r="U22" s="1"/>
      <c r="V22" s="1"/>
      <c r="W22" s="1"/>
      <c r="X22" s="1"/>
      <c r="Y22" s="372"/>
    </row>
    <row r="23" spans="2:25" ht="39.9" customHeight="1" x14ac:dyDescent="0.15">
      <c r="B23" s="371"/>
      <c r="C23" s="1"/>
      <c r="D23" s="1"/>
      <c r="E23" s="1"/>
      <c r="F23" s="369"/>
      <c r="G23" s="369"/>
      <c r="H23" s="1"/>
      <c r="I23" s="1"/>
      <c r="J23" s="1"/>
      <c r="K23" s="1"/>
      <c r="L23" s="1"/>
      <c r="M23" s="369"/>
      <c r="N23" s="1"/>
      <c r="O23" s="1"/>
      <c r="P23" s="1"/>
      <c r="Q23" s="369"/>
      <c r="R23" s="1"/>
      <c r="S23" s="1"/>
      <c r="T23" s="1"/>
      <c r="U23" s="1"/>
      <c r="V23" s="1"/>
      <c r="W23" s="1"/>
      <c r="X23" s="1"/>
      <c r="Y23" s="372"/>
    </row>
    <row r="24" spans="2:25" ht="39.9" customHeight="1" x14ac:dyDescent="0.15">
      <c r="B24" s="371"/>
      <c r="C24" s="369"/>
      <c r="D24" s="1"/>
      <c r="E24" s="1"/>
      <c r="F24" s="369"/>
      <c r="G24" s="369"/>
      <c r="H24" s="1"/>
      <c r="I24" s="1"/>
      <c r="J24" s="1"/>
      <c r="K24" s="1"/>
      <c r="L24" s="1"/>
      <c r="M24" s="369"/>
      <c r="N24" s="369"/>
      <c r="O24" s="1"/>
      <c r="P24" s="1"/>
      <c r="Q24" s="369"/>
      <c r="R24" s="1"/>
      <c r="S24" s="1"/>
      <c r="T24" s="1"/>
      <c r="U24" s="1"/>
      <c r="V24" s="1"/>
      <c r="W24" s="1"/>
      <c r="X24" s="1"/>
      <c r="Y24" s="372"/>
    </row>
    <row r="25" spans="2:25" ht="39.9" customHeight="1" x14ac:dyDescent="0.15">
      <c r="B25" s="371"/>
      <c r="C25" s="369"/>
      <c r="D25" s="1"/>
      <c r="E25" s="1"/>
      <c r="F25" s="369"/>
      <c r="G25" s="369"/>
      <c r="H25" s="1"/>
      <c r="I25" s="1"/>
      <c r="J25" s="1"/>
      <c r="K25" s="1"/>
      <c r="L25" s="1"/>
      <c r="M25" s="369"/>
      <c r="N25" s="369"/>
      <c r="O25" s="1"/>
      <c r="P25" s="1"/>
      <c r="Q25" s="369"/>
      <c r="R25" s="1"/>
      <c r="S25" s="1"/>
      <c r="T25" s="1"/>
      <c r="U25" s="1"/>
      <c r="V25" s="1"/>
      <c r="W25" s="1"/>
      <c r="X25" s="1"/>
      <c r="Y25" s="372"/>
    </row>
    <row r="26" spans="2:25" ht="39.9" customHeight="1" x14ac:dyDescent="0.15">
      <c r="B26" s="371"/>
      <c r="C26" s="369"/>
      <c r="D26" s="1"/>
      <c r="E26" s="1"/>
      <c r="F26" s="3"/>
      <c r="G26" s="370"/>
      <c r="H26" s="370"/>
      <c r="I26" s="370"/>
      <c r="J26" s="370"/>
      <c r="K26" s="370"/>
      <c r="L26" s="1"/>
      <c r="M26" s="369"/>
      <c r="N26" s="369"/>
      <c r="O26" s="1"/>
      <c r="P26" s="368" t="s">
        <v>364</v>
      </c>
      <c r="Q26" s="368"/>
      <c r="R26" s="368"/>
      <c r="S26" s="368"/>
      <c r="T26" s="368"/>
      <c r="U26" s="368"/>
      <c r="V26" s="368"/>
      <c r="W26" s="368"/>
      <c r="X26" s="368"/>
      <c r="Y26" s="367"/>
    </row>
    <row r="27" spans="2:25" ht="45" customHeight="1" x14ac:dyDescent="0.15">
      <c r="B27" s="318"/>
      <c r="C27" s="366"/>
      <c r="D27" s="363"/>
      <c r="E27" s="365"/>
      <c r="F27" s="364"/>
      <c r="G27" s="363"/>
      <c r="H27" s="363"/>
      <c r="I27" s="363"/>
      <c r="J27" s="363"/>
      <c r="K27" s="363"/>
      <c r="L27" s="363"/>
      <c r="M27" s="363"/>
      <c r="N27" s="363"/>
      <c r="O27" s="362"/>
      <c r="P27" s="361"/>
      <c r="Q27" s="361"/>
      <c r="R27" s="361"/>
      <c r="S27" s="361"/>
      <c r="T27" s="361"/>
      <c r="U27" s="361"/>
      <c r="V27" s="361"/>
      <c r="W27" s="361"/>
      <c r="X27" s="361"/>
      <c r="Y27" s="360"/>
    </row>
    <row r="28" spans="2:25" ht="15" customHeight="1" x14ac:dyDescent="0.15">
      <c r="C28" s="47" t="s">
        <v>363</v>
      </c>
    </row>
    <row r="29" spans="2:25" ht="15" customHeight="1" x14ac:dyDescent="0.15">
      <c r="C29" s="47" t="s">
        <v>362</v>
      </c>
    </row>
    <row r="30" spans="2:25" ht="15" customHeight="1" x14ac:dyDescent="0.15">
      <c r="C30" s="47" t="s">
        <v>361</v>
      </c>
    </row>
    <row r="31" spans="2:25" x14ac:dyDescent="0.15">
      <c r="C31" s="47" t="s">
        <v>360</v>
      </c>
    </row>
    <row r="32" spans="2:25" x14ac:dyDescent="0.15">
      <c r="C32" s="47"/>
    </row>
  </sheetData>
  <sheetProtection algorithmName="SHA-512" hashValue="apUN5HSKJvh8ScLb8MbD1dSDpinM5AmALTDdS+AFZOvlIeKWG9pJBJdC0/NImHgmQ2EkX3PAo5h6KcM6onCptQ==" saltValue="xF5IeS24J6IsvROVkzKsmA==" spinCount="100000" sheet="1" scenarios="1" selectLockedCells="1"/>
  <mergeCells count="72">
    <mergeCell ref="P7:P10"/>
    <mergeCell ref="Q7:Q10"/>
    <mergeCell ref="N11:N14"/>
    <mergeCell ref="B13:B18"/>
    <mergeCell ref="C13:C15"/>
    <mergeCell ref="O11:O14"/>
    <mergeCell ref="P11:P14"/>
    <mergeCell ref="Q11:Q14"/>
    <mergeCell ref="D7:E9"/>
    <mergeCell ref="B7:B12"/>
    <mergeCell ref="B19:B27"/>
    <mergeCell ref="C19:Y19"/>
    <mergeCell ref="P26:Y27"/>
    <mergeCell ref="W13:X18"/>
    <mergeCell ref="Y13:Y18"/>
    <mergeCell ref="J15:K18"/>
    <mergeCell ref="L15:L18"/>
    <mergeCell ref="M15:M18"/>
    <mergeCell ref="F7:G18"/>
    <mergeCell ref="H7:I18"/>
    <mergeCell ref="J7:K10"/>
    <mergeCell ref="C10:C12"/>
    <mergeCell ref="D10:E12"/>
    <mergeCell ref="J11:K14"/>
    <mergeCell ref="D13:E15"/>
    <mergeCell ref="C16:C18"/>
    <mergeCell ref="D16:E18"/>
    <mergeCell ref="C7:C9"/>
    <mergeCell ref="R7:S18"/>
    <mergeCell ref="T7:U18"/>
    <mergeCell ref="V7:V18"/>
    <mergeCell ref="W7:X12"/>
    <mergeCell ref="N7:N10"/>
    <mergeCell ref="O7:O10"/>
    <mergeCell ref="N15:N18"/>
    <mergeCell ref="O15:O18"/>
    <mergeCell ref="P15:P18"/>
    <mergeCell ref="Q15:Q18"/>
    <mergeCell ref="T6:U6"/>
    <mergeCell ref="V6:Y6"/>
    <mergeCell ref="Q5:S6"/>
    <mergeCell ref="L11:L14"/>
    <mergeCell ref="M11:M14"/>
    <mergeCell ref="L7:L10"/>
    <mergeCell ref="T5:U5"/>
    <mergeCell ref="W5:X5"/>
    <mergeCell ref="Y7:Y12"/>
    <mergeCell ref="M7:M10"/>
    <mergeCell ref="B5:C6"/>
    <mergeCell ref="E5:G5"/>
    <mergeCell ref="H5:J5"/>
    <mergeCell ref="K5:N5"/>
    <mergeCell ref="O5:P6"/>
    <mergeCell ref="E6:G6"/>
    <mergeCell ref="H6:J6"/>
    <mergeCell ref="K6:N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3"/>
  <dataValidations count="3">
    <dataValidation type="list" allowBlank="1" showInputMessage="1" showErrorMessage="1" sqref="V6:Y6" xr:uid="{FAFB3007-D78E-4EA7-9675-6F253F20A4B5}">
      <formula1>$AC$2:$AC$8</formula1>
    </dataValidation>
    <dataValidation type="list" allowBlank="1" showInputMessage="1" showErrorMessage="1" sqref="T7:U18" xr:uid="{FA71DB48-6D42-45EA-858E-2F68C3DD5773}">
      <formula1>$AA$2:$AA$5</formula1>
    </dataValidation>
    <dataValidation type="list" allowBlank="1" showInputMessage="1" showErrorMessage="1" sqref="V3:Y4" xr:uid="{A6AEDE1C-F749-46FA-AD2D-FC6C408D5DF2}">
      <formula1>$AB$2:$AB$3</formula1>
    </dataValidation>
  </dataValidations>
  <printOptions horizontalCentered="1" verticalCentered="1"/>
  <pageMargins left="0.25" right="0.25" top="0.75" bottom="0.75" header="0.3" footer="0.3"/>
  <pageSetup paperSize="9" scale="7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E4323-A04F-4354-BC87-B26E373B6745}">
  <sheetPr>
    <pageSetUpPr fitToPage="1"/>
  </sheetPr>
  <dimension ref="B2:AC32"/>
  <sheetViews>
    <sheetView showGridLines="0" showZeros="0" view="pageBreakPreview" zoomScale="90" zoomScaleNormal="100" zoomScaleSheetLayoutView="90" workbookViewId="0">
      <selection activeCell="T7" sqref="T7:U18"/>
    </sheetView>
  </sheetViews>
  <sheetFormatPr defaultColWidth="8.09765625" defaultRowHeight="12" x14ac:dyDescent="0.15"/>
  <cols>
    <col min="1" max="1" width="1.5" style="359" customWidth="1"/>
    <col min="2" max="2" width="3.69921875" style="359" customWidth="1"/>
    <col min="3" max="21" width="5.296875" style="359" customWidth="1"/>
    <col min="22" max="22" width="7.3984375" style="359" customWidth="1"/>
    <col min="23" max="24" width="6.09765625" style="359" customWidth="1"/>
    <col min="25" max="25" width="7.796875" style="359" customWidth="1"/>
    <col min="26" max="26" width="1.19921875" style="359" customWidth="1"/>
    <col min="27" max="29" width="0" style="359" hidden="1" customWidth="1"/>
    <col min="30" max="16384" width="8.09765625" style="359"/>
  </cols>
  <sheetData>
    <row r="2" spans="2:29" ht="24.9" customHeight="1" x14ac:dyDescent="0.15">
      <c r="B2" s="4" t="s">
        <v>415</v>
      </c>
      <c r="C2" s="47"/>
      <c r="D2" s="47"/>
      <c r="E2" s="47"/>
      <c r="F2" s="47"/>
      <c r="G2" s="47"/>
      <c r="H2" s="47"/>
      <c r="I2" s="47"/>
      <c r="J2" s="47"/>
      <c r="K2" s="47"/>
      <c r="L2" s="47"/>
      <c r="M2" s="47"/>
      <c r="N2" s="445"/>
      <c r="O2" s="444"/>
      <c r="P2" s="443"/>
      <c r="Q2" s="442"/>
      <c r="R2" s="442"/>
      <c r="S2" s="441"/>
      <c r="T2" s="115" t="s">
        <v>414</v>
      </c>
      <c r="U2" s="115"/>
      <c r="V2" s="440" t="s">
        <v>413</v>
      </c>
      <c r="W2" s="440"/>
      <c r="X2" s="440"/>
      <c r="Y2" s="440"/>
      <c r="AA2" s="432" t="s">
        <v>412</v>
      </c>
      <c r="AB2" s="47" t="s">
        <v>411</v>
      </c>
      <c r="AC2" s="47" t="s">
        <v>410</v>
      </c>
    </row>
    <row r="3" spans="2:29" ht="20.100000000000001" customHeight="1" x14ac:dyDescent="0.15">
      <c r="B3" s="111" t="s">
        <v>2</v>
      </c>
      <c r="C3" s="111"/>
      <c r="D3" s="437" t="s">
        <v>408</v>
      </c>
      <c r="E3" s="437"/>
      <c r="F3" s="437"/>
      <c r="G3" s="437"/>
      <c r="H3" s="115" t="s">
        <v>3</v>
      </c>
      <c r="I3" s="115"/>
      <c r="J3" s="437" t="s">
        <v>407</v>
      </c>
      <c r="K3" s="437"/>
      <c r="L3" s="437"/>
      <c r="M3" s="437"/>
      <c r="N3" s="115" t="s">
        <v>4</v>
      </c>
      <c r="O3" s="115"/>
      <c r="P3" s="437" t="s">
        <v>406</v>
      </c>
      <c r="Q3" s="437"/>
      <c r="R3" s="437"/>
      <c r="S3" s="437"/>
      <c r="T3" s="115" t="s">
        <v>405</v>
      </c>
      <c r="U3" s="115"/>
      <c r="V3" s="438"/>
      <c r="W3" s="438"/>
      <c r="X3" s="438"/>
      <c r="Y3" s="438"/>
      <c r="AA3" s="432" t="s">
        <v>404</v>
      </c>
      <c r="AB3" s="47" t="s">
        <v>403</v>
      </c>
      <c r="AC3" s="47" t="s">
        <v>402</v>
      </c>
    </row>
    <row r="4" spans="2:29" ht="20.100000000000001" customHeight="1" x14ac:dyDescent="0.15">
      <c r="B4" s="138" t="s">
        <v>6</v>
      </c>
      <c r="C4" s="138"/>
      <c r="D4" s="439" t="s">
        <v>401</v>
      </c>
      <c r="E4" s="439"/>
      <c r="F4" s="439"/>
      <c r="G4" s="439"/>
      <c r="H4" s="115"/>
      <c r="I4" s="115"/>
      <c r="J4" s="437"/>
      <c r="K4" s="437"/>
      <c r="L4" s="437"/>
      <c r="M4" s="437"/>
      <c r="N4" s="115"/>
      <c r="O4" s="115"/>
      <c r="P4" s="437"/>
      <c r="Q4" s="437"/>
      <c r="R4" s="437"/>
      <c r="S4" s="437"/>
      <c r="T4" s="115" t="s">
        <v>400</v>
      </c>
      <c r="U4" s="115"/>
      <c r="V4" s="438"/>
      <c r="W4" s="438"/>
      <c r="X4" s="438"/>
      <c r="Y4" s="438"/>
      <c r="AA4" s="432" t="s">
        <v>382</v>
      </c>
      <c r="AC4" s="47" t="s">
        <v>399</v>
      </c>
    </row>
    <row r="5" spans="2:29" ht="20.100000000000001" customHeight="1" x14ac:dyDescent="0.15">
      <c r="B5" s="326" t="s">
        <v>8</v>
      </c>
      <c r="C5" s="326"/>
      <c r="D5" s="431" t="s">
        <v>9</v>
      </c>
      <c r="E5" s="437" t="s">
        <v>393</v>
      </c>
      <c r="F5" s="437"/>
      <c r="G5" s="437"/>
      <c r="H5" s="115" t="s">
        <v>398</v>
      </c>
      <c r="I5" s="115"/>
      <c r="J5" s="115"/>
      <c r="K5" s="429" t="s">
        <v>397</v>
      </c>
      <c r="L5" s="428"/>
      <c r="M5" s="428"/>
      <c r="N5" s="428"/>
      <c r="O5" s="151" t="s">
        <v>396</v>
      </c>
      <c r="P5" s="152"/>
      <c r="Q5" s="436">
        <v>44337</v>
      </c>
      <c r="R5" s="435"/>
      <c r="S5" s="434"/>
      <c r="T5" s="115" t="s">
        <v>12</v>
      </c>
      <c r="U5" s="115"/>
      <c r="V5" s="104" t="s">
        <v>13</v>
      </c>
      <c r="W5" s="433">
        <v>318</v>
      </c>
      <c r="X5" s="433"/>
      <c r="Y5" s="8" t="s">
        <v>14</v>
      </c>
      <c r="AA5" s="432" t="s">
        <v>395</v>
      </c>
      <c r="AC5" s="47" t="s">
        <v>394</v>
      </c>
    </row>
    <row r="6" spans="2:29" ht="20.100000000000001" customHeight="1" x14ac:dyDescent="0.15">
      <c r="B6" s="326"/>
      <c r="C6" s="326"/>
      <c r="D6" s="431" t="s">
        <v>15</v>
      </c>
      <c r="E6" s="430" t="s">
        <v>393</v>
      </c>
      <c r="F6" s="430"/>
      <c r="G6" s="430"/>
      <c r="H6" s="115" t="s">
        <v>392</v>
      </c>
      <c r="I6" s="115"/>
      <c r="J6" s="115"/>
      <c r="K6" s="429" t="s">
        <v>391</v>
      </c>
      <c r="L6" s="428"/>
      <c r="M6" s="428"/>
      <c r="N6" s="428"/>
      <c r="O6" s="427"/>
      <c r="P6" s="426"/>
      <c r="Q6" s="425"/>
      <c r="R6" s="424"/>
      <c r="S6" s="423"/>
      <c r="T6" s="111" t="s">
        <v>16</v>
      </c>
      <c r="U6" s="111"/>
      <c r="V6" s="422" t="s">
        <v>390</v>
      </c>
      <c r="W6" s="421"/>
      <c r="X6" s="421"/>
      <c r="Y6" s="420"/>
      <c r="AC6" s="47" t="s">
        <v>389</v>
      </c>
    </row>
    <row r="7" spans="2:29" ht="6.9" customHeight="1" x14ac:dyDescent="0.15">
      <c r="B7" s="387" t="s">
        <v>388</v>
      </c>
      <c r="C7" s="402" t="s">
        <v>374</v>
      </c>
      <c r="D7" s="404" t="s">
        <v>387</v>
      </c>
      <c r="E7" s="403"/>
      <c r="F7" s="334" t="s">
        <v>386</v>
      </c>
      <c r="G7" s="335"/>
      <c r="H7" s="334" t="s">
        <v>385</v>
      </c>
      <c r="I7" s="336"/>
      <c r="J7" s="120" t="s">
        <v>384</v>
      </c>
      <c r="K7" s="121"/>
      <c r="L7" s="111" t="s">
        <v>370</v>
      </c>
      <c r="M7" s="415">
        <v>67</v>
      </c>
      <c r="N7" s="111" t="s">
        <v>369</v>
      </c>
      <c r="O7" s="415">
        <v>15</v>
      </c>
      <c r="P7" s="406" t="s">
        <v>368</v>
      </c>
      <c r="Q7" s="414">
        <v>0</v>
      </c>
      <c r="R7" s="334" t="s">
        <v>383</v>
      </c>
      <c r="S7" s="336"/>
      <c r="T7" s="419" t="s">
        <v>382</v>
      </c>
      <c r="U7" s="418"/>
      <c r="V7" s="417" t="s">
        <v>381</v>
      </c>
      <c r="W7" s="416" t="s">
        <v>380</v>
      </c>
      <c r="X7" s="413"/>
      <c r="Y7" s="376">
        <v>9</v>
      </c>
      <c r="AC7" s="47" t="s">
        <v>379</v>
      </c>
    </row>
    <row r="8" spans="2:29" ht="6.9" customHeight="1" x14ac:dyDescent="0.15">
      <c r="B8" s="387"/>
      <c r="C8" s="401"/>
      <c r="D8" s="400"/>
      <c r="E8" s="399"/>
      <c r="F8" s="392"/>
      <c r="G8" s="398"/>
      <c r="H8" s="392"/>
      <c r="I8" s="391"/>
      <c r="J8" s="187"/>
      <c r="K8" s="397"/>
      <c r="L8" s="396"/>
      <c r="M8" s="412"/>
      <c r="N8" s="396"/>
      <c r="O8" s="412"/>
      <c r="P8" s="394"/>
      <c r="Q8" s="411"/>
      <c r="R8" s="392"/>
      <c r="S8" s="391"/>
      <c r="T8" s="390"/>
      <c r="U8" s="389"/>
      <c r="V8" s="388"/>
      <c r="W8" s="413"/>
      <c r="X8" s="413"/>
      <c r="Y8" s="376"/>
      <c r="AC8" s="47" t="s">
        <v>378</v>
      </c>
    </row>
    <row r="9" spans="2:29" ht="6.9" customHeight="1" x14ac:dyDescent="0.15">
      <c r="B9" s="387"/>
      <c r="C9" s="386"/>
      <c r="D9" s="385"/>
      <c r="E9" s="384"/>
      <c r="F9" s="392"/>
      <c r="G9" s="398"/>
      <c r="H9" s="392"/>
      <c r="I9" s="391"/>
      <c r="J9" s="187"/>
      <c r="K9" s="397"/>
      <c r="L9" s="396"/>
      <c r="M9" s="412"/>
      <c r="N9" s="396"/>
      <c r="O9" s="412"/>
      <c r="P9" s="394"/>
      <c r="Q9" s="411"/>
      <c r="R9" s="392"/>
      <c r="S9" s="391"/>
      <c r="T9" s="390"/>
      <c r="U9" s="389"/>
      <c r="V9" s="388"/>
      <c r="W9" s="413"/>
      <c r="X9" s="413"/>
      <c r="Y9" s="376"/>
    </row>
    <row r="10" spans="2:29" ht="6.9" customHeight="1" x14ac:dyDescent="0.15">
      <c r="B10" s="387"/>
      <c r="C10" s="402" t="s">
        <v>367</v>
      </c>
      <c r="D10" s="404" t="s">
        <v>377</v>
      </c>
      <c r="E10" s="403"/>
      <c r="F10" s="392"/>
      <c r="G10" s="398"/>
      <c r="H10" s="392"/>
      <c r="I10" s="391"/>
      <c r="J10" s="187"/>
      <c r="K10" s="397"/>
      <c r="L10" s="396"/>
      <c r="M10" s="409"/>
      <c r="N10" s="396"/>
      <c r="O10" s="409"/>
      <c r="P10" s="394"/>
      <c r="Q10" s="408"/>
      <c r="R10" s="392"/>
      <c r="S10" s="391"/>
      <c r="T10" s="390"/>
      <c r="U10" s="389"/>
      <c r="V10" s="388"/>
      <c r="W10" s="413"/>
      <c r="X10" s="413"/>
      <c r="Y10" s="376"/>
    </row>
    <row r="11" spans="2:29" ht="6.9" customHeight="1" x14ac:dyDescent="0.15">
      <c r="B11" s="387"/>
      <c r="C11" s="401"/>
      <c r="D11" s="400"/>
      <c r="E11" s="399"/>
      <c r="F11" s="392"/>
      <c r="G11" s="398"/>
      <c r="H11" s="392"/>
      <c r="I11" s="391"/>
      <c r="J11" s="120" t="s">
        <v>376</v>
      </c>
      <c r="K11" s="121"/>
      <c r="L11" s="111" t="s">
        <v>370</v>
      </c>
      <c r="M11" s="415">
        <v>37</v>
      </c>
      <c r="N11" s="111" t="s">
        <v>369</v>
      </c>
      <c r="O11" s="414">
        <v>0</v>
      </c>
      <c r="P11" s="406" t="s">
        <v>368</v>
      </c>
      <c r="Q11" s="414">
        <v>0</v>
      </c>
      <c r="R11" s="392"/>
      <c r="S11" s="391"/>
      <c r="T11" s="390"/>
      <c r="U11" s="389"/>
      <c r="V11" s="388"/>
      <c r="W11" s="413"/>
      <c r="X11" s="413"/>
      <c r="Y11" s="376"/>
    </row>
    <row r="12" spans="2:29" ht="6.9" customHeight="1" x14ac:dyDescent="0.15">
      <c r="B12" s="387"/>
      <c r="C12" s="386"/>
      <c r="D12" s="385"/>
      <c r="E12" s="384"/>
      <c r="F12" s="392"/>
      <c r="G12" s="398"/>
      <c r="H12" s="392"/>
      <c r="I12" s="391"/>
      <c r="J12" s="187"/>
      <c r="K12" s="397"/>
      <c r="L12" s="396"/>
      <c r="M12" s="412"/>
      <c r="N12" s="396"/>
      <c r="O12" s="411"/>
      <c r="P12" s="394"/>
      <c r="Q12" s="411"/>
      <c r="R12" s="392"/>
      <c r="S12" s="391"/>
      <c r="T12" s="390"/>
      <c r="U12" s="389"/>
      <c r="V12" s="388"/>
      <c r="W12" s="413"/>
      <c r="X12" s="413"/>
      <c r="Y12" s="376"/>
    </row>
    <row r="13" spans="2:29" ht="6.9" customHeight="1" x14ac:dyDescent="0.15">
      <c r="B13" s="387" t="s">
        <v>375</v>
      </c>
      <c r="C13" s="402" t="s">
        <v>374</v>
      </c>
      <c r="D13" s="404" t="s">
        <v>373</v>
      </c>
      <c r="E13" s="403"/>
      <c r="F13" s="392"/>
      <c r="G13" s="398"/>
      <c r="H13" s="392"/>
      <c r="I13" s="391"/>
      <c r="J13" s="187"/>
      <c r="K13" s="397"/>
      <c r="L13" s="396"/>
      <c r="M13" s="412"/>
      <c r="N13" s="396"/>
      <c r="O13" s="411"/>
      <c r="P13" s="394"/>
      <c r="Q13" s="411"/>
      <c r="R13" s="392"/>
      <c r="S13" s="391"/>
      <c r="T13" s="390"/>
      <c r="U13" s="389"/>
      <c r="V13" s="388"/>
      <c r="W13" s="410" t="s">
        <v>372</v>
      </c>
      <c r="X13" s="377"/>
      <c r="Y13" s="376">
        <v>3</v>
      </c>
    </row>
    <row r="14" spans="2:29" ht="6.9" customHeight="1" x14ac:dyDescent="0.15">
      <c r="B14" s="402"/>
      <c r="C14" s="401"/>
      <c r="D14" s="400"/>
      <c r="E14" s="399"/>
      <c r="F14" s="392"/>
      <c r="G14" s="398"/>
      <c r="H14" s="392"/>
      <c r="I14" s="391"/>
      <c r="J14" s="122"/>
      <c r="K14" s="123"/>
      <c r="L14" s="396"/>
      <c r="M14" s="409"/>
      <c r="N14" s="396"/>
      <c r="O14" s="408"/>
      <c r="P14" s="394"/>
      <c r="Q14" s="408"/>
      <c r="R14" s="392"/>
      <c r="S14" s="391"/>
      <c r="T14" s="390"/>
      <c r="U14" s="389"/>
      <c r="V14" s="388"/>
      <c r="W14" s="377"/>
      <c r="X14" s="377"/>
      <c r="Y14" s="376"/>
    </row>
    <row r="15" spans="2:29" ht="6.9" customHeight="1" x14ac:dyDescent="0.15">
      <c r="B15" s="402"/>
      <c r="C15" s="386"/>
      <c r="D15" s="385"/>
      <c r="E15" s="384"/>
      <c r="F15" s="392"/>
      <c r="G15" s="398"/>
      <c r="H15" s="392"/>
      <c r="I15" s="391"/>
      <c r="J15" s="187" t="s">
        <v>371</v>
      </c>
      <c r="K15" s="397"/>
      <c r="L15" s="111" t="s">
        <v>370</v>
      </c>
      <c r="M15" s="407">
        <v>9</v>
      </c>
      <c r="N15" s="111" t="s">
        <v>369</v>
      </c>
      <c r="O15" s="407">
        <v>0</v>
      </c>
      <c r="P15" s="406" t="s">
        <v>368</v>
      </c>
      <c r="Q15" s="405">
        <v>0</v>
      </c>
      <c r="R15" s="392"/>
      <c r="S15" s="391"/>
      <c r="T15" s="390"/>
      <c r="U15" s="389"/>
      <c r="V15" s="388"/>
      <c r="W15" s="377"/>
      <c r="X15" s="377"/>
      <c r="Y15" s="376"/>
      <c r="AC15" s="359">
        <v>0</v>
      </c>
    </row>
    <row r="16" spans="2:29" ht="6.9" customHeight="1" x14ac:dyDescent="0.15">
      <c r="B16" s="402"/>
      <c r="C16" s="402" t="s">
        <v>367</v>
      </c>
      <c r="D16" s="404" t="s">
        <v>366</v>
      </c>
      <c r="E16" s="403"/>
      <c r="F16" s="392"/>
      <c r="G16" s="398"/>
      <c r="H16" s="392"/>
      <c r="I16" s="391"/>
      <c r="J16" s="187"/>
      <c r="K16" s="397"/>
      <c r="L16" s="396"/>
      <c r="M16" s="395"/>
      <c r="N16" s="396"/>
      <c r="O16" s="395"/>
      <c r="P16" s="394"/>
      <c r="Q16" s="393"/>
      <c r="R16" s="392"/>
      <c r="S16" s="391"/>
      <c r="T16" s="390"/>
      <c r="U16" s="389"/>
      <c r="V16" s="388"/>
      <c r="W16" s="377"/>
      <c r="X16" s="377"/>
      <c r="Y16" s="376"/>
    </row>
    <row r="17" spans="2:25" ht="6.9" customHeight="1" x14ac:dyDescent="0.15">
      <c r="B17" s="402"/>
      <c r="C17" s="401"/>
      <c r="D17" s="400"/>
      <c r="E17" s="399"/>
      <c r="F17" s="392"/>
      <c r="G17" s="398"/>
      <c r="H17" s="392"/>
      <c r="I17" s="391"/>
      <c r="J17" s="187"/>
      <c r="K17" s="397"/>
      <c r="L17" s="396"/>
      <c r="M17" s="395"/>
      <c r="N17" s="396"/>
      <c r="O17" s="395"/>
      <c r="P17" s="394"/>
      <c r="Q17" s="393"/>
      <c r="R17" s="392"/>
      <c r="S17" s="391"/>
      <c r="T17" s="390"/>
      <c r="U17" s="389"/>
      <c r="V17" s="388"/>
      <c r="W17" s="377"/>
      <c r="X17" s="377"/>
      <c r="Y17" s="376"/>
    </row>
    <row r="18" spans="2:25" ht="6.9" customHeight="1" x14ac:dyDescent="0.15">
      <c r="B18" s="387"/>
      <c r="C18" s="386"/>
      <c r="D18" s="385"/>
      <c r="E18" s="384"/>
      <c r="F18" s="337"/>
      <c r="G18" s="338"/>
      <c r="H18" s="337"/>
      <c r="I18" s="339"/>
      <c r="J18" s="122"/>
      <c r="K18" s="123"/>
      <c r="L18" s="138"/>
      <c r="M18" s="383"/>
      <c r="N18" s="138"/>
      <c r="O18" s="383"/>
      <c r="P18" s="382"/>
      <c r="Q18" s="381"/>
      <c r="R18" s="337"/>
      <c r="S18" s="339"/>
      <c r="T18" s="380"/>
      <c r="U18" s="379"/>
      <c r="V18" s="378"/>
      <c r="W18" s="377"/>
      <c r="X18" s="377"/>
      <c r="Y18" s="376"/>
    </row>
    <row r="19" spans="2:25" ht="39.9" customHeight="1" x14ac:dyDescent="0.15">
      <c r="B19" s="371" t="s">
        <v>365</v>
      </c>
      <c r="C19" s="375"/>
      <c r="D19" s="374"/>
      <c r="E19" s="374"/>
      <c r="F19" s="374"/>
      <c r="G19" s="374"/>
      <c r="H19" s="374"/>
      <c r="I19" s="374"/>
      <c r="J19" s="374"/>
      <c r="K19" s="374"/>
      <c r="L19" s="374"/>
      <c r="M19" s="374"/>
      <c r="N19" s="374"/>
      <c r="O19" s="374"/>
      <c r="P19" s="374"/>
      <c r="Q19" s="374"/>
      <c r="R19" s="374"/>
      <c r="S19" s="374"/>
      <c r="T19" s="374"/>
      <c r="U19" s="374"/>
      <c r="V19" s="374"/>
      <c r="W19" s="374"/>
      <c r="X19" s="374"/>
      <c r="Y19" s="373"/>
    </row>
    <row r="20" spans="2:25" ht="39.9" customHeight="1" x14ac:dyDescent="0.15">
      <c r="B20" s="371"/>
      <c r="C20" s="1"/>
      <c r="D20" s="1"/>
      <c r="E20" s="1"/>
      <c r="F20" s="1"/>
      <c r="G20" s="1"/>
      <c r="H20" s="369"/>
      <c r="I20" s="1"/>
      <c r="J20" s="1"/>
      <c r="K20" s="1"/>
      <c r="L20" s="1"/>
      <c r="M20" s="369"/>
      <c r="N20" s="369"/>
      <c r="O20" s="1"/>
      <c r="P20" s="1"/>
      <c r="Q20" s="369"/>
      <c r="R20" s="1"/>
      <c r="S20" s="1"/>
      <c r="T20" s="1"/>
      <c r="U20" s="1"/>
      <c r="V20" s="1"/>
      <c r="W20" s="1"/>
      <c r="X20" s="1"/>
      <c r="Y20" s="372"/>
    </row>
    <row r="21" spans="2:25" ht="39.9" customHeight="1" x14ac:dyDescent="0.15">
      <c r="B21" s="371"/>
      <c r="C21" s="1"/>
      <c r="D21" s="1"/>
      <c r="E21" s="1"/>
      <c r="F21" s="1"/>
      <c r="G21" s="1"/>
      <c r="H21" s="369"/>
      <c r="I21" s="1"/>
      <c r="J21" s="1"/>
      <c r="K21" s="1"/>
      <c r="L21" s="1"/>
      <c r="M21" s="369"/>
      <c r="N21" s="369"/>
      <c r="O21" s="1"/>
      <c r="P21" s="1"/>
      <c r="Q21" s="369"/>
      <c r="R21" s="1"/>
      <c r="S21" s="1"/>
      <c r="T21" s="1"/>
      <c r="U21" s="1"/>
      <c r="V21" s="1"/>
      <c r="W21" s="1"/>
      <c r="X21" s="1"/>
      <c r="Y21" s="372"/>
    </row>
    <row r="22" spans="2:25" ht="39.9" customHeight="1" x14ac:dyDescent="0.15">
      <c r="B22" s="371"/>
      <c r="C22" s="1"/>
      <c r="D22" s="1"/>
      <c r="E22" s="1"/>
      <c r="F22" s="369"/>
      <c r="G22" s="1"/>
      <c r="H22" s="1"/>
      <c r="I22" s="1"/>
      <c r="J22" s="1"/>
      <c r="K22" s="1"/>
      <c r="L22" s="1"/>
      <c r="M22" s="369"/>
      <c r="N22" s="1"/>
      <c r="O22" s="1"/>
      <c r="P22" s="1"/>
      <c r="Q22" s="369"/>
      <c r="R22" s="1"/>
      <c r="S22" s="1"/>
      <c r="T22" s="1"/>
      <c r="U22" s="1"/>
      <c r="V22" s="1"/>
      <c r="W22" s="1"/>
      <c r="X22" s="1"/>
      <c r="Y22" s="372"/>
    </row>
    <row r="23" spans="2:25" ht="39.9" customHeight="1" x14ac:dyDescent="0.15">
      <c r="B23" s="371"/>
      <c r="C23" s="1"/>
      <c r="D23" s="1"/>
      <c r="E23" s="1"/>
      <c r="F23" s="369"/>
      <c r="G23" s="369"/>
      <c r="H23" s="1"/>
      <c r="I23" s="1"/>
      <c r="J23" s="1"/>
      <c r="K23" s="1"/>
      <c r="L23" s="1"/>
      <c r="M23" s="369"/>
      <c r="N23" s="1"/>
      <c r="O23" s="1"/>
      <c r="P23" s="1"/>
      <c r="Q23" s="369"/>
      <c r="R23" s="1"/>
      <c r="S23" s="1"/>
      <c r="T23" s="1"/>
      <c r="U23" s="1"/>
      <c r="V23" s="1"/>
      <c r="W23" s="1"/>
      <c r="X23" s="1"/>
      <c r="Y23" s="372"/>
    </row>
    <row r="24" spans="2:25" ht="39.9" customHeight="1" x14ac:dyDescent="0.15">
      <c r="B24" s="371"/>
      <c r="C24" s="369"/>
      <c r="D24" s="1"/>
      <c r="E24" s="1"/>
      <c r="F24" s="369"/>
      <c r="G24" s="369"/>
      <c r="H24" s="1"/>
      <c r="I24" s="1"/>
      <c r="J24" s="1"/>
      <c r="K24" s="1"/>
      <c r="L24" s="1"/>
      <c r="M24" s="369"/>
      <c r="N24" s="369"/>
      <c r="O24" s="1"/>
      <c r="P24" s="1"/>
      <c r="Q24" s="369"/>
      <c r="R24" s="1"/>
      <c r="S24" s="1"/>
      <c r="T24" s="1"/>
      <c r="U24" s="1"/>
      <c r="V24" s="1"/>
      <c r="W24" s="1"/>
      <c r="X24" s="1"/>
      <c r="Y24" s="372"/>
    </row>
    <row r="25" spans="2:25" ht="39.9" customHeight="1" x14ac:dyDescent="0.15">
      <c r="B25" s="371"/>
      <c r="C25" s="369"/>
      <c r="D25" s="1"/>
      <c r="E25" s="1"/>
      <c r="F25" s="369"/>
      <c r="G25" s="369"/>
      <c r="H25" s="1"/>
      <c r="I25" s="1"/>
      <c r="J25" s="1"/>
      <c r="K25" s="1"/>
      <c r="L25" s="1"/>
      <c r="M25" s="369"/>
      <c r="N25" s="369"/>
      <c r="O25" s="1"/>
      <c r="P25" s="1"/>
      <c r="Q25" s="369"/>
      <c r="R25" s="1"/>
      <c r="S25" s="1"/>
      <c r="T25" s="1"/>
      <c r="U25" s="1"/>
      <c r="V25" s="1"/>
      <c r="W25" s="1"/>
      <c r="X25" s="1"/>
      <c r="Y25" s="372"/>
    </row>
    <row r="26" spans="2:25" ht="39.9" customHeight="1" x14ac:dyDescent="0.15">
      <c r="B26" s="371"/>
      <c r="C26" s="369"/>
      <c r="D26" s="1"/>
      <c r="E26" s="1"/>
      <c r="F26" s="3"/>
      <c r="G26" s="370"/>
      <c r="H26" s="370"/>
      <c r="I26" s="370"/>
      <c r="J26" s="370"/>
      <c r="K26" s="370"/>
      <c r="L26" s="1"/>
      <c r="M26" s="369"/>
      <c r="N26" s="369"/>
      <c r="O26" s="1"/>
      <c r="P26" s="368" t="s">
        <v>364</v>
      </c>
      <c r="Q26" s="368"/>
      <c r="R26" s="368"/>
      <c r="S26" s="368"/>
      <c r="T26" s="368"/>
      <c r="U26" s="368"/>
      <c r="V26" s="368"/>
      <c r="W26" s="368"/>
      <c r="X26" s="368"/>
      <c r="Y26" s="367"/>
    </row>
    <row r="27" spans="2:25" ht="45" customHeight="1" x14ac:dyDescent="0.15">
      <c r="B27" s="318"/>
      <c r="C27" s="366"/>
      <c r="D27" s="363"/>
      <c r="E27" s="365"/>
      <c r="F27" s="364"/>
      <c r="G27" s="363"/>
      <c r="H27" s="363"/>
      <c r="I27" s="363"/>
      <c r="J27" s="363"/>
      <c r="K27" s="363"/>
      <c r="L27" s="363"/>
      <c r="M27" s="363"/>
      <c r="N27" s="363"/>
      <c r="O27" s="362"/>
      <c r="P27" s="361"/>
      <c r="Q27" s="361"/>
      <c r="R27" s="361"/>
      <c r="S27" s="361"/>
      <c r="T27" s="361"/>
      <c r="U27" s="361"/>
      <c r="V27" s="361"/>
      <c r="W27" s="361"/>
      <c r="X27" s="361"/>
      <c r="Y27" s="360"/>
    </row>
    <row r="28" spans="2:25" ht="15" customHeight="1" x14ac:dyDescent="0.15">
      <c r="C28" s="47" t="s">
        <v>363</v>
      </c>
    </row>
    <row r="29" spans="2:25" ht="15" customHeight="1" x14ac:dyDescent="0.15">
      <c r="C29" s="47" t="s">
        <v>362</v>
      </c>
    </row>
    <row r="30" spans="2:25" ht="15" customHeight="1" x14ac:dyDescent="0.15">
      <c r="C30" s="47" t="s">
        <v>361</v>
      </c>
    </row>
    <row r="31" spans="2:25" x14ac:dyDescent="0.15">
      <c r="C31" s="47" t="s">
        <v>360</v>
      </c>
    </row>
    <row r="32" spans="2:25" x14ac:dyDescent="0.15">
      <c r="C32" s="47"/>
    </row>
  </sheetData>
  <sheetProtection algorithmName="SHA-512" hashValue="apUN5HSKJvh8ScLb8MbD1dSDpinM5AmALTDdS+AFZOvlIeKWG9pJBJdC0/NImHgmQ2EkX3PAo5h6KcM6onCptQ==" saltValue="xF5IeS24J6IsvROVkzKsmA==" spinCount="100000" sheet="1" scenarios="1" selectLockedCells="1"/>
  <mergeCells count="72">
    <mergeCell ref="P7:P10"/>
    <mergeCell ref="Q7:Q10"/>
    <mergeCell ref="N11:N14"/>
    <mergeCell ref="B13:B18"/>
    <mergeCell ref="C13:C15"/>
    <mergeCell ref="O11:O14"/>
    <mergeCell ref="P11:P14"/>
    <mergeCell ref="Q11:Q14"/>
    <mergeCell ref="D7:E9"/>
    <mergeCell ref="B7:B12"/>
    <mergeCell ref="B19:B27"/>
    <mergeCell ref="C19:Y19"/>
    <mergeCell ref="P26:Y27"/>
    <mergeCell ref="W13:X18"/>
    <mergeCell ref="Y13:Y18"/>
    <mergeCell ref="J15:K18"/>
    <mergeCell ref="L15:L18"/>
    <mergeCell ref="M15:M18"/>
    <mergeCell ref="F7:G18"/>
    <mergeCell ref="H7:I18"/>
    <mergeCell ref="J7:K10"/>
    <mergeCell ref="C10:C12"/>
    <mergeCell ref="D10:E12"/>
    <mergeCell ref="J11:K14"/>
    <mergeCell ref="D13:E15"/>
    <mergeCell ref="C16:C18"/>
    <mergeCell ref="D16:E18"/>
    <mergeCell ref="C7:C9"/>
    <mergeCell ref="R7:S18"/>
    <mergeCell ref="T7:U18"/>
    <mergeCell ref="V7:V18"/>
    <mergeCell ref="W7:X12"/>
    <mergeCell ref="N7:N10"/>
    <mergeCell ref="O7:O10"/>
    <mergeCell ref="N15:N18"/>
    <mergeCell ref="O15:O18"/>
    <mergeCell ref="P15:P18"/>
    <mergeCell ref="Q15:Q18"/>
    <mergeCell ref="T6:U6"/>
    <mergeCell ref="V6:Y6"/>
    <mergeCell ref="Q5:S6"/>
    <mergeCell ref="L11:L14"/>
    <mergeCell ref="M11:M14"/>
    <mergeCell ref="L7:L10"/>
    <mergeCell ref="T5:U5"/>
    <mergeCell ref="W5:X5"/>
    <mergeCell ref="Y7:Y12"/>
    <mergeCell ref="M7:M10"/>
    <mergeCell ref="B5:C6"/>
    <mergeCell ref="E5:G5"/>
    <mergeCell ref="H5:J5"/>
    <mergeCell ref="K5:N5"/>
    <mergeCell ref="O5:P6"/>
    <mergeCell ref="E6:G6"/>
    <mergeCell ref="H6:J6"/>
    <mergeCell ref="K6:N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3"/>
  <dataValidations count="3">
    <dataValidation type="list" allowBlank="1" showInputMessage="1" showErrorMessage="1" sqref="V6:Y6" xr:uid="{11C1C079-BF42-43E6-AC0F-7CD2C8F0CB32}">
      <formula1>$AC$2:$AC$8</formula1>
    </dataValidation>
    <dataValidation type="list" allowBlank="1" showInputMessage="1" showErrorMessage="1" sqref="T7:U18" xr:uid="{890AB8B1-BD84-4398-BBD5-A0CCAFE0835C}">
      <formula1>$AA$2:$AA$5</formula1>
    </dataValidation>
    <dataValidation type="list" allowBlank="1" showInputMessage="1" showErrorMessage="1" sqref="V3:Y4" xr:uid="{F7FEFE2B-5288-4A39-A177-D83456191351}">
      <formula1>$AB$2:$AB$3</formula1>
    </dataValidation>
  </dataValidations>
  <printOptions horizontalCentered="1" verticalCentered="1"/>
  <pageMargins left="0.25" right="0.25" top="0.75" bottom="0.75" header="0.3" footer="0.3"/>
  <pageSetup paperSize="9" scale="76"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E86B5-D9C1-454F-915D-BCA550B27CBE}">
  <sheetPr>
    <pageSetUpPr fitToPage="1"/>
  </sheetPr>
  <dimension ref="B1:Z197"/>
  <sheetViews>
    <sheetView showGridLines="0" showZeros="0" view="pageBreakPreview" zoomScale="80" zoomScaleNormal="100" zoomScaleSheetLayoutView="80" workbookViewId="0">
      <selection activeCell="AC15" sqref="AC15"/>
    </sheetView>
  </sheetViews>
  <sheetFormatPr defaultColWidth="9" defaultRowHeight="15.9" customHeight="1" x14ac:dyDescent="0.45"/>
  <cols>
    <col min="1" max="1" width="1.69921875" style="1" customWidth="1"/>
    <col min="2" max="2" width="4.09765625" style="1" customWidth="1"/>
    <col min="3" max="4" width="3.19921875" style="1" customWidth="1"/>
    <col min="5" max="5" width="4.09765625" style="1" customWidth="1"/>
    <col min="6" max="6" width="6.59765625" style="1" customWidth="1"/>
    <col min="7" max="7" width="10.3984375" style="1" customWidth="1"/>
    <col min="8" max="8" width="9.59765625" style="1" customWidth="1"/>
    <col min="9" max="9" width="8.19921875" style="1" customWidth="1"/>
    <col min="10" max="10" width="8.09765625" style="1" customWidth="1"/>
    <col min="11" max="11" width="3.69921875" style="1" customWidth="1"/>
    <col min="12" max="12" width="6" style="1" customWidth="1"/>
    <col min="13" max="13" width="15.8984375" style="1" customWidth="1"/>
    <col min="14" max="14" width="14.09765625" style="1" customWidth="1"/>
    <col min="15" max="15" width="10.59765625" style="1" customWidth="1"/>
    <col min="16" max="16" width="8.09765625" style="1" customWidth="1"/>
    <col min="17" max="18" width="9.59765625" style="1" customWidth="1"/>
    <col min="19" max="20" width="7.09765625" style="1" customWidth="1"/>
    <col min="21" max="21" width="4" style="1" customWidth="1"/>
    <col min="22" max="22" width="4.09765625" style="1" customWidth="1"/>
    <col min="23" max="23" width="6.3984375" style="1" customWidth="1"/>
    <col min="24" max="24" width="5" style="1" customWidth="1"/>
    <col min="25" max="25" width="8.09765625" style="1" customWidth="1"/>
    <col min="26" max="26" width="11.19921875" style="1" customWidth="1"/>
    <col min="27" max="16384" width="9" style="1"/>
  </cols>
  <sheetData>
    <row r="1" spans="2:26" ht="9.75" customHeight="1" x14ac:dyDescent="0.45"/>
    <row r="2" spans="2:26" ht="24.75" customHeight="1" x14ac:dyDescent="0.45">
      <c r="B2" s="446" t="s">
        <v>416</v>
      </c>
      <c r="C2" s="446"/>
      <c r="D2" s="446"/>
      <c r="E2" s="446"/>
      <c r="F2" s="322"/>
      <c r="G2" s="322"/>
      <c r="H2" s="322"/>
      <c r="I2" s="446"/>
      <c r="J2" s="446"/>
      <c r="K2" s="446"/>
      <c r="L2" s="446"/>
      <c r="M2" s="446"/>
      <c r="N2" s="446"/>
      <c r="O2" s="446"/>
      <c r="P2" s="446"/>
      <c r="Q2" s="446"/>
      <c r="R2" s="446"/>
      <c r="S2" s="446"/>
      <c r="T2" s="446"/>
      <c r="U2" s="446"/>
      <c r="V2" s="446"/>
      <c r="W2" s="446"/>
      <c r="X2" s="446"/>
      <c r="Y2" s="446"/>
    </row>
    <row r="3" spans="2:26" ht="20.100000000000001" customHeight="1" x14ac:dyDescent="0.45">
      <c r="B3" s="184" t="s">
        <v>2</v>
      </c>
      <c r="C3" s="196"/>
      <c r="D3" s="196"/>
      <c r="E3" s="196"/>
      <c r="F3" s="116" t="s">
        <v>408</v>
      </c>
      <c r="G3" s="117"/>
      <c r="H3" s="447"/>
      <c r="I3" s="166" t="s">
        <v>3</v>
      </c>
      <c r="J3" s="162"/>
      <c r="K3" s="134" t="s">
        <v>407</v>
      </c>
      <c r="L3" s="135"/>
      <c r="M3" s="135"/>
      <c r="N3" s="137"/>
      <c r="O3" s="105" t="s">
        <v>417</v>
      </c>
      <c r="P3" s="107"/>
      <c r="Q3" s="134" t="s">
        <v>397</v>
      </c>
      <c r="R3" s="135"/>
      <c r="S3" s="135"/>
      <c r="T3" s="448"/>
      <c r="U3" s="334" t="s">
        <v>418</v>
      </c>
      <c r="V3" s="335"/>
      <c r="W3" s="335"/>
      <c r="X3" s="336"/>
      <c r="Y3" s="155">
        <v>44337</v>
      </c>
      <c r="Z3" s="157"/>
    </row>
    <row r="4" spans="2:26" ht="20.100000000000001" customHeight="1" x14ac:dyDescent="0.45">
      <c r="B4" s="169" t="s">
        <v>109</v>
      </c>
      <c r="C4" s="171"/>
      <c r="D4" s="171"/>
      <c r="E4" s="171"/>
      <c r="F4" s="118" t="s">
        <v>401</v>
      </c>
      <c r="G4" s="119"/>
      <c r="H4" s="449"/>
      <c r="I4" s="450" t="s">
        <v>110</v>
      </c>
      <c r="J4" s="451"/>
      <c r="K4" s="134" t="s">
        <v>406</v>
      </c>
      <c r="L4" s="135"/>
      <c r="M4" s="135"/>
      <c r="N4" s="137"/>
      <c r="O4" s="105" t="s">
        <v>419</v>
      </c>
      <c r="P4" s="107"/>
      <c r="Q4" s="134" t="s">
        <v>391</v>
      </c>
      <c r="R4" s="135"/>
      <c r="S4" s="135"/>
      <c r="T4" s="448"/>
      <c r="U4" s="452"/>
      <c r="V4" s="453"/>
      <c r="W4" s="453"/>
      <c r="X4" s="454"/>
      <c r="Y4" s="378"/>
      <c r="Z4" s="455"/>
    </row>
    <row r="5" spans="2:26" ht="15" customHeight="1" x14ac:dyDescent="0.45">
      <c r="B5" s="194" t="s">
        <v>420</v>
      </c>
      <c r="C5" s="456" t="s">
        <v>421</v>
      </c>
      <c r="D5" s="457"/>
      <c r="E5" s="458" t="s">
        <v>422</v>
      </c>
      <c r="F5" s="458" t="s">
        <v>423</v>
      </c>
      <c r="G5" s="459" t="s">
        <v>424</v>
      </c>
      <c r="H5" s="460"/>
      <c r="I5" s="184" t="s">
        <v>425</v>
      </c>
      <c r="J5" s="196"/>
      <c r="K5" s="196"/>
      <c r="L5" s="196"/>
      <c r="M5" s="196"/>
      <c r="N5" s="197"/>
      <c r="O5" s="461" t="s">
        <v>426</v>
      </c>
      <c r="P5" s="462"/>
      <c r="Q5" s="463" t="s">
        <v>427</v>
      </c>
      <c r="R5" s="464"/>
      <c r="S5" s="464"/>
      <c r="T5" s="465"/>
      <c r="U5" s="459" t="s">
        <v>428</v>
      </c>
      <c r="V5" s="466"/>
      <c r="W5" s="466"/>
      <c r="X5" s="466"/>
      <c r="Y5" s="460"/>
      <c r="Z5" s="467" t="s">
        <v>429</v>
      </c>
    </row>
    <row r="6" spans="2:26" ht="15" customHeight="1" x14ac:dyDescent="0.45">
      <c r="B6" s="194"/>
      <c r="C6" s="456"/>
      <c r="D6" s="457"/>
      <c r="E6" s="458"/>
      <c r="F6" s="458"/>
      <c r="G6" s="468"/>
      <c r="H6" s="469"/>
      <c r="I6" s="169"/>
      <c r="J6" s="171"/>
      <c r="K6" s="171"/>
      <c r="L6" s="171"/>
      <c r="M6" s="171"/>
      <c r="N6" s="170"/>
      <c r="O6" s="470"/>
      <c r="P6" s="471"/>
      <c r="Q6" s="472"/>
      <c r="R6" s="473"/>
      <c r="S6" s="473"/>
      <c r="T6" s="474"/>
      <c r="U6" s="468"/>
      <c r="V6" s="475"/>
      <c r="W6" s="475"/>
      <c r="X6" s="475"/>
      <c r="Y6" s="469"/>
      <c r="Z6" s="458"/>
    </row>
    <row r="7" spans="2:26" ht="16.5" customHeight="1" x14ac:dyDescent="0.45">
      <c r="B7" s="194"/>
      <c r="C7" s="456"/>
      <c r="D7" s="457"/>
      <c r="E7" s="458"/>
      <c r="F7" s="458"/>
      <c r="G7" s="349" t="s">
        <v>431</v>
      </c>
      <c r="H7" s="349" t="s">
        <v>432</v>
      </c>
      <c r="I7" s="326" t="s">
        <v>433</v>
      </c>
      <c r="J7" s="326" t="s">
        <v>434</v>
      </c>
      <c r="K7" s="476"/>
      <c r="L7" s="476"/>
      <c r="M7" s="477" t="s">
        <v>435</v>
      </c>
      <c r="N7" s="478" t="s">
        <v>436</v>
      </c>
      <c r="O7" s="326" t="s">
        <v>437</v>
      </c>
      <c r="P7" s="326" t="s">
        <v>438</v>
      </c>
      <c r="Q7" s="142" t="s">
        <v>439</v>
      </c>
      <c r="R7" s="476"/>
      <c r="S7" s="349" t="s">
        <v>440</v>
      </c>
      <c r="T7" s="349" t="s">
        <v>441</v>
      </c>
      <c r="U7" s="479" t="s">
        <v>442</v>
      </c>
      <c r="V7" s="349" t="s">
        <v>443</v>
      </c>
      <c r="W7" s="476"/>
      <c r="X7" s="476"/>
      <c r="Y7" s="476"/>
      <c r="Z7" s="458"/>
    </row>
    <row r="8" spans="2:26" ht="16.5" customHeight="1" x14ac:dyDescent="0.45">
      <c r="B8" s="194"/>
      <c r="C8" s="169"/>
      <c r="D8" s="170"/>
      <c r="E8" s="480"/>
      <c r="F8" s="480"/>
      <c r="G8" s="481"/>
      <c r="H8" s="481"/>
      <c r="I8" s="476"/>
      <c r="J8" s="476"/>
      <c r="K8" s="476"/>
      <c r="L8" s="476"/>
      <c r="M8" s="476"/>
      <c r="N8" s="476"/>
      <c r="O8" s="476"/>
      <c r="P8" s="476"/>
      <c r="Q8" s="482" t="s">
        <v>444</v>
      </c>
      <c r="R8" s="482" t="s">
        <v>445</v>
      </c>
      <c r="S8" s="476"/>
      <c r="T8" s="476"/>
      <c r="U8" s="476"/>
      <c r="V8" s="476"/>
      <c r="W8" s="476"/>
      <c r="X8" s="476"/>
      <c r="Y8" s="476"/>
      <c r="Z8" s="483"/>
    </row>
    <row r="9" spans="2:26" ht="15.75" customHeight="1" x14ac:dyDescent="0.45">
      <c r="B9" s="194"/>
      <c r="C9" s="484" t="s">
        <v>285</v>
      </c>
      <c r="D9" s="485"/>
      <c r="E9" s="41">
        <v>1</v>
      </c>
      <c r="F9" s="103">
        <v>4.4000000000000004</v>
      </c>
      <c r="G9" s="27" t="s">
        <v>446</v>
      </c>
      <c r="H9" s="27" t="s">
        <v>447</v>
      </c>
      <c r="I9" s="27" t="s">
        <v>448</v>
      </c>
      <c r="J9" s="189" t="s">
        <v>448</v>
      </c>
      <c r="K9" s="486"/>
      <c r="L9" s="168"/>
      <c r="M9" s="27" t="s">
        <v>449</v>
      </c>
      <c r="N9" s="27" t="s">
        <v>450</v>
      </c>
      <c r="O9" s="487" t="s">
        <v>451</v>
      </c>
      <c r="P9" s="27" t="s">
        <v>404</v>
      </c>
      <c r="Q9" s="27"/>
      <c r="R9" s="27" t="s">
        <v>452</v>
      </c>
      <c r="S9" s="35" t="s">
        <v>453</v>
      </c>
      <c r="T9" s="35" t="s">
        <v>454</v>
      </c>
      <c r="U9" s="35"/>
      <c r="V9" s="189"/>
      <c r="W9" s="486"/>
      <c r="X9" s="486"/>
      <c r="Y9" s="168"/>
      <c r="Z9" s="27" t="s">
        <v>455</v>
      </c>
    </row>
    <row r="10" spans="2:26" ht="15.9" customHeight="1" x14ac:dyDescent="0.45">
      <c r="B10" s="194"/>
      <c r="C10" s="484" t="s">
        <v>285</v>
      </c>
      <c r="D10" s="485"/>
      <c r="E10" s="41">
        <v>2</v>
      </c>
      <c r="F10" s="103">
        <v>3.9</v>
      </c>
      <c r="G10" s="27" t="s">
        <v>446</v>
      </c>
      <c r="H10" s="27" t="s">
        <v>447</v>
      </c>
      <c r="I10" s="27" t="s">
        <v>448</v>
      </c>
      <c r="J10" s="189" t="s">
        <v>448</v>
      </c>
      <c r="K10" s="486"/>
      <c r="L10" s="168"/>
      <c r="M10" s="27" t="s">
        <v>456</v>
      </c>
      <c r="N10" s="27" t="s">
        <v>457</v>
      </c>
      <c r="O10" s="487" t="s">
        <v>451</v>
      </c>
      <c r="P10" s="27" t="s">
        <v>404</v>
      </c>
      <c r="Q10" s="27"/>
      <c r="R10" s="27" t="s">
        <v>451</v>
      </c>
      <c r="S10" s="35" t="s">
        <v>453</v>
      </c>
      <c r="T10" s="35" t="s">
        <v>458</v>
      </c>
      <c r="U10" s="35"/>
      <c r="V10" s="189"/>
      <c r="W10" s="486"/>
      <c r="X10" s="486"/>
      <c r="Y10" s="168"/>
      <c r="Z10" s="27" t="s">
        <v>459</v>
      </c>
    </row>
    <row r="11" spans="2:26" ht="15.9" customHeight="1" x14ac:dyDescent="0.45">
      <c r="B11" s="194"/>
      <c r="C11" s="484" t="s">
        <v>285</v>
      </c>
      <c r="D11" s="485"/>
      <c r="E11" s="41">
        <v>3</v>
      </c>
      <c r="F11" s="103">
        <v>5.5</v>
      </c>
      <c r="G11" s="27" t="s">
        <v>446</v>
      </c>
      <c r="H11" s="27" t="s">
        <v>447</v>
      </c>
      <c r="I11" s="27" t="s">
        <v>448</v>
      </c>
      <c r="J11" s="189" t="s">
        <v>448</v>
      </c>
      <c r="K11" s="486"/>
      <c r="L11" s="168"/>
      <c r="M11" s="27" t="s">
        <v>460</v>
      </c>
      <c r="N11" s="27" t="s">
        <v>457</v>
      </c>
      <c r="O11" s="487" t="s">
        <v>461</v>
      </c>
      <c r="P11" s="27" t="s">
        <v>461</v>
      </c>
      <c r="Q11" s="27"/>
      <c r="R11" s="27" t="s">
        <v>452</v>
      </c>
      <c r="S11" s="35" t="s">
        <v>453</v>
      </c>
      <c r="T11" s="35" t="s">
        <v>454</v>
      </c>
      <c r="U11" s="35"/>
      <c r="V11" s="189"/>
      <c r="W11" s="486"/>
      <c r="X11" s="486"/>
      <c r="Y11" s="168"/>
      <c r="Z11" s="27" t="s">
        <v>455</v>
      </c>
    </row>
    <row r="12" spans="2:26" ht="15.9" customHeight="1" x14ac:dyDescent="0.45">
      <c r="B12" s="194"/>
      <c r="C12" s="484" t="s">
        <v>285</v>
      </c>
      <c r="D12" s="485"/>
      <c r="E12" s="41">
        <v>4</v>
      </c>
      <c r="F12" s="103">
        <v>4.0999999999999996</v>
      </c>
      <c r="G12" s="27" t="s">
        <v>462</v>
      </c>
      <c r="H12" s="27" t="s">
        <v>463</v>
      </c>
      <c r="I12" s="27" t="s">
        <v>448</v>
      </c>
      <c r="J12" s="189" t="s">
        <v>464</v>
      </c>
      <c r="K12" s="486"/>
      <c r="L12" s="168"/>
      <c r="M12" s="27" t="s">
        <v>465</v>
      </c>
      <c r="N12" s="27" t="s">
        <v>457</v>
      </c>
      <c r="O12" s="487" t="s">
        <v>461</v>
      </c>
      <c r="P12" s="27" t="s">
        <v>461</v>
      </c>
      <c r="Q12" s="27"/>
      <c r="R12" s="27" t="s">
        <v>452</v>
      </c>
      <c r="S12" s="35" t="s">
        <v>453</v>
      </c>
      <c r="T12" s="35" t="s">
        <v>454</v>
      </c>
      <c r="U12" s="35"/>
      <c r="V12" s="189"/>
      <c r="W12" s="486"/>
      <c r="X12" s="486"/>
      <c r="Y12" s="168"/>
      <c r="Z12" s="27" t="s">
        <v>455</v>
      </c>
    </row>
    <row r="13" spans="2:26" ht="15.9" customHeight="1" x14ac:dyDescent="0.45">
      <c r="B13" s="194"/>
      <c r="C13" s="484" t="s">
        <v>286</v>
      </c>
      <c r="D13" s="485"/>
      <c r="E13" s="41">
        <v>1</v>
      </c>
      <c r="F13" s="103">
        <v>9.1</v>
      </c>
      <c r="G13" s="27" t="s">
        <v>446</v>
      </c>
      <c r="H13" s="27" t="s">
        <v>466</v>
      </c>
      <c r="I13" s="27" t="s">
        <v>467</v>
      </c>
      <c r="J13" s="189" t="s">
        <v>468</v>
      </c>
      <c r="K13" s="486"/>
      <c r="L13" s="168"/>
      <c r="M13" s="27" t="s">
        <v>469</v>
      </c>
      <c r="N13" s="27" t="s">
        <v>470</v>
      </c>
      <c r="O13" s="487" t="s">
        <v>461</v>
      </c>
      <c r="P13" s="27" t="s">
        <v>461</v>
      </c>
      <c r="Q13" s="27"/>
      <c r="R13" s="27" t="s">
        <v>452</v>
      </c>
      <c r="S13" s="35" t="s">
        <v>453</v>
      </c>
      <c r="T13" s="35" t="s">
        <v>454</v>
      </c>
      <c r="U13" s="35"/>
      <c r="V13" s="189"/>
      <c r="W13" s="486"/>
      <c r="X13" s="486"/>
      <c r="Y13" s="168"/>
      <c r="Z13" s="27" t="s">
        <v>455</v>
      </c>
    </row>
    <row r="14" spans="2:26" ht="15.9" customHeight="1" x14ac:dyDescent="0.45">
      <c r="B14" s="194"/>
      <c r="C14" s="484" t="s">
        <v>286</v>
      </c>
      <c r="D14" s="485"/>
      <c r="E14" s="41">
        <v>2</v>
      </c>
      <c r="F14" s="103">
        <v>11.8</v>
      </c>
      <c r="G14" s="27" t="s">
        <v>446</v>
      </c>
      <c r="H14" s="27" t="s">
        <v>471</v>
      </c>
      <c r="I14" s="27" t="s">
        <v>472</v>
      </c>
      <c r="J14" s="189" t="s">
        <v>473</v>
      </c>
      <c r="K14" s="486"/>
      <c r="L14" s="168"/>
      <c r="M14" s="27" t="s">
        <v>474</v>
      </c>
      <c r="N14" s="27" t="s">
        <v>457</v>
      </c>
      <c r="O14" s="487" t="s">
        <v>461</v>
      </c>
      <c r="P14" s="27" t="s">
        <v>461</v>
      </c>
      <c r="Q14" s="27"/>
      <c r="R14" s="27" t="s">
        <v>452</v>
      </c>
      <c r="S14" s="35" t="s">
        <v>453</v>
      </c>
      <c r="T14" s="35" t="s">
        <v>454</v>
      </c>
      <c r="U14" s="35"/>
      <c r="V14" s="189"/>
      <c r="W14" s="486"/>
      <c r="X14" s="486"/>
      <c r="Y14" s="168"/>
      <c r="Z14" s="27" t="s">
        <v>455</v>
      </c>
    </row>
    <row r="15" spans="2:26" ht="15.9" customHeight="1" x14ac:dyDescent="0.45">
      <c r="B15" s="194"/>
      <c r="C15" s="484" t="s">
        <v>287</v>
      </c>
      <c r="D15" s="485"/>
      <c r="E15" s="41">
        <v>1</v>
      </c>
      <c r="F15" s="103">
        <v>14</v>
      </c>
      <c r="G15" s="27" t="s">
        <v>446</v>
      </c>
      <c r="H15" s="27" t="s">
        <v>466</v>
      </c>
      <c r="I15" s="27" t="s">
        <v>472</v>
      </c>
      <c r="J15" s="189" t="s">
        <v>473</v>
      </c>
      <c r="K15" s="486"/>
      <c r="L15" s="168"/>
      <c r="M15" s="27" t="s">
        <v>475</v>
      </c>
      <c r="N15" s="27" t="s">
        <v>457</v>
      </c>
      <c r="O15" s="487" t="s">
        <v>461</v>
      </c>
      <c r="P15" s="27" t="s">
        <v>461</v>
      </c>
      <c r="Q15" s="27"/>
      <c r="R15" s="27" t="s">
        <v>452</v>
      </c>
      <c r="S15" s="35" t="s">
        <v>453</v>
      </c>
      <c r="T15" s="35" t="s">
        <v>454</v>
      </c>
      <c r="U15" s="35"/>
      <c r="V15" s="189"/>
      <c r="W15" s="486"/>
      <c r="X15" s="486"/>
      <c r="Y15" s="168"/>
      <c r="Z15" s="27" t="s">
        <v>455</v>
      </c>
    </row>
    <row r="16" spans="2:26" ht="15.9" customHeight="1" x14ac:dyDescent="0.45">
      <c r="B16" s="194"/>
      <c r="C16" s="484" t="s">
        <v>287</v>
      </c>
      <c r="D16" s="485"/>
      <c r="E16" s="41">
        <v>2</v>
      </c>
      <c r="F16" s="103">
        <v>14.2</v>
      </c>
      <c r="G16" s="27" t="s">
        <v>446</v>
      </c>
      <c r="H16" s="27" t="s">
        <v>471</v>
      </c>
      <c r="I16" s="27" t="s">
        <v>472</v>
      </c>
      <c r="J16" s="189" t="s">
        <v>473</v>
      </c>
      <c r="K16" s="486"/>
      <c r="L16" s="168"/>
      <c r="M16" s="27" t="s">
        <v>476</v>
      </c>
      <c r="N16" s="27" t="s">
        <v>457</v>
      </c>
      <c r="O16" s="487" t="s">
        <v>412</v>
      </c>
      <c r="P16" s="27" t="s">
        <v>412</v>
      </c>
      <c r="Q16" s="27"/>
      <c r="R16" s="27" t="s">
        <v>452</v>
      </c>
      <c r="S16" s="35" t="s">
        <v>453</v>
      </c>
      <c r="T16" s="35" t="s">
        <v>454</v>
      </c>
      <c r="U16" s="35"/>
      <c r="V16" s="189"/>
      <c r="W16" s="486"/>
      <c r="X16" s="486"/>
      <c r="Y16" s="168"/>
      <c r="Z16" s="27" t="s">
        <v>455</v>
      </c>
    </row>
    <row r="17" spans="2:26" ht="15.9" customHeight="1" x14ac:dyDescent="0.45">
      <c r="B17" s="194"/>
      <c r="C17" s="484" t="s">
        <v>288</v>
      </c>
      <c r="D17" s="485"/>
      <c r="E17" s="41">
        <v>1</v>
      </c>
      <c r="F17" s="103">
        <v>17.3</v>
      </c>
      <c r="G17" s="27" t="s">
        <v>446</v>
      </c>
      <c r="H17" s="27" t="s">
        <v>466</v>
      </c>
      <c r="I17" s="27" t="s">
        <v>472</v>
      </c>
      <c r="J17" s="189" t="s">
        <v>473</v>
      </c>
      <c r="K17" s="486"/>
      <c r="L17" s="168"/>
      <c r="M17" s="27" t="s">
        <v>477</v>
      </c>
      <c r="N17" s="27" t="s">
        <v>457</v>
      </c>
      <c r="O17" s="487" t="s">
        <v>461</v>
      </c>
      <c r="P17" s="27" t="s">
        <v>461</v>
      </c>
      <c r="Q17" s="27"/>
      <c r="R17" s="27" t="s">
        <v>452</v>
      </c>
      <c r="S17" s="35" t="s">
        <v>453</v>
      </c>
      <c r="T17" s="35" t="s">
        <v>454</v>
      </c>
      <c r="U17" s="35"/>
      <c r="V17" s="189"/>
      <c r="W17" s="486"/>
      <c r="X17" s="486"/>
      <c r="Y17" s="168"/>
      <c r="Z17" s="27" t="s">
        <v>455</v>
      </c>
    </row>
    <row r="18" spans="2:26" ht="15.9" customHeight="1" x14ac:dyDescent="0.45">
      <c r="B18" s="194"/>
      <c r="C18" s="484" t="s">
        <v>288</v>
      </c>
      <c r="D18" s="485"/>
      <c r="E18" s="41">
        <v>2</v>
      </c>
      <c r="F18" s="103">
        <v>19.600000000000001</v>
      </c>
      <c r="G18" s="27" t="s">
        <v>446</v>
      </c>
      <c r="H18" s="27" t="s">
        <v>478</v>
      </c>
      <c r="I18" s="27" t="s">
        <v>467</v>
      </c>
      <c r="J18" s="189" t="s">
        <v>479</v>
      </c>
      <c r="K18" s="486"/>
      <c r="L18" s="168"/>
      <c r="M18" s="27" t="s">
        <v>480</v>
      </c>
      <c r="N18" s="27" t="s">
        <v>470</v>
      </c>
      <c r="O18" s="487" t="s">
        <v>461</v>
      </c>
      <c r="P18" s="27" t="s">
        <v>461</v>
      </c>
      <c r="Q18" s="27"/>
      <c r="R18" s="27" t="s">
        <v>452</v>
      </c>
      <c r="S18" s="35" t="s">
        <v>453</v>
      </c>
      <c r="T18" s="35" t="s">
        <v>454</v>
      </c>
      <c r="U18" s="35"/>
      <c r="V18" s="189"/>
      <c r="W18" s="486"/>
      <c r="X18" s="486"/>
      <c r="Y18" s="168"/>
      <c r="Z18" s="27" t="s">
        <v>455</v>
      </c>
    </row>
    <row r="19" spans="2:26" ht="15.9" customHeight="1" x14ac:dyDescent="0.45">
      <c r="B19" s="194"/>
      <c r="C19" s="484" t="s">
        <v>288</v>
      </c>
      <c r="D19" s="485"/>
      <c r="E19" s="41">
        <v>3</v>
      </c>
      <c r="F19" s="103">
        <v>17.100000000000001</v>
      </c>
      <c r="G19" s="27" t="s">
        <v>446</v>
      </c>
      <c r="H19" s="27" t="s">
        <v>447</v>
      </c>
      <c r="I19" s="27" t="s">
        <v>467</v>
      </c>
      <c r="J19" s="189" t="s">
        <v>479</v>
      </c>
      <c r="K19" s="486"/>
      <c r="L19" s="168"/>
      <c r="M19" s="27" t="s">
        <v>481</v>
      </c>
      <c r="N19" s="27" t="s">
        <v>470</v>
      </c>
      <c r="O19" s="487" t="s">
        <v>461</v>
      </c>
      <c r="P19" s="27" t="s">
        <v>461</v>
      </c>
      <c r="Q19" s="27"/>
      <c r="R19" s="27" t="s">
        <v>451</v>
      </c>
      <c r="S19" s="35" t="s">
        <v>453</v>
      </c>
      <c r="T19" s="35" t="s">
        <v>458</v>
      </c>
      <c r="U19" s="35"/>
      <c r="V19" s="189"/>
      <c r="W19" s="486"/>
      <c r="X19" s="486"/>
      <c r="Y19" s="168"/>
      <c r="Z19" s="27" t="s">
        <v>482</v>
      </c>
    </row>
    <row r="20" spans="2:26" ht="15.9" customHeight="1" x14ac:dyDescent="0.45">
      <c r="B20" s="194"/>
      <c r="C20" s="484" t="s">
        <v>288</v>
      </c>
      <c r="D20" s="485"/>
      <c r="E20" s="41">
        <v>4</v>
      </c>
      <c r="F20" s="103">
        <v>18.3</v>
      </c>
      <c r="G20" s="27" t="s">
        <v>446</v>
      </c>
      <c r="H20" s="27" t="s">
        <v>471</v>
      </c>
      <c r="I20" s="27" t="s">
        <v>472</v>
      </c>
      <c r="J20" s="189" t="s">
        <v>473</v>
      </c>
      <c r="K20" s="486"/>
      <c r="L20" s="168"/>
      <c r="M20" s="27" t="s">
        <v>483</v>
      </c>
      <c r="N20" s="27" t="s">
        <v>457</v>
      </c>
      <c r="O20" s="487" t="s">
        <v>461</v>
      </c>
      <c r="P20" s="27" t="s">
        <v>461</v>
      </c>
      <c r="Q20" s="27"/>
      <c r="R20" s="27" t="s">
        <v>452</v>
      </c>
      <c r="S20" s="35" t="s">
        <v>453</v>
      </c>
      <c r="T20" s="35" t="s">
        <v>454</v>
      </c>
      <c r="U20" s="35"/>
      <c r="V20" s="189"/>
      <c r="W20" s="486"/>
      <c r="X20" s="486"/>
      <c r="Y20" s="168"/>
      <c r="Z20" s="27" t="s">
        <v>455</v>
      </c>
    </row>
    <row r="21" spans="2:26" ht="15.9" customHeight="1" x14ac:dyDescent="0.45">
      <c r="B21" s="194"/>
      <c r="C21" s="484" t="s">
        <v>288</v>
      </c>
      <c r="D21" s="485"/>
      <c r="E21" s="41">
        <v>5</v>
      </c>
      <c r="F21" s="103">
        <v>18.7</v>
      </c>
      <c r="G21" s="27" t="s">
        <v>446</v>
      </c>
      <c r="H21" s="27" t="s">
        <v>471</v>
      </c>
      <c r="I21" s="27" t="s">
        <v>448</v>
      </c>
      <c r="J21" s="189" t="s">
        <v>448</v>
      </c>
      <c r="K21" s="486"/>
      <c r="L21" s="168"/>
      <c r="M21" s="27" t="s">
        <v>484</v>
      </c>
      <c r="N21" s="27" t="s">
        <v>457</v>
      </c>
      <c r="O21" s="487" t="s">
        <v>452</v>
      </c>
      <c r="P21" s="27" t="s">
        <v>404</v>
      </c>
      <c r="Q21" s="27"/>
      <c r="R21" s="27" t="s">
        <v>452</v>
      </c>
      <c r="S21" s="35" t="s">
        <v>453</v>
      </c>
      <c r="T21" s="35" t="s">
        <v>454</v>
      </c>
      <c r="U21" s="35"/>
      <c r="V21" s="189"/>
      <c r="W21" s="486"/>
      <c r="X21" s="486"/>
      <c r="Y21" s="168"/>
      <c r="Z21" s="27" t="s">
        <v>455</v>
      </c>
    </row>
    <row r="22" spans="2:26" ht="15.9" customHeight="1" x14ac:dyDescent="0.45">
      <c r="B22" s="194"/>
      <c r="C22" s="484" t="s">
        <v>289</v>
      </c>
      <c r="D22" s="485"/>
      <c r="E22" s="41">
        <v>1</v>
      </c>
      <c r="F22" s="103">
        <v>22.3</v>
      </c>
      <c r="G22" s="27" t="s">
        <v>446</v>
      </c>
      <c r="H22" s="27" t="s">
        <v>466</v>
      </c>
      <c r="I22" s="27" t="s">
        <v>472</v>
      </c>
      <c r="J22" s="189" t="s">
        <v>473</v>
      </c>
      <c r="K22" s="486"/>
      <c r="L22" s="168"/>
      <c r="M22" s="27" t="s">
        <v>485</v>
      </c>
      <c r="N22" s="27" t="s">
        <v>457</v>
      </c>
      <c r="O22" s="487" t="s">
        <v>461</v>
      </c>
      <c r="P22" s="27" t="s">
        <v>461</v>
      </c>
      <c r="Q22" s="27"/>
      <c r="R22" s="27" t="s">
        <v>452</v>
      </c>
      <c r="S22" s="35" t="s">
        <v>453</v>
      </c>
      <c r="T22" s="35" t="s">
        <v>454</v>
      </c>
      <c r="U22" s="35"/>
      <c r="V22" s="189"/>
      <c r="W22" s="486"/>
      <c r="X22" s="486"/>
      <c r="Y22" s="168"/>
      <c r="Z22" s="27" t="s">
        <v>455</v>
      </c>
    </row>
    <row r="23" spans="2:26" ht="15.9" customHeight="1" x14ac:dyDescent="0.45">
      <c r="B23" s="194"/>
      <c r="C23" s="484" t="s">
        <v>289</v>
      </c>
      <c r="D23" s="485"/>
      <c r="E23" s="41">
        <v>2</v>
      </c>
      <c r="F23" s="103">
        <v>23.9</v>
      </c>
      <c r="G23" s="27" t="s">
        <v>446</v>
      </c>
      <c r="H23" s="27" t="s">
        <v>466</v>
      </c>
      <c r="I23" s="27" t="s">
        <v>448</v>
      </c>
      <c r="J23" s="189" t="s">
        <v>448</v>
      </c>
      <c r="K23" s="486"/>
      <c r="L23" s="168"/>
      <c r="M23" s="27" t="s">
        <v>486</v>
      </c>
      <c r="N23" s="27" t="s">
        <v>457</v>
      </c>
      <c r="O23" s="487" t="s">
        <v>452</v>
      </c>
      <c r="P23" s="27" t="s">
        <v>404</v>
      </c>
      <c r="Q23" s="27"/>
      <c r="R23" s="27" t="s">
        <v>452</v>
      </c>
      <c r="S23" s="35" t="s">
        <v>453</v>
      </c>
      <c r="T23" s="35" t="s">
        <v>454</v>
      </c>
      <c r="U23" s="35"/>
      <c r="V23" s="189"/>
      <c r="W23" s="486"/>
      <c r="X23" s="486"/>
      <c r="Y23" s="168"/>
      <c r="Z23" s="27" t="s">
        <v>455</v>
      </c>
    </row>
    <row r="24" spans="2:26" ht="15.9" customHeight="1" x14ac:dyDescent="0.45">
      <c r="B24" s="194"/>
      <c r="C24" s="484" t="s">
        <v>289</v>
      </c>
      <c r="D24" s="485"/>
      <c r="E24" s="41">
        <v>3</v>
      </c>
      <c r="F24" s="103">
        <v>22.6</v>
      </c>
      <c r="G24" s="27" t="s">
        <v>446</v>
      </c>
      <c r="H24" s="27" t="s">
        <v>447</v>
      </c>
      <c r="I24" s="27" t="s">
        <v>448</v>
      </c>
      <c r="J24" s="189" t="s">
        <v>448</v>
      </c>
      <c r="K24" s="486"/>
      <c r="L24" s="168"/>
      <c r="M24" s="27" t="s">
        <v>487</v>
      </c>
      <c r="N24" s="27" t="s">
        <v>488</v>
      </c>
      <c r="O24" s="487" t="s">
        <v>451</v>
      </c>
      <c r="P24" s="27" t="s">
        <v>404</v>
      </c>
      <c r="Q24" s="27"/>
      <c r="R24" s="27" t="s">
        <v>412</v>
      </c>
      <c r="S24" s="35" t="s">
        <v>453</v>
      </c>
      <c r="T24" s="35"/>
      <c r="U24" s="35"/>
      <c r="V24" s="189"/>
      <c r="W24" s="486"/>
      <c r="X24" s="486"/>
      <c r="Y24" s="168"/>
      <c r="Z24" s="27"/>
    </row>
    <row r="25" spans="2:26" ht="15.9" customHeight="1" x14ac:dyDescent="0.45">
      <c r="B25" s="194"/>
      <c r="C25" s="484" t="s">
        <v>290</v>
      </c>
      <c r="D25" s="485"/>
      <c r="E25" s="41">
        <v>1</v>
      </c>
      <c r="F25" s="103">
        <v>27.6</v>
      </c>
      <c r="G25" s="27" t="s">
        <v>446</v>
      </c>
      <c r="H25" s="27" t="s">
        <v>466</v>
      </c>
      <c r="I25" s="27" t="s">
        <v>472</v>
      </c>
      <c r="J25" s="189" t="s">
        <v>473</v>
      </c>
      <c r="K25" s="486"/>
      <c r="L25" s="168"/>
      <c r="M25" s="27" t="s">
        <v>476</v>
      </c>
      <c r="N25" s="27" t="s">
        <v>457</v>
      </c>
      <c r="O25" s="487" t="s">
        <v>461</v>
      </c>
      <c r="P25" s="27" t="s">
        <v>461</v>
      </c>
      <c r="Q25" s="27"/>
      <c r="R25" s="27" t="s">
        <v>452</v>
      </c>
      <c r="S25" s="35" t="s">
        <v>453</v>
      </c>
      <c r="T25" s="35" t="s">
        <v>454</v>
      </c>
      <c r="U25" s="35"/>
      <c r="V25" s="189"/>
      <c r="W25" s="486"/>
      <c r="X25" s="486"/>
      <c r="Y25" s="168"/>
      <c r="Z25" s="27" t="s">
        <v>455</v>
      </c>
    </row>
    <row r="26" spans="2:26" ht="15.9" customHeight="1" x14ac:dyDescent="0.45">
      <c r="B26" s="194"/>
      <c r="C26" s="484" t="s">
        <v>290</v>
      </c>
      <c r="D26" s="485"/>
      <c r="E26" s="41">
        <v>2</v>
      </c>
      <c r="F26" s="103">
        <v>28.8</v>
      </c>
      <c r="G26" s="27" t="s">
        <v>446</v>
      </c>
      <c r="H26" s="27" t="s">
        <v>478</v>
      </c>
      <c r="I26" s="27" t="s">
        <v>467</v>
      </c>
      <c r="J26" s="189" t="s">
        <v>479</v>
      </c>
      <c r="K26" s="486"/>
      <c r="L26" s="168"/>
      <c r="M26" s="27" t="s">
        <v>489</v>
      </c>
      <c r="N26" s="27" t="s">
        <v>470</v>
      </c>
      <c r="O26" s="487" t="s">
        <v>461</v>
      </c>
      <c r="P26" s="27" t="s">
        <v>461</v>
      </c>
      <c r="Q26" s="27"/>
      <c r="R26" s="27" t="s">
        <v>452</v>
      </c>
      <c r="S26" s="35" t="s">
        <v>453</v>
      </c>
      <c r="T26" s="35" t="s">
        <v>454</v>
      </c>
      <c r="U26" s="35"/>
      <c r="V26" s="189"/>
      <c r="W26" s="486"/>
      <c r="X26" s="486"/>
      <c r="Y26" s="168"/>
      <c r="Z26" s="27" t="s">
        <v>455</v>
      </c>
    </row>
    <row r="27" spans="2:26" ht="15.9" customHeight="1" x14ac:dyDescent="0.45">
      <c r="B27" s="194"/>
      <c r="C27" s="484" t="s">
        <v>290</v>
      </c>
      <c r="D27" s="485"/>
      <c r="E27" s="41">
        <v>3</v>
      </c>
      <c r="F27" s="103">
        <v>29.6</v>
      </c>
      <c r="G27" s="27" t="s">
        <v>446</v>
      </c>
      <c r="H27" s="27" t="s">
        <v>490</v>
      </c>
      <c r="I27" s="27" t="s">
        <v>467</v>
      </c>
      <c r="J27" s="189" t="s">
        <v>468</v>
      </c>
      <c r="K27" s="486"/>
      <c r="L27" s="168"/>
      <c r="M27" s="27" t="s">
        <v>491</v>
      </c>
      <c r="N27" s="27" t="s">
        <v>470</v>
      </c>
      <c r="O27" s="487" t="s">
        <v>461</v>
      </c>
      <c r="P27" s="27" t="s">
        <v>461</v>
      </c>
      <c r="Q27" s="27"/>
      <c r="R27" s="27" t="s">
        <v>190</v>
      </c>
      <c r="S27" s="35" t="s">
        <v>453</v>
      </c>
      <c r="T27" s="35" t="s">
        <v>458</v>
      </c>
      <c r="U27" s="35"/>
      <c r="V27" s="189"/>
      <c r="W27" s="486"/>
      <c r="X27" s="486"/>
      <c r="Y27" s="168"/>
      <c r="Z27" s="27" t="s">
        <v>482</v>
      </c>
    </row>
    <row r="28" spans="2:26" ht="15.9" customHeight="1" x14ac:dyDescent="0.45">
      <c r="B28" s="194"/>
      <c r="C28" s="484" t="s">
        <v>290</v>
      </c>
      <c r="D28" s="485"/>
      <c r="E28" s="41">
        <v>4</v>
      </c>
      <c r="F28" s="103">
        <v>26.8</v>
      </c>
      <c r="G28" s="27" t="s">
        <v>446</v>
      </c>
      <c r="H28" s="27" t="s">
        <v>471</v>
      </c>
      <c r="I28" s="27" t="s">
        <v>467</v>
      </c>
      <c r="J28" s="189" t="s">
        <v>468</v>
      </c>
      <c r="K28" s="486"/>
      <c r="L28" s="168"/>
      <c r="M28" s="27" t="s">
        <v>492</v>
      </c>
      <c r="N28" s="27" t="s">
        <v>470</v>
      </c>
      <c r="O28" s="487" t="s">
        <v>461</v>
      </c>
      <c r="P28" s="27" t="s">
        <v>461</v>
      </c>
      <c r="Q28" s="27"/>
      <c r="R28" s="27" t="s">
        <v>190</v>
      </c>
      <c r="S28" s="35" t="s">
        <v>453</v>
      </c>
      <c r="T28" s="35" t="s">
        <v>458</v>
      </c>
      <c r="U28" s="35"/>
      <c r="V28" s="189"/>
      <c r="W28" s="486"/>
      <c r="X28" s="486"/>
      <c r="Y28" s="168"/>
      <c r="Z28" s="27" t="s">
        <v>482</v>
      </c>
    </row>
    <row r="29" spans="2:26" ht="15.9" customHeight="1" x14ac:dyDescent="0.45">
      <c r="B29" s="194"/>
      <c r="C29" s="484" t="s">
        <v>290</v>
      </c>
      <c r="D29" s="485"/>
      <c r="E29" s="41">
        <v>5</v>
      </c>
      <c r="F29" s="103">
        <v>28.2</v>
      </c>
      <c r="G29" s="27" t="s">
        <v>446</v>
      </c>
      <c r="H29" s="27" t="s">
        <v>471</v>
      </c>
      <c r="I29" s="27" t="s">
        <v>472</v>
      </c>
      <c r="J29" s="189" t="s">
        <v>473</v>
      </c>
      <c r="K29" s="486"/>
      <c r="L29" s="168"/>
      <c r="M29" s="27" t="s">
        <v>493</v>
      </c>
      <c r="N29" s="27" t="s">
        <v>457</v>
      </c>
      <c r="O29" s="487" t="s">
        <v>412</v>
      </c>
      <c r="P29" s="27" t="s">
        <v>412</v>
      </c>
      <c r="Q29" s="27"/>
      <c r="R29" s="27" t="s">
        <v>452</v>
      </c>
      <c r="S29" s="35" t="s">
        <v>453</v>
      </c>
      <c r="T29" s="35" t="s">
        <v>454</v>
      </c>
      <c r="U29" s="35"/>
      <c r="V29" s="189"/>
      <c r="W29" s="486"/>
      <c r="X29" s="486"/>
      <c r="Y29" s="168"/>
      <c r="Z29" s="27" t="s">
        <v>455</v>
      </c>
    </row>
    <row r="30" spans="2:26" ht="15.9" customHeight="1" x14ac:dyDescent="0.45">
      <c r="B30" s="194"/>
      <c r="C30" s="484" t="s">
        <v>291</v>
      </c>
      <c r="D30" s="485"/>
      <c r="E30" s="41">
        <v>1</v>
      </c>
      <c r="F30" s="103">
        <v>32.1</v>
      </c>
      <c r="G30" s="27" t="s">
        <v>446</v>
      </c>
      <c r="H30" s="27" t="s">
        <v>466</v>
      </c>
      <c r="I30" s="27" t="s">
        <v>472</v>
      </c>
      <c r="J30" s="189" t="s">
        <v>473</v>
      </c>
      <c r="K30" s="486"/>
      <c r="L30" s="168"/>
      <c r="M30" s="27" t="s">
        <v>494</v>
      </c>
      <c r="N30" s="27" t="s">
        <v>457</v>
      </c>
      <c r="O30" s="487" t="s">
        <v>461</v>
      </c>
      <c r="P30" s="27" t="s">
        <v>461</v>
      </c>
      <c r="Q30" s="27"/>
      <c r="R30" s="27" t="s">
        <v>452</v>
      </c>
      <c r="S30" s="35" t="s">
        <v>453</v>
      </c>
      <c r="T30" s="35" t="s">
        <v>454</v>
      </c>
      <c r="U30" s="35"/>
      <c r="V30" s="189"/>
      <c r="W30" s="486"/>
      <c r="X30" s="486"/>
      <c r="Y30" s="168"/>
      <c r="Z30" s="27" t="s">
        <v>455</v>
      </c>
    </row>
    <row r="31" spans="2:26" ht="15.9" customHeight="1" x14ac:dyDescent="0.45">
      <c r="B31" s="194"/>
      <c r="C31" s="484" t="s">
        <v>291</v>
      </c>
      <c r="D31" s="485"/>
      <c r="E31" s="41">
        <v>2</v>
      </c>
      <c r="F31" s="103">
        <v>32.6</v>
      </c>
      <c r="G31" s="27" t="s">
        <v>446</v>
      </c>
      <c r="H31" s="27" t="s">
        <v>466</v>
      </c>
      <c r="I31" s="27" t="s">
        <v>467</v>
      </c>
      <c r="J31" s="189" t="s">
        <v>479</v>
      </c>
      <c r="K31" s="486"/>
      <c r="L31" s="168"/>
      <c r="M31" s="27" t="s">
        <v>495</v>
      </c>
      <c r="N31" s="27" t="s">
        <v>470</v>
      </c>
      <c r="O31" s="487" t="s">
        <v>461</v>
      </c>
      <c r="P31" s="27" t="s">
        <v>461</v>
      </c>
      <c r="Q31" s="27"/>
      <c r="R31" s="27" t="s">
        <v>452</v>
      </c>
      <c r="S31" s="35" t="s">
        <v>453</v>
      </c>
      <c r="T31" s="35" t="s">
        <v>454</v>
      </c>
      <c r="U31" s="35"/>
      <c r="V31" s="189"/>
      <c r="W31" s="486"/>
      <c r="X31" s="486"/>
      <c r="Y31" s="168"/>
      <c r="Z31" s="27" t="s">
        <v>455</v>
      </c>
    </row>
    <row r="32" spans="2:26" ht="15.9" customHeight="1" x14ac:dyDescent="0.45">
      <c r="B32" s="194"/>
      <c r="C32" s="484" t="s">
        <v>291</v>
      </c>
      <c r="D32" s="485"/>
      <c r="E32" s="41">
        <v>3</v>
      </c>
      <c r="F32" s="103">
        <v>30.8</v>
      </c>
      <c r="G32" s="27" t="s">
        <v>446</v>
      </c>
      <c r="H32" s="27" t="s">
        <v>447</v>
      </c>
      <c r="I32" s="27" t="s">
        <v>467</v>
      </c>
      <c r="J32" s="189" t="s">
        <v>479</v>
      </c>
      <c r="K32" s="486"/>
      <c r="L32" s="168"/>
      <c r="M32" s="27" t="s">
        <v>496</v>
      </c>
      <c r="N32" s="27" t="s">
        <v>470</v>
      </c>
      <c r="O32" s="487" t="s">
        <v>461</v>
      </c>
      <c r="P32" s="27" t="s">
        <v>461</v>
      </c>
      <c r="Q32" s="27"/>
      <c r="R32" s="27" t="s">
        <v>451</v>
      </c>
      <c r="S32" s="35" t="s">
        <v>453</v>
      </c>
      <c r="T32" s="35" t="s">
        <v>458</v>
      </c>
      <c r="U32" s="35"/>
      <c r="V32" s="189"/>
      <c r="W32" s="486"/>
      <c r="X32" s="486"/>
      <c r="Y32" s="168"/>
      <c r="Z32" s="27" t="s">
        <v>482</v>
      </c>
    </row>
    <row r="33" spans="2:26" ht="15.9" customHeight="1" x14ac:dyDescent="0.45">
      <c r="B33" s="194"/>
      <c r="C33" s="484" t="s">
        <v>292</v>
      </c>
      <c r="D33" s="485"/>
      <c r="E33" s="41">
        <v>1</v>
      </c>
      <c r="F33" s="103">
        <v>35.6</v>
      </c>
      <c r="G33" s="27" t="s">
        <v>446</v>
      </c>
      <c r="H33" s="27" t="s">
        <v>447</v>
      </c>
      <c r="I33" s="27" t="s">
        <v>467</v>
      </c>
      <c r="J33" s="189" t="s">
        <v>479</v>
      </c>
      <c r="K33" s="486"/>
      <c r="L33" s="168"/>
      <c r="M33" s="27" t="s">
        <v>497</v>
      </c>
      <c r="N33" s="27" t="s">
        <v>498</v>
      </c>
      <c r="O33" s="487" t="s">
        <v>461</v>
      </c>
      <c r="P33" s="27" t="s">
        <v>461</v>
      </c>
      <c r="Q33" s="27"/>
      <c r="R33" s="27" t="s">
        <v>452</v>
      </c>
      <c r="S33" s="35" t="s">
        <v>453</v>
      </c>
      <c r="T33" s="35" t="s">
        <v>454</v>
      </c>
      <c r="U33" s="35"/>
      <c r="V33" s="189"/>
      <c r="W33" s="486"/>
      <c r="X33" s="486"/>
      <c r="Y33" s="168"/>
      <c r="Z33" s="27" t="s">
        <v>455</v>
      </c>
    </row>
    <row r="34" spans="2:26" ht="15.9" customHeight="1" x14ac:dyDescent="0.45">
      <c r="B34" s="194"/>
      <c r="C34" s="484" t="s">
        <v>292</v>
      </c>
      <c r="D34" s="485"/>
      <c r="E34" s="41">
        <v>2</v>
      </c>
      <c r="F34" s="103">
        <v>35</v>
      </c>
      <c r="G34" s="27" t="s">
        <v>446</v>
      </c>
      <c r="H34" s="27" t="s">
        <v>471</v>
      </c>
      <c r="I34" s="27" t="s">
        <v>472</v>
      </c>
      <c r="J34" s="189" t="s">
        <v>473</v>
      </c>
      <c r="K34" s="486"/>
      <c r="L34" s="168"/>
      <c r="M34" s="27" t="s">
        <v>499</v>
      </c>
      <c r="N34" s="27" t="s">
        <v>457</v>
      </c>
      <c r="O34" s="487" t="s">
        <v>461</v>
      </c>
      <c r="P34" s="27" t="s">
        <v>461</v>
      </c>
      <c r="Q34" s="27"/>
      <c r="R34" s="27" t="s">
        <v>452</v>
      </c>
      <c r="S34" s="35" t="s">
        <v>453</v>
      </c>
      <c r="T34" s="35" t="s">
        <v>454</v>
      </c>
      <c r="U34" s="35"/>
      <c r="V34" s="189"/>
      <c r="W34" s="486"/>
      <c r="X34" s="486"/>
      <c r="Y34" s="168"/>
      <c r="Z34" s="27" t="s">
        <v>455</v>
      </c>
    </row>
    <row r="35" spans="2:26" ht="15.9" customHeight="1" x14ac:dyDescent="0.45">
      <c r="B35" s="194"/>
      <c r="C35" s="484" t="s">
        <v>293</v>
      </c>
      <c r="D35" s="485"/>
      <c r="E35" s="41">
        <v>1</v>
      </c>
      <c r="F35" s="103">
        <v>40.200000000000003</v>
      </c>
      <c r="G35" s="27" t="s">
        <v>446</v>
      </c>
      <c r="H35" s="27" t="s">
        <v>466</v>
      </c>
      <c r="I35" s="27" t="s">
        <v>472</v>
      </c>
      <c r="J35" s="189" t="s">
        <v>473</v>
      </c>
      <c r="K35" s="486"/>
      <c r="L35" s="168"/>
      <c r="M35" s="27" t="s">
        <v>500</v>
      </c>
      <c r="N35" s="27" t="s">
        <v>457</v>
      </c>
      <c r="O35" s="487" t="s">
        <v>461</v>
      </c>
      <c r="P35" s="27" t="s">
        <v>461</v>
      </c>
      <c r="Q35" s="27"/>
      <c r="R35" s="27" t="s">
        <v>452</v>
      </c>
      <c r="S35" s="35" t="s">
        <v>453</v>
      </c>
      <c r="T35" s="35" t="s">
        <v>454</v>
      </c>
      <c r="U35" s="35"/>
      <c r="V35" s="189"/>
      <c r="W35" s="486"/>
      <c r="X35" s="486"/>
      <c r="Y35" s="168"/>
      <c r="Z35" s="27" t="s">
        <v>455</v>
      </c>
    </row>
    <row r="36" spans="2:26" ht="15.9" customHeight="1" x14ac:dyDescent="0.45">
      <c r="B36" s="194"/>
      <c r="C36" s="484" t="s">
        <v>293</v>
      </c>
      <c r="D36" s="485"/>
      <c r="E36" s="41">
        <v>2</v>
      </c>
      <c r="F36" s="103">
        <v>40</v>
      </c>
      <c r="G36" s="27" t="s">
        <v>446</v>
      </c>
      <c r="H36" s="27" t="s">
        <v>471</v>
      </c>
      <c r="I36" s="27" t="s">
        <v>472</v>
      </c>
      <c r="J36" s="189" t="s">
        <v>473</v>
      </c>
      <c r="K36" s="486"/>
      <c r="L36" s="168"/>
      <c r="M36" s="27" t="s">
        <v>501</v>
      </c>
      <c r="N36" s="27" t="s">
        <v>457</v>
      </c>
      <c r="O36" s="487" t="s">
        <v>461</v>
      </c>
      <c r="P36" s="27" t="s">
        <v>461</v>
      </c>
      <c r="Q36" s="27"/>
      <c r="R36" s="27" t="s">
        <v>452</v>
      </c>
      <c r="S36" s="35" t="s">
        <v>453</v>
      </c>
      <c r="T36" s="35" t="s">
        <v>454</v>
      </c>
      <c r="U36" s="35"/>
      <c r="V36" s="189"/>
      <c r="W36" s="486"/>
      <c r="X36" s="486"/>
      <c r="Y36" s="168"/>
      <c r="Z36" s="27" t="s">
        <v>455</v>
      </c>
    </row>
    <row r="37" spans="2:26" ht="15.9" customHeight="1" x14ac:dyDescent="0.45">
      <c r="B37" s="194"/>
      <c r="C37" s="484" t="s">
        <v>293</v>
      </c>
      <c r="D37" s="485"/>
      <c r="E37" s="41">
        <v>3</v>
      </c>
      <c r="F37" s="103">
        <v>41.3</v>
      </c>
      <c r="G37" s="27" t="s">
        <v>446</v>
      </c>
      <c r="H37" s="27" t="s">
        <v>471</v>
      </c>
      <c r="I37" s="27" t="s">
        <v>467</v>
      </c>
      <c r="J37" s="189" t="s">
        <v>479</v>
      </c>
      <c r="K37" s="486"/>
      <c r="L37" s="168"/>
      <c r="M37" s="27" t="s">
        <v>502</v>
      </c>
      <c r="N37" s="27" t="s">
        <v>470</v>
      </c>
      <c r="O37" s="487" t="s">
        <v>461</v>
      </c>
      <c r="P37" s="27" t="s">
        <v>461</v>
      </c>
      <c r="Q37" s="27"/>
      <c r="R37" s="27" t="s">
        <v>452</v>
      </c>
      <c r="S37" s="35" t="s">
        <v>453</v>
      </c>
      <c r="T37" s="35" t="s">
        <v>454</v>
      </c>
      <c r="U37" s="35"/>
      <c r="V37" s="189"/>
      <c r="W37" s="486"/>
      <c r="X37" s="486"/>
      <c r="Y37" s="168"/>
      <c r="Z37" s="27" t="s">
        <v>455</v>
      </c>
    </row>
    <row r="38" spans="2:26" ht="15.9" customHeight="1" x14ac:dyDescent="0.45">
      <c r="B38" s="194"/>
      <c r="C38" s="484" t="s">
        <v>294</v>
      </c>
      <c r="D38" s="485"/>
      <c r="E38" s="41">
        <v>1</v>
      </c>
      <c r="F38" s="103">
        <v>44.2</v>
      </c>
      <c r="G38" s="27" t="s">
        <v>446</v>
      </c>
      <c r="H38" s="27" t="s">
        <v>466</v>
      </c>
      <c r="I38" s="27" t="s">
        <v>472</v>
      </c>
      <c r="J38" s="189" t="s">
        <v>473</v>
      </c>
      <c r="K38" s="486"/>
      <c r="L38" s="168"/>
      <c r="M38" s="27" t="s">
        <v>503</v>
      </c>
      <c r="N38" s="27" t="s">
        <v>457</v>
      </c>
      <c r="O38" s="487" t="s">
        <v>461</v>
      </c>
      <c r="P38" s="27" t="s">
        <v>461</v>
      </c>
      <c r="Q38" s="27"/>
      <c r="R38" s="27" t="s">
        <v>452</v>
      </c>
      <c r="S38" s="35" t="s">
        <v>453</v>
      </c>
      <c r="T38" s="35" t="s">
        <v>454</v>
      </c>
      <c r="U38" s="35"/>
      <c r="V38" s="189"/>
      <c r="W38" s="486"/>
      <c r="X38" s="486"/>
      <c r="Y38" s="168"/>
      <c r="Z38" s="27" t="s">
        <v>455</v>
      </c>
    </row>
    <row r="39" spans="2:26" ht="15.9" customHeight="1" x14ac:dyDescent="0.45">
      <c r="B39" s="202"/>
      <c r="C39" s="484" t="s">
        <v>294</v>
      </c>
      <c r="D39" s="485"/>
      <c r="E39" s="41">
        <v>2</v>
      </c>
      <c r="F39" s="103">
        <v>47.1</v>
      </c>
      <c r="G39" s="27" t="s">
        <v>446</v>
      </c>
      <c r="H39" s="27" t="s">
        <v>504</v>
      </c>
      <c r="I39" s="27" t="s">
        <v>467</v>
      </c>
      <c r="J39" s="189" t="s">
        <v>468</v>
      </c>
      <c r="K39" s="486"/>
      <c r="L39" s="168"/>
      <c r="M39" s="27" t="s">
        <v>505</v>
      </c>
      <c r="N39" s="27" t="s">
        <v>470</v>
      </c>
      <c r="O39" s="487" t="s">
        <v>461</v>
      </c>
      <c r="P39" s="27" t="s">
        <v>461</v>
      </c>
      <c r="Q39" s="27"/>
      <c r="R39" s="27" t="s">
        <v>452</v>
      </c>
      <c r="S39" s="35" t="s">
        <v>453</v>
      </c>
      <c r="T39" s="35" t="s">
        <v>454</v>
      </c>
      <c r="U39" s="35"/>
      <c r="V39" s="189"/>
      <c r="W39" s="486"/>
      <c r="X39" s="486"/>
      <c r="Y39" s="168"/>
      <c r="Z39" s="27" t="s">
        <v>455</v>
      </c>
    </row>
    <row r="40" spans="2:26" ht="24.75" customHeight="1" x14ac:dyDescent="0.45">
      <c r="B40" s="446" t="s">
        <v>416</v>
      </c>
      <c r="C40" s="446"/>
      <c r="D40" s="446"/>
      <c r="E40" s="446"/>
      <c r="F40" s="322"/>
      <c r="G40" s="322"/>
      <c r="H40" s="322"/>
      <c r="I40" s="446"/>
      <c r="J40" s="446"/>
      <c r="K40" s="446"/>
      <c r="L40" s="446"/>
      <c r="M40" s="446"/>
      <c r="N40" s="446"/>
      <c r="O40" s="446"/>
      <c r="P40" s="446"/>
      <c r="Q40" s="446"/>
      <c r="R40" s="446"/>
      <c r="S40" s="446"/>
      <c r="T40" s="446"/>
      <c r="U40" s="446"/>
      <c r="V40" s="446"/>
      <c r="W40" s="446"/>
      <c r="X40" s="446"/>
      <c r="Y40" s="446"/>
    </row>
    <row r="41" spans="2:26" ht="20.100000000000001" customHeight="1" x14ac:dyDescent="0.45">
      <c r="B41" s="184" t="s">
        <v>2</v>
      </c>
      <c r="C41" s="196"/>
      <c r="D41" s="196"/>
      <c r="E41" s="196"/>
      <c r="F41" s="116" t="s">
        <v>408</v>
      </c>
      <c r="G41" s="117"/>
      <c r="H41" s="447"/>
      <c r="I41" s="166" t="s">
        <v>3</v>
      </c>
      <c r="J41" s="162"/>
      <c r="K41" s="134" t="s">
        <v>407</v>
      </c>
      <c r="L41" s="135"/>
      <c r="M41" s="135"/>
      <c r="N41" s="137"/>
      <c r="O41" s="105" t="s">
        <v>417</v>
      </c>
      <c r="P41" s="107"/>
      <c r="Q41" s="134" t="s">
        <v>397</v>
      </c>
      <c r="R41" s="135"/>
      <c r="S41" s="135"/>
      <c r="T41" s="448"/>
      <c r="U41" s="334" t="s">
        <v>418</v>
      </c>
      <c r="V41" s="335"/>
      <c r="W41" s="335"/>
      <c r="X41" s="336"/>
      <c r="Y41" s="155">
        <v>44337</v>
      </c>
      <c r="Z41" s="157"/>
    </row>
    <row r="42" spans="2:26" ht="20.100000000000001" customHeight="1" x14ac:dyDescent="0.45">
      <c r="B42" s="169" t="s">
        <v>109</v>
      </c>
      <c r="C42" s="171"/>
      <c r="D42" s="171"/>
      <c r="E42" s="171"/>
      <c r="F42" s="118" t="s">
        <v>401</v>
      </c>
      <c r="G42" s="119"/>
      <c r="H42" s="449"/>
      <c r="I42" s="450" t="s">
        <v>110</v>
      </c>
      <c r="J42" s="451"/>
      <c r="K42" s="134" t="s">
        <v>406</v>
      </c>
      <c r="L42" s="135"/>
      <c r="M42" s="135"/>
      <c r="N42" s="137"/>
      <c r="O42" s="105" t="s">
        <v>419</v>
      </c>
      <c r="P42" s="107"/>
      <c r="Q42" s="134" t="s">
        <v>391</v>
      </c>
      <c r="R42" s="135"/>
      <c r="S42" s="135"/>
      <c r="T42" s="448"/>
      <c r="U42" s="452"/>
      <c r="V42" s="453"/>
      <c r="W42" s="453"/>
      <c r="X42" s="454"/>
      <c r="Y42" s="378"/>
      <c r="Z42" s="455"/>
    </row>
    <row r="43" spans="2:26" ht="15" customHeight="1" x14ac:dyDescent="0.45">
      <c r="B43" s="194" t="s">
        <v>420</v>
      </c>
      <c r="C43" s="456" t="s">
        <v>421</v>
      </c>
      <c r="D43" s="457"/>
      <c r="E43" s="458" t="s">
        <v>422</v>
      </c>
      <c r="F43" s="458" t="s">
        <v>423</v>
      </c>
      <c r="G43" s="459" t="s">
        <v>424</v>
      </c>
      <c r="H43" s="460"/>
      <c r="I43" s="184" t="s">
        <v>425</v>
      </c>
      <c r="J43" s="196"/>
      <c r="K43" s="196"/>
      <c r="L43" s="196"/>
      <c r="M43" s="196"/>
      <c r="N43" s="197"/>
      <c r="O43" s="461" t="s">
        <v>426</v>
      </c>
      <c r="P43" s="462"/>
      <c r="Q43" s="463" t="s">
        <v>427</v>
      </c>
      <c r="R43" s="464"/>
      <c r="S43" s="464"/>
      <c r="T43" s="465"/>
      <c r="U43" s="459" t="s">
        <v>428</v>
      </c>
      <c r="V43" s="466"/>
      <c r="W43" s="466"/>
      <c r="X43" s="466"/>
      <c r="Y43" s="460"/>
      <c r="Z43" s="467" t="s">
        <v>429</v>
      </c>
    </row>
    <row r="44" spans="2:26" ht="15" customHeight="1" x14ac:dyDescent="0.45">
      <c r="B44" s="194"/>
      <c r="C44" s="456"/>
      <c r="D44" s="457"/>
      <c r="E44" s="458"/>
      <c r="F44" s="458"/>
      <c r="G44" s="468"/>
      <c r="H44" s="469"/>
      <c r="I44" s="169"/>
      <c r="J44" s="171"/>
      <c r="K44" s="171"/>
      <c r="L44" s="171"/>
      <c r="M44" s="171"/>
      <c r="N44" s="170"/>
      <c r="O44" s="470"/>
      <c r="P44" s="471"/>
      <c r="Q44" s="472"/>
      <c r="R44" s="473"/>
      <c r="S44" s="473"/>
      <c r="T44" s="474"/>
      <c r="U44" s="468"/>
      <c r="V44" s="475"/>
      <c r="W44" s="475"/>
      <c r="X44" s="475"/>
      <c r="Y44" s="469"/>
      <c r="Z44" s="458"/>
    </row>
    <row r="45" spans="2:26" ht="16.5" customHeight="1" x14ac:dyDescent="0.45">
      <c r="B45" s="194"/>
      <c r="C45" s="456"/>
      <c r="D45" s="457"/>
      <c r="E45" s="458"/>
      <c r="F45" s="458"/>
      <c r="G45" s="349" t="s">
        <v>431</v>
      </c>
      <c r="H45" s="349" t="s">
        <v>432</v>
      </c>
      <c r="I45" s="326" t="s">
        <v>433</v>
      </c>
      <c r="J45" s="326" t="s">
        <v>434</v>
      </c>
      <c r="K45" s="476"/>
      <c r="L45" s="476"/>
      <c r="M45" s="477" t="s">
        <v>435</v>
      </c>
      <c r="N45" s="478" t="s">
        <v>436</v>
      </c>
      <c r="O45" s="326" t="s">
        <v>437</v>
      </c>
      <c r="P45" s="326" t="s">
        <v>438</v>
      </c>
      <c r="Q45" s="142" t="s">
        <v>439</v>
      </c>
      <c r="R45" s="476"/>
      <c r="S45" s="349" t="s">
        <v>440</v>
      </c>
      <c r="T45" s="349" t="s">
        <v>441</v>
      </c>
      <c r="U45" s="479" t="s">
        <v>442</v>
      </c>
      <c r="V45" s="349" t="s">
        <v>443</v>
      </c>
      <c r="W45" s="476"/>
      <c r="X45" s="476"/>
      <c r="Y45" s="476"/>
      <c r="Z45" s="458"/>
    </row>
    <row r="46" spans="2:26" ht="16.5" customHeight="1" x14ac:dyDescent="0.45">
      <c r="B46" s="194"/>
      <c r="C46" s="169"/>
      <c r="D46" s="170"/>
      <c r="E46" s="480"/>
      <c r="F46" s="480"/>
      <c r="G46" s="481"/>
      <c r="H46" s="481"/>
      <c r="I46" s="476"/>
      <c r="J46" s="476"/>
      <c r="K46" s="476"/>
      <c r="L46" s="476"/>
      <c r="M46" s="476"/>
      <c r="N46" s="476"/>
      <c r="O46" s="476"/>
      <c r="P46" s="476"/>
      <c r="Q46" s="482" t="s">
        <v>444</v>
      </c>
      <c r="R46" s="482" t="s">
        <v>445</v>
      </c>
      <c r="S46" s="476"/>
      <c r="T46" s="476"/>
      <c r="U46" s="476"/>
      <c r="V46" s="476"/>
      <c r="W46" s="476"/>
      <c r="X46" s="476"/>
      <c r="Y46" s="476"/>
      <c r="Z46" s="483"/>
    </row>
    <row r="47" spans="2:26" ht="15.75" customHeight="1" x14ac:dyDescent="0.45">
      <c r="B47" s="194"/>
      <c r="C47" s="484" t="s">
        <v>294</v>
      </c>
      <c r="D47" s="485"/>
      <c r="E47" s="41">
        <v>3</v>
      </c>
      <c r="F47" s="103">
        <v>45.6</v>
      </c>
      <c r="G47" s="27" t="s">
        <v>446</v>
      </c>
      <c r="H47" s="27" t="s">
        <v>447</v>
      </c>
      <c r="I47" s="27" t="s">
        <v>467</v>
      </c>
      <c r="J47" s="189" t="s">
        <v>479</v>
      </c>
      <c r="K47" s="486"/>
      <c r="L47" s="168"/>
      <c r="M47" s="27" t="s">
        <v>506</v>
      </c>
      <c r="N47" s="27" t="s">
        <v>470</v>
      </c>
      <c r="O47" s="487" t="s">
        <v>461</v>
      </c>
      <c r="P47" s="27" t="s">
        <v>461</v>
      </c>
      <c r="Q47" s="27"/>
      <c r="R47" s="27" t="s">
        <v>451</v>
      </c>
      <c r="S47" s="35" t="s">
        <v>453</v>
      </c>
      <c r="T47" s="35" t="s">
        <v>458</v>
      </c>
      <c r="U47" s="35"/>
      <c r="V47" s="189"/>
      <c r="W47" s="486"/>
      <c r="X47" s="486"/>
      <c r="Y47" s="168"/>
      <c r="Z47" s="27" t="s">
        <v>482</v>
      </c>
    </row>
    <row r="48" spans="2:26" ht="15.9" customHeight="1" x14ac:dyDescent="0.45">
      <c r="B48" s="194"/>
      <c r="C48" s="484" t="s">
        <v>294</v>
      </c>
      <c r="D48" s="485"/>
      <c r="E48" s="41">
        <v>4</v>
      </c>
      <c r="F48" s="103">
        <v>43.8</v>
      </c>
      <c r="G48" s="27" t="s">
        <v>446</v>
      </c>
      <c r="H48" s="27" t="s">
        <v>471</v>
      </c>
      <c r="I48" s="27" t="s">
        <v>472</v>
      </c>
      <c r="J48" s="189" t="s">
        <v>473</v>
      </c>
      <c r="K48" s="486"/>
      <c r="L48" s="168"/>
      <c r="M48" s="27" t="s">
        <v>476</v>
      </c>
      <c r="N48" s="27" t="s">
        <v>457</v>
      </c>
      <c r="O48" s="487" t="s">
        <v>461</v>
      </c>
      <c r="P48" s="27" t="s">
        <v>461</v>
      </c>
      <c r="Q48" s="27"/>
      <c r="R48" s="27" t="s">
        <v>452</v>
      </c>
      <c r="S48" s="35" t="s">
        <v>453</v>
      </c>
      <c r="T48" s="35" t="s">
        <v>454</v>
      </c>
      <c r="U48" s="35"/>
      <c r="V48" s="189"/>
      <c r="W48" s="486"/>
      <c r="X48" s="486"/>
      <c r="Y48" s="168"/>
      <c r="Z48" s="27" t="s">
        <v>455</v>
      </c>
    </row>
    <row r="49" spans="2:26" ht="15.9" customHeight="1" x14ac:dyDescent="0.45">
      <c r="B49" s="194"/>
      <c r="C49" s="484" t="s">
        <v>294</v>
      </c>
      <c r="D49" s="485"/>
      <c r="E49" s="41">
        <v>5</v>
      </c>
      <c r="F49" s="103">
        <v>45.6</v>
      </c>
      <c r="G49" s="27" t="s">
        <v>462</v>
      </c>
      <c r="H49" s="27" t="s">
        <v>507</v>
      </c>
      <c r="I49" s="27" t="s">
        <v>448</v>
      </c>
      <c r="J49" s="189" t="s">
        <v>508</v>
      </c>
      <c r="K49" s="486"/>
      <c r="L49" s="168"/>
      <c r="M49" s="27" t="s">
        <v>509</v>
      </c>
      <c r="N49" s="27" t="s">
        <v>457</v>
      </c>
      <c r="O49" s="487" t="s">
        <v>452</v>
      </c>
      <c r="P49" s="27" t="s">
        <v>404</v>
      </c>
      <c r="Q49" s="27"/>
      <c r="R49" s="27" t="s">
        <v>452</v>
      </c>
      <c r="S49" s="35" t="s">
        <v>453</v>
      </c>
      <c r="T49" s="35" t="s">
        <v>454</v>
      </c>
      <c r="U49" s="35"/>
      <c r="V49" s="189"/>
      <c r="W49" s="486"/>
      <c r="X49" s="486"/>
      <c r="Y49" s="168"/>
      <c r="Z49" s="27" t="s">
        <v>455</v>
      </c>
    </row>
    <row r="50" spans="2:26" ht="15.9" customHeight="1" x14ac:dyDescent="0.45">
      <c r="B50" s="194"/>
      <c r="C50" s="484" t="s">
        <v>295</v>
      </c>
      <c r="D50" s="485"/>
      <c r="E50" s="41">
        <v>1</v>
      </c>
      <c r="F50" s="103">
        <v>51.5</v>
      </c>
      <c r="G50" s="27" t="s">
        <v>446</v>
      </c>
      <c r="H50" s="27" t="s">
        <v>490</v>
      </c>
      <c r="I50" s="27" t="s">
        <v>467</v>
      </c>
      <c r="J50" s="189" t="s">
        <v>468</v>
      </c>
      <c r="K50" s="486"/>
      <c r="L50" s="168"/>
      <c r="M50" s="27" t="s">
        <v>510</v>
      </c>
      <c r="N50" s="27" t="s">
        <v>470</v>
      </c>
      <c r="O50" s="487" t="s">
        <v>461</v>
      </c>
      <c r="P50" s="27" t="s">
        <v>461</v>
      </c>
      <c r="Q50" s="27"/>
      <c r="R50" s="27" t="s">
        <v>190</v>
      </c>
      <c r="S50" s="35" t="s">
        <v>453</v>
      </c>
      <c r="T50" s="35" t="s">
        <v>458</v>
      </c>
      <c r="U50" s="35"/>
      <c r="V50" s="189"/>
      <c r="W50" s="486"/>
      <c r="X50" s="486"/>
      <c r="Y50" s="168"/>
      <c r="Z50" s="27" t="s">
        <v>482</v>
      </c>
    </row>
    <row r="51" spans="2:26" ht="15.9" customHeight="1" x14ac:dyDescent="0.45">
      <c r="B51" s="194"/>
      <c r="C51" s="484" t="s">
        <v>295</v>
      </c>
      <c r="D51" s="485"/>
      <c r="E51" s="41">
        <v>2</v>
      </c>
      <c r="F51" s="103">
        <v>47.4</v>
      </c>
      <c r="G51" s="27" t="s">
        <v>446</v>
      </c>
      <c r="H51" s="27" t="s">
        <v>447</v>
      </c>
      <c r="I51" s="27" t="s">
        <v>448</v>
      </c>
      <c r="J51" s="189" t="s">
        <v>448</v>
      </c>
      <c r="K51" s="486"/>
      <c r="L51" s="168"/>
      <c r="M51" s="27" t="s">
        <v>511</v>
      </c>
      <c r="N51" s="27" t="s">
        <v>450</v>
      </c>
      <c r="O51" s="487" t="s">
        <v>451</v>
      </c>
      <c r="P51" s="27" t="s">
        <v>404</v>
      </c>
      <c r="Q51" s="27"/>
      <c r="R51" s="27" t="s">
        <v>452</v>
      </c>
      <c r="S51" s="35" t="s">
        <v>453</v>
      </c>
      <c r="T51" s="35" t="s">
        <v>454</v>
      </c>
      <c r="U51" s="35"/>
      <c r="V51" s="189"/>
      <c r="W51" s="486"/>
      <c r="X51" s="486"/>
      <c r="Y51" s="168"/>
      <c r="Z51" s="27" t="s">
        <v>455</v>
      </c>
    </row>
    <row r="52" spans="2:26" ht="15.9" customHeight="1" x14ac:dyDescent="0.45">
      <c r="B52" s="194"/>
      <c r="C52" s="484" t="s">
        <v>295</v>
      </c>
      <c r="D52" s="485"/>
      <c r="E52" s="41">
        <v>3</v>
      </c>
      <c r="F52" s="103">
        <v>49</v>
      </c>
      <c r="G52" s="27" t="s">
        <v>446</v>
      </c>
      <c r="H52" s="27" t="s">
        <v>471</v>
      </c>
      <c r="I52" s="27" t="s">
        <v>467</v>
      </c>
      <c r="J52" s="189" t="s">
        <v>468</v>
      </c>
      <c r="K52" s="486"/>
      <c r="L52" s="168"/>
      <c r="M52" s="27" t="s">
        <v>512</v>
      </c>
      <c r="N52" s="27" t="s">
        <v>470</v>
      </c>
      <c r="O52" s="487" t="s">
        <v>461</v>
      </c>
      <c r="P52" s="27" t="s">
        <v>461</v>
      </c>
      <c r="Q52" s="27"/>
      <c r="R52" s="27" t="s">
        <v>190</v>
      </c>
      <c r="S52" s="35" t="s">
        <v>453</v>
      </c>
      <c r="T52" s="35" t="s">
        <v>458</v>
      </c>
      <c r="U52" s="35"/>
      <c r="V52" s="189"/>
      <c r="W52" s="486"/>
      <c r="X52" s="486"/>
      <c r="Y52" s="168"/>
      <c r="Z52" s="27" t="s">
        <v>482</v>
      </c>
    </row>
    <row r="53" spans="2:26" ht="15.9" customHeight="1" x14ac:dyDescent="0.45">
      <c r="B53" s="194"/>
      <c r="C53" s="484" t="s">
        <v>297</v>
      </c>
      <c r="D53" s="485"/>
      <c r="E53" s="41">
        <v>1</v>
      </c>
      <c r="F53" s="103">
        <v>57.2</v>
      </c>
      <c r="G53" s="27" t="s">
        <v>446</v>
      </c>
      <c r="H53" s="27" t="s">
        <v>478</v>
      </c>
      <c r="I53" s="27" t="s">
        <v>467</v>
      </c>
      <c r="J53" s="189" t="s">
        <v>479</v>
      </c>
      <c r="K53" s="486"/>
      <c r="L53" s="168"/>
      <c r="M53" s="27" t="s">
        <v>513</v>
      </c>
      <c r="N53" s="27" t="s">
        <v>470</v>
      </c>
      <c r="O53" s="487" t="s">
        <v>461</v>
      </c>
      <c r="P53" s="27" t="s">
        <v>461</v>
      </c>
      <c r="Q53" s="27"/>
      <c r="R53" s="27" t="s">
        <v>452</v>
      </c>
      <c r="S53" s="35" t="s">
        <v>453</v>
      </c>
      <c r="T53" s="35" t="s">
        <v>454</v>
      </c>
      <c r="U53" s="35"/>
      <c r="V53" s="189"/>
      <c r="W53" s="486"/>
      <c r="X53" s="486"/>
      <c r="Y53" s="168"/>
      <c r="Z53" s="27" t="s">
        <v>455</v>
      </c>
    </row>
    <row r="54" spans="2:26" ht="15.9" customHeight="1" x14ac:dyDescent="0.45">
      <c r="B54" s="194"/>
      <c r="C54" s="484" t="s">
        <v>297</v>
      </c>
      <c r="D54" s="485"/>
      <c r="E54" s="41">
        <v>2</v>
      </c>
      <c r="F54" s="103">
        <v>59.3</v>
      </c>
      <c r="G54" s="27" t="s">
        <v>446</v>
      </c>
      <c r="H54" s="27" t="s">
        <v>447</v>
      </c>
      <c r="I54" s="27" t="s">
        <v>448</v>
      </c>
      <c r="J54" s="189" t="s">
        <v>448</v>
      </c>
      <c r="K54" s="486"/>
      <c r="L54" s="168"/>
      <c r="M54" s="27" t="s">
        <v>514</v>
      </c>
      <c r="N54" s="27" t="s">
        <v>470</v>
      </c>
      <c r="O54" s="487" t="s">
        <v>461</v>
      </c>
      <c r="P54" s="27" t="s">
        <v>461</v>
      </c>
      <c r="Q54" s="27"/>
      <c r="R54" s="27" t="s">
        <v>451</v>
      </c>
      <c r="S54" s="35" t="s">
        <v>453</v>
      </c>
      <c r="T54" s="35" t="s">
        <v>458</v>
      </c>
      <c r="U54" s="35"/>
      <c r="V54" s="189"/>
      <c r="W54" s="486"/>
      <c r="X54" s="486"/>
      <c r="Y54" s="168"/>
      <c r="Z54" s="27" t="s">
        <v>459</v>
      </c>
    </row>
    <row r="55" spans="2:26" ht="15.9" customHeight="1" x14ac:dyDescent="0.45">
      <c r="B55" s="194"/>
      <c r="C55" s="484" t="s">
        <v>297</v>
      </c>
      <c r="D55" s="485"/>
      <c r="E55" s="41">
        <v>3</v>
      </c>
      <c r="F55" s="103">
        <v>57.7</v>
      </c>
      <c r="G55" s="27" t="s">
        <v>446</v>
      </c>
      <c r="H55" s="27" t="s">
        <v>447</v>
      </c>
      <c r="I55" s="27" t="s">
        <v>448</v>
      </c>
      <c r="J55" s="189" t="s">
        <v>448</v>
      </c>
      <c r="K55" s="486"/>
      <c r="L55" s="168"/>
      <c r="M55" s="27" t="s">
        <v>515</v>
      </c>
      <c r="N55" s="27" t="s">
        <v>457</v>
      </c>
      <c r="O55" s="487" t="s">
        <v>451</v>
      </c>
      <c r="P55" s="27" t="s">
        <v>404</v>
      </c>
      <c r="Q55" s="27"/>
      <c r="R55" s="27" t="s">
        <v>451</v>
      </c>
      <c r="S55" s="35" t="s">
        <v>453</v>
      </c>
      <c r="T55" s="35" t="s">
        <v>458</v>
      </c>
      <c r="U55" s="35"/>
      <c r="V55" s="189"/>
      <c r="W55" s="486"/>
      <c r="X55" s="486"/>
      <c r="Y55" s="168"/>
      <c r="Z55" s="27" t="s">
        <v>459</v>
      </c>
    </row>
    <row r="56" spans="2:26" ht="15.9" customHeight="1" x14ac:dyDescent="0.45">
      <c r="B56" s="194"/>
      <c r="C56" s="484" t="s">
        <v>297</v>
      </c>
      <c r="D56" s="485"/>
      <c r="E56" s="41">
        <v>4</v>
      </c>
      <c r="F56" s="103">
        <v>57.5</v>
      </c>
      <c r="G56" s="27" t="s">
        <v>446</v>
      </c>
      <c r="H56" s="27" t="s">
        <v>471</v>
      </c>
      <c r="I56" s="27" t="s">
        <v>448</v>
      </c>
      <c r="J56" s="189" t="s">
        <v>448</v>
      </c>
      <c r="K56" s="486"/>
      <c r="L56" s="168"/>
      <c r="M56" s="27" t="s">
        <v>516</v>
      </c>
      <c r="N56" s="27" t="s">
        <v>517</v>
      </c>
      <c r="O56" s="487" t="s">
        <v>461</v>
      </c>
      <c r="P56" s="27" t="s">
        <v>461</v>
      </c>
      <c r="Q56" s="27"/>
      <c r="R56" s="27" t="s">
        <v>452</v>
      </c>
      <c r="S56" s="35" t="s">
        <v>453</v>
      </c>
      <c r="T56" s="35" t="s">
        <v>454</v>
      </c>
      <c r="U56" s="35"/>
      <c r="V56" s="189"/>
      <c r="W56" s="486"/>
      <c r="X56" s="486"/>
      <c r="Y56" s="168"/>
      <c r="Z56" s="27" t="s">
        <v>455</v>
      </c>
    </row>
    <row r="57" spans="2:26" ht="15.9" customHeight="1" x14ac:dyDescent="0.45">
      <c r="B57" s="194"/>
      <c r="C57" s="484" t="s">
        <v>297</v>
      </c>
      <c r="D57" s="485"/>
      <c r="E57" s="41">
        <v>5</v>
      </c>
      <c r="F57" s="103">
        <v>58</v>
      </c>
      <c r="G57" s="27" t="s">
        <v>446</v>
      </c>
      <c r="H57" s="27" t="s">
        <v>471</v>
      </c>
      <c r="I57" s="27" t="s">
        <v>448</v>
      </c>
      <c r="J57" s="189" t="s">
        <v>448</v>
      </c>
      <c r="K57" s="486"/>
      <c r="L57" s="168"/>
      <c r="M57" s="27" t="s">
        <v>518</v>
      </c>
      <c r="N57" s="27" t="s">
        <v>457</v>
      </c>
      <c r="O57" s="487" t="s">
        <v>451</v>
      </c>
      <c r="P57" s="27" t="s">
        <v>404</v>
      </c>
      <c r="Q57" s="27"/>
      <c r="R57" s="27" t="s">
        <v>451</v>
      </c>
      <c r="S57" s="35" t="s">
        <v>453</v>
      </c>
      <c r="T57" s="35" t="s">
        <v>458</v>
      </c>
      <c r="U57" s="35"/>
      <c r="V57" s="189"/>
      <c r="W57" s="486"/>
      <c r="X57" s="486"/>
      <c r="Y57" s="168"/>
      <c r="Z57" s="27" t="s">
        <v>459</v>
      </c>
    </row>
    <row r="58" spans="2:26" ht="15.9" customHeight="1" x14ac:dyDescent="0.45">
      <c r="B58" s="194"/>
      <c r="C58" s="484" t="s">
        <v>297</v>
      </c>
      <c r="D58" s="485"/>
      <c r="E58" s="41">
        <v>6</v>
      </c>
      <c r="F58" s="103">
        <v>60.2</v>
      </c>
      <c r="G58" s="27" t="s">
        <v>462</v>
      </c>
      <c r="H58" s="27" t="s">
        <v>507</v>
      </c>
      <c r="I58" s="27" t="s">
        <v>448</v>
      </c>
      <c r="J58" s="189" t="s">
        <v>508</v>
      </c>
      <c r="K58" s="486"/>
      <c r="L58" s="168"/>
      <c r="M58" s="27" t="s">
        <v>519</v>
      </c>
      <c r="N58" s="27" t="s">
        <v>457</v>
      </c>
      <c r="O58" s="487" t="s">
        <v>452</v>
      </c>
      <c r="P58" s="27" t="s">
        <v>404</v>
      </c>
      <c r="Q58" s="27"/>
      <c r="R58" s="27" t="s">
        <v>452</v>
      </c>
      <c r="S58" s="35" t="s">
        <v>453</v>
      </c>
      <c r="T58" s="35" t="s">
        <v>454</v>
      </c>
      <c r="U58" s="35"/>
      <c r="V58" s="189"/>
      <c r="W58" s="486"/>
      <c r="X58" s="486"/>
      <c r="Y58" s="168"/>
      <c r="Z58" s="27" t="s">
        <v>455</v>
      </c>
    </row>
    <row r="59" spans="2:26" ht="15.9" customHeight="1" x14ac:dyDescent="0.45">
      <c r="B59" s="194"/>
      <c r="C59" s="484" t="s">
        <v>297</v>
      </c>
      <c r="D59" s="485"/>
      <c r="E59" s="41">
        <v>7</v>
      </c>
      <c r="F59" s="103">
        <v>59.4</v>
      </c>
      <c r="G59" s="27" t="s">
        <v>462</v>
      </c>
      <c r="H59" s="27" t="s">
        <v>507</v>
      </c>
      <c r="I59" s="27" t="s">
        <v>448</v>
      </c>
      <c r="J59" s="189" t="s">
        <v>508</v>
      </c>
      <c r="K59" s="486"/>
      <c r="L59" s="168"/>
      <c r="M59" s="27" t="s">
        <v>520</v>
      </c>
      <c r="N59" s="27" t="s">
        <v>521</v>
      </c>
      <c r="O59" s="487" t="s">
        <v>452</v>
      </c>
      <c r="P59" s="27" t="s">
        <v>404</v>
      </c>
      <c r="Q59" s="27"/>
      <c r="R59" s="27" t="s">
        <v>452</v>
      </c>
      <c r="S59" s="35" t="s">
        <v>453</v>
      </c>
      <c r="T59" s="35" t="s">
        <v>454</v>
      </c>
      <c r="U59" s="35"/>
      <c r="V59" s="189"/>
      <c r="W59" s="486"/>
      <c r="X59" s="486"/>
      <c r="Y59" s="168"/>
      <c r="Z59" s="27" t="s">
        <v>455</v>
      </c>
    </row>
    <row r="60" spans="2:26" ht="15.9" customHeight="1" x14ac:dyDescent="0.45">
      <c r="B60" s="194"/>
      <c r="C60" s="484" t="s">
        <v>298</v>
      </c>
      <c r="D60" s="485"/>
      <c r="E60" s="41">
        <v>1</v>
      </c>
      <c r="F60" s="103">
        <v>60.8</v>
      </c>
      <c r="G60" s="27" t="s">
        <v>446</v>
      </c>
      <c r="H60" s="27" t="s">
        <v>466</v>
      </c>
      <c r="I60" s="27" t="s">
        <v>448</v>
      </c>
      <c r="J60" s="189" t="s">
        <v>448</v>
      </c>
      <c r="K60" s="486"/>
      <c r="L60" s="168"/>
      <c r="M60" s="27" t="s">
        <v>522</v>
      </c>
      <c r="N60" s="27" t="s">
        <v>470</v>
      </c>
      <c r="O60" s="487" t="s">
        <v>461</v>
      </c>
      <c r="P60" s="27" t="s">
        <v>461</v>
      </c>
      <c r="Q60" s="27"/>
      <c r="R60" s="27" t="s">
        <v>451</v>
      </c>
      <c r="S60" s="35" t="s">
        <v>453</v>
      </c>
      <c r="T60" s="35" t="s">
        <v>458</v>
      </c>
      <c r="U60" s="35"/>
      <c r="V60" s="189"/>
      <c r="W60" s="486"/>
      <c r="X60" s="486"/>
      <c r="Y60" s="168"/>
      <c r="Z60" s="27" t="s">
        <v>459</v>
      </c>
    </row>
    <row r="61" spans="2:26" ht="15.9" customHeight="1" x14ac:dyDescent="0.45">
      <c r="B61" s="194"/>
      <c r="C61" s="484" t="s">
        <v>298</v>
      </c>
      <c r="D61" s="485"/>
      <c r="E61" s="41">
        <v>2</v>
      </c>
      <c r="F61" s="103">
        <v>63.3</v>
      </c>
      <c r="G61" s="27" t="s">
        <v>446</v>
      </c>
      <c r="H61" s="27" t="s">
        <v>466</v>
      </c>
      <c r="I61" s="27" t="s">
        <v>448</v>
      </c>
      <c r="J61" s="189" t="s">
        <v>448</v>
      </c>
      <c r="K61" s="486"/>
      <c r="L61" s="168"/>
      <c r="M61" s="27" t="s">
        <v>523</v>
      </c>
      <c r="N61" s="27" t="s">
        <v>457</v>
      </c>
      <c r="O61" s="487" t="s">
        <v>451</v>
      </c>
      <c r="P61" s="27" t="s">
        <v>404</v>
      </c>
      <c r="Q61" s="27"/>
      <c r="R61" s="27" t="s">
        <v>451</v>
      </c>
      <c r="S61" s="35" t="s">
        <v>453</v>
      </c>
      <c r="T61" s="35" t="s">
        <v>458</v>
      </c>
      <c r="U61" s="35"/>
      <c r="V61" s="189"/>
      <c r="W61" s="486"/>
      <c r="X61" s="486"/>
      <c r="Y61" s="168"/>
      <c r="Z61" s="27" t="s">
        <v>459</v>
      </c>
    </row>
    <row r="62" spans="2:26" ht="15.9" customHeight="1" x14ac:dyDescent="0.45">
      <c r="B62" s="194"/>
      <c r="C62" s="484" t="s">
        <v>298</v>
      </c>
      <c r="D62" s="485"/>
      <c r="E62" s="41">
        <v>3</v>
      </c>
      <c r="F62" s="103">
        <v>61.2</v>
      </c>
      <c r="G62" s="27" t="s">
        <v>446</v>
      </c>
      <c r="H62" s="27" t="s">
        <v>471</v>
      </c>
      <c r="I62" s="27" t="s">
        <v>467</v>
      </c>
      <c r="J62" s="189" t="s">
        <v>479</v>
      </c>
      <c r="K62" s="486"/>
      <c r="L62" s="168"/>
      <c r="M62" s="27" t="s">
        <v>524</v>
      </c>
      <c r="N62" s="27" t="s">
        <v>498</v>
      </c>
      <c r="O62" s="487" t="s">
        <v>461</v>
      </c>
      <c r="P62" s="27" t="s">
        <v>461</v>
      </c>
      <c r="Q62" s="27"/>
      <c r="R62" s="27" t="s">
        <v>452</v>
      </c>
      <c r="S62" s="35" t="s">
        <v>453</v>
      </c>
      <c r="T62" s="35" t="s">
        <v>454</v>
      </c>
      <c r="U62" s="35"/>
      <c r="V62" s="189"/>
      <c r="W62" s="486"/>
      <c r="X62" s="486"/>
      <c r="Y62" s="168"/>
      <c r="Z62" s="27" t="s">
        <v>455</v>
      </c>
    </row>
    <row r="63" spans="2:26" ht="15.9" customHeight="1" x14ac:dyDescent="0.45">
      <c r="B63" s="194"/>
      <c r="C63" s="484" t="s">
        <v>298</v>
      </c>
      <c r="D63" s="485"/>
      <c r="E63" s="41">
        <v>4</v>
      </c>
      <c r="F63" s="103">
        <v>64.900000000000006</v>
      </c>
      <c r="G63" s="27" t="s">
        <v>446</v>
      </c>
      <c r="H63" s="27" t="s">
        <v>490</v>
      </c>
      <c r="I63" s="27" t="s">
        <v>448</v>
      </c>
      <c r="J63" s="189" t="s">
        <v>448</v>
      </c>
      <c r="K63" s="486"/>
      <c r="L63" s="168"/>
      <c r="M63" s="27" t="s">
        <v>514</v>
      </c>
      <c r="N63" s="27" t="s">
        <v>457</v>
      </c>
      <c r="O63" s="487" t="s">
        <v>452</v>
      </c>
      <c r="P63" s="27" t="s">
        <v>404</v>
      </c>
      <c r="Q63" s="27"/>
      <c r="R63" s="27" t="s">
        <v>452</v>
      </c>
      <c r="S63" s="35" t="s">
        <v>453</v>
      </c>
      <c r="T63" s="35" t="s">
        <v>454</v>
      </c>
      <c r="U63" s="35"/>
      <c r="V63" s="189"/>
      <c r="W63" s="486"/>
      <c r="X63" s="486"/>
      <c r="Y63" s="168"/>
      <c r="Z63" s="27" t="s">
        <v>455</v>
      </c>
    </row>
    <row r="64" spans="2:26" ht="15.9" customHeight="1" x14ac:dyDescent="0.45">
      <c r="B64" s="194"/>
      <c r="C64" s="484" t="s">
        <v>298</v>
      </c>
      <c r="D64" s="485"/>
      <c r="E64" s="41">
        <v>5</v>
      </c>
      <c r="F64" s="103">
        <v>64.599999999999994</v>
      </c>
      <c r="G64" s="27" t="s">
        <v>462</v>
      </c>
      <c r="H64" s="27" t="s">
        <v>507</v>
      </c>
      <c r="I64" s="27" t="s">
        <v>448</v>
      </c>
      <c r="J64" s="189" t="s">
        <v>508</v>
      </c>
      <c r="K64" s="486"/>
      <c r="L64" s="168"/>
      <c r="M64" s="27" t="s">
        <v>525</v>
      </c>
      <c r="N64" s="27" t="s">
        <v>521</v>
      </c>
      <c r="O64" s="487" t="s">
        <v>452</v>
      </c>
      <c r="P64" s="27" t="s">
        <v>404</v>
      </c>
      <c r="Q64" s="27"/>
      <c r="R64" s="27" t="s">
        <v>452</v>
      </c>
      <c r="S64" s="35" t="s">
        <v>453</v>
      </c>
      <c r="T64" s="35" t="s">
        <v>454</v>
      </c>
      <c r="U64" s="35"/>
      <c r="V64" s="189"/>
      <c r="W64" s="486"/>
      <c r="X64" s="486"/>
      <c r="Y64" s="168"/>
      <c r="Z64" s="27" t="s">
        <v>455</v>
      </c>
    </row>
    <row r="65" spans="2:26" ht="15.9" customHeight="1" x14ac:dyDescent="0.45">
      <c r="B65" s="194"/>
      <c r="C65" s="484" t="s">
        <v>299</v>
      </c>
      <c r="D65" s="485"/>
      <c r="E65" s="41">
        <v>1</v>
      </c>
      <c r="F65" s="103">
        <v>69.5</v>
      </c>
      <c r="G65" s="27" t="s">
        <v>446</v>
      </c>
      <c r="H65" s="27" t="s">
        <v>490</v>
      </c>
      <c r="I65" s="27" t="s">
        <v>467</v>
      </c>
      <c r="J65" s="189" t="s">
        <v>468</v>
      </c>
      <c r="K65" s="486"/>
      <c r="L65" s="168"/>
      <c r="M65" s="27" t="s">
        <v>526</v>
      </c>
      <c r="N65" s="27" t="s">
        <v>470</v>
      </c>
      <c r="O65" s="487" t="s">
        <v>461</v>
      </c>
      <c r="P65" s="27" t="s">
        <v>461</v>
      </c>
      <c r="Q65" s="27"/>
      <c r="R65" s="27" t="s">
        <v>190</v>
      </c>
      <c r="S65" s="35" t="s">
        <v>453</v>
      </c>
      <c r="T65" s="35" t="s">
        <v>458</v>
      </c>
      <c r="U65" s="35"/>
      <c r="V65" s="189"/>
      <c r="W65" s="486"/>
      <c r="X65" s="486"/>
      <c r="Y65" s="168"/>
      <c r="Z65" s="27" t="s">
        <v>482</v>
      </c>
    </row>
    <row r="66" spans="2:26" ht="15.9" customHeight="1" x14ac:dyDescent="0.45">
      <c r="B66" s="194"/>
      <c r="C66" s="484" t="s">
        <v>300</v>
      </c>
      <c r="D66" s="485"/>
      <c r="E66" s="41">
        <v>1</v>
      </c>
      <c r="F66" s="103">
        <v>73.2</v>
      </c>
      <c r="G66" s="27" t="s">
        <v>446</v>
      </c>
      <c r="H66" s="27" t="s">
        <v>466</v>
      </c>
      <c r="I66" s="27" t="s">
        <v>467</v>
      </c>
      <c r="J66" s="189" t="s">
        <v>479</v>
      </c>
      <c r="K66" s="486"/>
      <c r="L66" s="168"/>
      <c r="M66" s="27" t="s">
        <v>527</v>
      </c>
      <c r="N66" s="27" t="s">
        <v>498</v>
      </c>
      <c r="O66" s="487" t="s">
        <v>461</v>
      </c>
      <c r="P66" s="27" t="s">
        <v>461</v>
      </c>
      <c r="Q66" s="27"/>
      <c r="R66" s="27" t="s">
        <v>452</v>
      </c>
      <c r="S66" s="35" t="s">
        <v>453</v>
      </c>
      <c r="T66" s="35" t="s">
        <v>454</v>
      </c>
      <c r="U66" s="35"/>
      <c r="V66" s="189"/>
      <c r="W66" s="486"/>
      <c r="X66" s="486"/>
      <c r="Y66" s="168"/>
      <c r="Z66" s="27" t="s">
        <v>455</v>
      </c>
    </row>
    <row r="67" spans="2:26" ht="15.9" customHeight="1" x14ac:dyDescent="0.45">
      <c r="B67" s="194"/>
      <c r="C67" s="484" t="s">
        <v>300</v>
      </c>
      <c r="D67" s="485"/>
      <c r="E67" s="41">
        <v>2</v>
      </c>
      <c r="F67" s="103">
        <v>74</v>
      </c>
      <c r="G67" s="27" t="s">
        <v>446</v>
      </c>
      <c r="H67" s="27" t="s">
        <v>528</v>
      </c>
      <c r="I67" s="27" t="s">
        <v>448</v>
      </c>
      <c r="J67" s="189" t="s">
        <v>468</v>
      </c>
      <c r="K67" s="486"/>
      <c r="L67" s="168"/>
      <c r="M67" s="27" t="s">
        <v>529</v>
      </c>
      <c r="N67" s="27" t="s">
        <v>457</v>
      </c>
      <c r="O67" s="487" t="s">
        <v>451</v>
      </c>
      <c r="P67" s="27" t="s">
        <v>404</v>
      </c>
      <c r="Q67" s="27"/>
      <c r="R67" s="27" t="s">
        <v>451</v>
      </c>
      <c r="S67" s="35" t="s">
        <v>453</v>
      </c>
      <c r="T67" s="35" t="s">
        <v>458</v>
      </c>
      <c r="U67" s="35"/>
      <c r="V67" s="189"/>
      <c r="W67" s="486"/>
      <c r="X67" s="486"/>
      <c r="Y67" s="168"/>
      <c r="Z67" s="27" t="s">
        <v>459</v>
      </c>
    </row>
    <row r="68" spans="2:26" ht="15.9" customHeight="1" x14ac:dyDescent="0.45">
      <c r="B68" s="194"/>
      <c r="C68" s="484" t="s">
        <v>300</v>
      </c>
      <c r="D68" s="485"/>
      <c r="E68" s="41">
        <v>3</v>
      </c>
      <c r="F68" s="103">
        <v>71.5</v>
      </c>
      <c r="G68" s="27" t="s">
        <v>462</v>
      </c>
      <c r="H68" s="27" t="s">
        <v>507</v>
      </c>
      <c r="I68" s="27" t="s">
        <v>448</v>
      </c>
      <c r="J68" s="189" t="s">
        <v>508</v>
      </c>
      <c r="K68" s="486"/>
      <c r="L68" s="168"/>
      <c r="M68" s="27" t="s">
        <v>530</v>
      </c>
      <c r="N68" s="27" t="s">
        <v>521</v>
      </c>
      <c r="O68" s="487" t="s">
        <v>452</v>
      </c>
      <c r="P68" s="27" t="s">
        <v>404</v>
      </c>
      <c r="Q68" s="27"/>
      <c r="R68" s="27" t="s">
        <v>452</v>
      </c>
      <c r="S68" s="35" t="s">
        <v>453</v>
      </c>
      <c r="T68" s="35" t="s">
        <v>454</v>
      </c>
      <c r="U68" s="35"/>
      <c r="V68" s="189"/>
      <c r="W68" s="486"/>
      <c r="X68" s="486"/>
      <c r="Y68" s="168"/>
      <c r="Z68" s="27" t="s">
        <v>455</v>
      </c>
    </row>
    <row r="69" spans="2:26" ht="15.9" customHeight="1" x14ac:dyDescent="0.45">
      <c r="B69" s="194"/>
      <c r="C69" s="484" t="s">
        <v>300</v>
      </c>
      <c r="D69" s="485"/>
      <c r="E69" s="41">
        <v>4</v>
      </c>
      <c r="F69" s="103">
        <v>74.099999999999994</v>
      </c>
      <c r="G69" s="27" t="s">
        <v>462</v>
      </c>
      <c r="H69" s="27" t="s">
        <v>507</v>
      </c>
      <c r="I69" s="27" t="s">
        <v>448</v>
      </c>
      <c r="J69" s="189" t="s">
        <v>508</v>
      </c>
      <c r="K69" s="486"/>
      <c r="L69" s="168"/>
      <c r="M69" s="27" t="s">
        <v>531</v>
      </c>
      <c r="N69" s="27" t="s">
        <v>457</v>
      </c>
      <c r="O69" s="487" t="s">
        <v>452</v>
      </c>
      <c r="P69" s="27" t="s">
        <v>404</v>
      </c>
      <c r="Q69" s="27"/>
      <c r="R69" s="27" t="s">
        <v>452</v>
      </c>
      <c r="S69" s="35" t="s">
        <v>453</v>
      </c>
      <c r="T69" s="35" t="s">
        <v>454</v>
      </c>
      <c r="U69" s="35"/>
      <c r="V69" s="189"/>
      <c r="W69" s="486"/>
      <c r="X69" s="486"/>
      <c r="Y69" s="168"/>
      <c r="Z69" s="27" t="s">
        <v>455</v>
      </c>
    </row>
    <row r="70" spans="2:26" ht="15.9" customHeight="1" x14ac:dyDescent="0.45">
      <c r="B70" s="194"/>
      <c r="C70" s="484" t="s">
        <v>301</v>
      </c>
      <c r="D70" s="485"/>
      <c r="E70" s="41">
        <v>1</v>
      </c>
      <c r="F70" s="103">
        <v>79.099999999999994</v>
      </c>
      <c r="G70" s="27" t="s">
        <v>446</v>
      </c>
      <c r="H70" s="27" t="s">
        <v>490</v>
      </c>
      <c r="I70" s="27" t="s">
        <v>467</v>
      </c>
      <c r="J70" s="189" t="s">
        <v>468</v>
      </c>
      <c r="K70" s="486"/>
      <c r="L70" s="168"/>
      <c r="M70" s="27" t="s">
        <v>532</v>
      </c>
      <c r="N70" s="27" t="s">
        <v>470</v>
      </c>
      <c r="O70" s="487" t="s">
        <v>461</v>
      </c>
      <c r="P70" s="27" t="s">
        <v>461</v>
      </c>
      <c r="Q70" s="27"/>
      <c r="R70" s="27" t="s">
        <v>190</v>
      </c>
      <c r="S70" s="35" t="s">
        <v>453</v>
      </c>
      <c r="T70" s="35" t="s">
        <v>458</v>
      </c>
      <c r="U70" s="35"/>
      <c r="V70" s="189"/>
      <c r="W70" s="486"/>
      <c r="X70" s="486"/>
      <c r="Y70" s="168"/>
      <c r="Z70" s="27" t="s">
        <v>482</v>
      </c>
    </row>
    <row r="71" spans="2:26" ht="15.9" customHeight="1" x14ac:dyDescent="0.45">
      <c r="B71" s="194"/>
      <c r="C71" s="484" t="s">
        <v>301</v>
      </c>
      <c r="D71" s="485"/>
      <c r="E71" s="41">
        <v>2</v>
      </c>
      <c r="F71" s="103">
        <v>75</v>
      </c>
      <c r="G71" s="27" t="s">
        <v>446</v>
      </c>
      <c r="H71" s="27" t="s">
        <v>471</v>
      </c>
      <c r="I71" s="27" t="s">
        <v>448</v>
      </c>
      <c r="J71" s="189" t="s">
        <v>448</v>
      </c>
      <c r="K71" s="486"/>
      <c r="L71" s="168"/>
      <c r="M71" s="27" t="s">
        <v>533</v>
      </c>
      <c r="N71" s="27" t="s">
        <v>470</v>
      </c>
      <c r="O71" s="487" t="s">
        <v>461</v>
      </c>
      <c r="P71" s="27" t="s">
        <v>461</v>
      </c>
      <c r="Q71" s="27"/>
      <c r="R71" s="27" t="s">
        <v>451</v>
      </c>
      <c r="S71" s="35" t="s">
        <v>453</v>
      </c>
      <c r="T71" s="35" t="s">
        <v>458</v>
      </c>
      <c r="U71" s="35"/>
      <c r="V71" s="189"/>
      <c r="W71" s="486"/>
      <c r="X71" s="486"/>
      <c r="Y71" s="168"/>
      <c r="Z71" s="27" t="s">
        <v>459</v>
      </c>
    </row>
    <row r="72" spans="2:26" ht="15.9" customHeight="1" x14ac:dyDescent="0.45">
      <c r="B72" s="194"/>
      <c r="C72" s="484" t="s">
        <v>301</v>
      </c>
      <c r="D72" s="485"/>
      <c r="E72" s="41">
        <v>3</v>
      </c>
      <c r="F72" s="103">
        <v>76.8</v>
      </c>
      <c r="G72" s="27" t="s">
        <v>446</v>
      </c>
      <c r="H72" s="27" t="s">
        <v>447</v>
      </c>
      <c r="I72" s="27" t="s">
        <v>467</v>
      </c>
      <c r="J72" s="189" t="s">
        <v>468</v>
      </c>
      <c r="K72" s="486"/>
      <c r="L72" s="168"/>
      <c r="M72" s="27" t="s">
        <v>534</v>
      </c>
      <c r="N72" s="27" t="s">
        <v>535</v>
      </c>
      <c r="O72" s="487" t="s">
        <v>451</v>
      </c>
      <c r="P72" s="27" t="s">
        <v>404</v>
      </c>
      <c r="Q72" s="27"/>
      <c r="R72" s="27" t="s">
        <v>190</v>
      </c>
      <c r="S72" s="35" t="s">
        <v>453</v>
      </c>
      <c r="T72" s="35" t="s">
        <v>458</v>
      </c>
      <c r="U72" s="35"/>
      <c r="V72" s="189"/>
      <c r="W72" s="486"/>
      <c r="X72" s="486"/>
      <c r="Y72" s="168"/>
      <c r="Z72" s="27" t="s">
        <v>482</v>
      </c>
    </row>
    <row r="73" spans="2:26" ht="15.9" customHeight="1" x14ac:dyDescent="0.45">
      <c r="B73" s="194"/>
      <c r="C73" s="484" t="s">
        <v>302</v>
      </c>
      <c r="D73" s="485"/>
      <c r="E73" s="41">
        <v>1</v>
      </c>
      <c r="F73" s="103">
        <v>80.599999999999994</v>
      </c>
      <c r="G73" s="27" t="s">
        <v>446</v>
      </c>
      <c r="H73" s="27" t="s">
        <v>447</v>
      </c>
      <c r="I73" s="27" t="s">
        <v>467</v>
      </c>
      <c r="J73" s="189" t="s">
        <v>468</v>
      </c>
      <c r="K73" s="486"/>
      <c r="L73" s="168"/>
      <c r="M73" s="27" t="s">
        <v>532</v>
      </c>
      <c r="N73" s="27" t="s">
        <v>470</v>
      </c>
      <c r="O73" s="487" t="s">
        <v>461</v>
      </c>
      <c r="P73" s="27" t="s">
        <v>461</v>
      </c>
      <c r="Q73" s="27"/>
      <c r="R73" s="27" t="s">
        <v>190</v>
      </c>
      <c r="S73" s="35" t="s">
        <v>453</v>
      </c>
      <c r="T73" s="35" t="s">
        <v>458</v>
      </c>
      <c r="U73" s="35"/>
      <c r="V73" s="189"/>
      <c r="W73" s="486"/>
      <c r="X73" s="486"/>
      <c r="Y73" s="168"/>
      <c r="Z73" s="27" t="s">
        <v>482</v>
      </c>
    </row>
    <row r="74" spans="2:26" ht="15.9" customHeight="1" x14ac:dyDescent="0.45">
      <c r="B74" s="194"/>
      <c r="C74" s="484" t="s">
        <v>302</v>
      </c>
      <c r="D74" s="485"/>
      <c r="E74" s="41">
        <v>2</v>
      </c>
      <c r="F74" s="103">
        <v>81.900000000000006</v>
      </c>
      <c r="G74" s="27" t="s">
        <v>446</v>
      </c>
      <c r="H74" s="27" t="s">
        <v>536</v>
      </c>
      <c r="I74" s="27" t="s">
        <v>448</v>
      </c>
      <c r="J74" s="189" t="s">
        <v>448</v>
      </c>
      <c r="K74" s="486"/>
      <c r="L74" s="168"/>
      <c r="M74" s="27" t="s">
        <v>537</v>
      </c>
      <c r="N74" s="27" t="s">
        <v>538</v>
      </c>
      <c r="O74" s="487" t="s">
        <v>452</v>
      </c>
      <c r="P74" s="27" t="s">
        <v>404</v>
      </c>
      <c r="Q74" s="27"/>
      <c r="R74" s="27" t="s">
        <v>412</v>
      </c>
      <c r="S74" s="35" t="s">
        <v>453</v>
      </c>
      <c r="T74" s="35"/>
      <c r="U74" s="35"/>
      <c r="V74" s="189"/>
      <c r="W74" s="486"/>
      <c r="X74" s="486"/>
      <c r="Y74" s="168"/>
      <c r="Z74" s="27"/>
    </row>
    <row r="75" spans="2:26" ht="15.9" customHeight="1" x14ac:dyDescent="0.45">
      <c r="B75" s="194"/>
      <c r="C75" s="484" t="s">
        <v>302</v>
      </c>
      <c r="D75" s="485"/>
      <c r="E75" s="41">
        <v>3</v>
      </c>
      <c r="F75" s="103">
        <v>81.2</v>
      </c>
      <c r="G75" s="27" t="s">
        <v>462</v>
      </c>
      <c r="H75" s="27" t="s">
        <v>507</v>
      </c>
      <c r="I75" s="27" t="s">
        <v>448</v>
      </c>
      <c r="J75" s="189" t="s">
        <v>464</v>
      </c>
      <c r="K75" s="486"/>
      <c r="L75" s="168"/>
      <c r="M75" s="27" t="s">
        <v>539</v>
      </c>
      <c r="N75" s="27" t="s">
        <v>540</v>
      </c>
      <c r="O75" s="487" t="s">
        <v>452</v>
      </c>
      <c r="P75" s="27" t="s">
        <v>404</v>
      </c>
      <c r="Q75" s="27"/>
      <c r="R75" s="27" t="s">
        <v>412</v>
      </c>
      <c r="S75" s="35" t="s">
        <v>453</v>
      </c>
      <c r="T75" s="35"/>
      <c r="U75" s="35"/>
      <c r="V75" s="189"/>
      <c r="W75" s="486"/>
      <c r="X75" s="486"/>
      <c r="Y75" s="168"/>
      <c r="Z75" s="27"/>
    </row>
    <row r="76" spans="2:26" ht="15.9" customHeight="1" x14ac:dyDescent="0.45">
      <c r="B76" s="194"/>
      <c r="C76" s="484" t="s">
        <v>302</v>
      </c>
      <c r="D76" s="485"/>
      <c r="E76" s="41">
        <v>4</v>
      </c>
      <c r="F76" s="103">
        <v>82.6</v>
      </c>
      <c r="G76" s="27" t="s">
        <v>462</v>
      </c>
      <c r="H76" s="27" t="s">
        <v>507</v>
      </c>
      <c r="I76" s="27" t="s">
        <v>448</v>
      </c>
      <c r="J76" s="189" t="s">
        <v>508</v>
      </c>
      <c r="K76" s="486"/>
      <c r="L76" s="168"/>
      <c r="M76" s="27" t="s">
        <v>541</v>
      </c>
      <c r="N76" s="27" t="s">
        <v>457</v>
      </c>
      <c r="O76" s="487" t="s">
        <v>452</v>
      </c>
      <c r="P76" s="27" t="s">
        <v>404</v>
      </c>
      <c r="Q76" s="27"/>
      <c r="R76" s="27" t="s">
        <v>452</v>
      </c>
      <c r="S76" s="35" t="s">
        <v>453</v>
      </c>
      <c r="T76" s="35" t="s">
        <v>454</v>
      </c>
      <c r="U76" s="35"/>
      <c r="V76" s="189"/>
      <c r="W76" s="486"/>
      <c r="X76" s="486"/>
      <c r="Y76" s="168"/>
      <c r="Z76" s="27" t="s">
        <v>455</v>
      </c>
    </row>
    <row r="77" spans="2:26" ht="15.9" customHeight="1" x14ac:dyDescent="0.45">
      <c r="B77" s="202"/>
      <c r="C77" s="484" t="s">
        <v>303</v>
      </c>
      <c r="D77" s="485"/>
      <c r="E77" s="41">
        <v>1</v>
      </c>
      <c r="F77" s="103">
        <v>88.1</v>
      </c>
      <c r="G77" s="27" t="s">
        <v>462</v>
      </c>
      <c r="H77" s="27" t="s">
        <v>507</v>
      </c>
      <c r="I77" s="27" t="s">
        <v>448</v>
      </c>
      <c r="J77" s="189" t="s">
        <v>508</v>
      </c>
      <c r="K77" s="486"/>
      <c r="L77" s="168"/>
      <c r="M77" s="27" t="s">
        <v>542</v>
      </c>
      <c r="N77" s="27" t="s">
        <v>457</v>
      </c>
      <c r="O77" s="487" t="s">
        <v>452</v>
      </c>
      <c r="P77" s="27" t="s">
        <v>404</v>
      </c>
      <c r="Q77" s="27"/>
      <c r="R77" s="27" t="s">
        <v>452</v>
      </c>
      <c r="S77" s="35" t="s">
        <v>453</v>
      </c>
      <c r="T77" s="35" t="s">
        <v>454</v>
      </c>
      <c r="U77" s="35"/>
      <c r="V77" s="189"/>
      <c r="W77" s="486"/>
      <c r="X77" s="486"/>
      <c r="Y77" s="168"/>
      <c r="Z77" s="27" t="s">
        <v>455</v>
      </c>
    </row>
    <row r="78" spans="2:26" ht="24.75" customHeight="1" x14ac:dyDescent="0.45">
      <c r="B78" s="446" t="s">
        <v>416</v>
      </c>
      <c r="C78" s="446"/>
      <c r="D78" s="446"/>
      <c r="E78" s="446"/>
      <c r="F78" s="322"/>
      <c r="G78" s="322"/>
      <c r="H78" s="322"/>
      <c r="I78" s="446"/>
      <c r="J78" s="446"/>
      <c r="K78" s="446"/>
      <c r="L78" s="446"/>
      <c r="M78" s="446"/>
      <c r="N78" s="446"/>
      <c r="O78" s="446"/>
      <c r="P78" s="446"/>
      <c r="Q78" s="446"/>
      <c r="R78" s="446"/>
      <c r="S78" s="446"/>
      <c r="T78" s="446"/>
      <c r="U78" s="446"/>
      <c r="V78" s="446"/>
      <c r="W78" s="446"/>
      <c r="X78" s="446"/>
      <c r="Y78" s="446"/>
    </row>
    <row r="79" spans="2:26" ht="20.100000000000001" customHeight="1" x14ac:dyDescent="0.45">
      <c r="B79" s="184" t="s">
        <v>2</v>
      </c>
      <c r="C79" s="196"/>
      <c r="D79" s="196"/>
      <c r="E79" s="196"/>
      <c r="F79" s="116" t="s">
        <v>408</v>
      </c>
      <c r="G79" s="117"/>
      <c r="H79" s="447"/>
      <c r="I79" s="166" t="s">
        <v>3</v>
      </c>
      <c r="J79" s="162"/>
      <c r="K79" s="134" t="s">
        <v>407</v>
      </c>
      <c r="L79" s="135"/>
      <c r="M79" s="135"/>
      <c r="N79" s="137"/>
      <c r="O79" s="105" t="s">
        <v>417</v>
      </c>
      <c r="P79" s="107"/>
      <c r="Q79" s="134" t="s">
        <v>397</v>
      </c>
      <c r="R79" s="135"/>
      <c r="S79" s="135"/>
      <c r="T79" s="448"/>
      <c r="U79" s="334" t="s">
        <v>418</v>
      </c>
      <c r="V79" s="335"/>
      <c r="W79" s="335"/>
      <c r="X79" s="336"/>
      <c r="Y79" s="155">
        <v>44337</v>
      </c>
      <c r="Z79" s="157"/>
    </row>
    <row r="80" spans="2:26" ht="20.100000000000001" customHeight="1" x14ac:dyDescent="0.45">
      <c r="B80" s="169" t="s">
        <v>109</v>
      </c>
      <c r="C80" s="171"/>
      <c r="D80" s="171"/>
      <c r="E80" s="171"/>
      <c r="F80" s="118" t="s">
        <v>401</v>
      </c>
      <c r="G80" s="119"/>
      <c r="H80" s="449"/>
      <c r="I80" s="450" t="s">
        <v>110</v>
      </c>
      <c r="J80" s="451"/>
      <c r="K80" s="134" t="s">
        <v>406</v>
      </c>
      <c r="L80" s="135"/>
      <c r="M80" s="135"/>
      <c r="N80" s="137"/>
      <c r="O80" s="105" t="s">
        <v>419</v>
      </c>
      <c r="P80" s="107"/>
      <c r="Q80" s="134" t="s">
        <v>391</v>
      </c>
      <c r="R80" s="135"/>
      <c r="S80" s="135"/>
      <c r="T80" s="448"/>
      <c r="U80" s="452"/>
      <c r="V80" s="453"/>
      <c r="W80" s="453"/>
      <c r="X80" s="454"/>
      <c r="Y80" s="378"/>
      <c r="Z80" s="455"/>
    </row>
    <row r="81" spans="2:26" ht="15" customHeight="1" x14ac:dyDescent="0.45">
      <c r="B81" s="194" t="s">
        <v>420</v>
      </c>
      <c r="C81" s="456" t="s">
        <v>421</v>
      </c>
      <c r="D81" s="457"/>
      <c r="E81" s="458" t="s">
        <v>422</v>
      </c>
      <c r="F81" s="458" t="s">
        <v>423</v>
      </c>
      <c r="G81" s="459" t="s">
        <v>424</v>
      </c>
      <c r="H81" s="460"/>
      <c r="I81" s="184" t="s">
        <v>425</v>
      </c>
      <c r="J81" s="196"/>
      <c r="K81" s="196"/>
      <c r="L81" s="196"/>
      <c r="M81" s="196"/>
      <c r="N81" s="197"/>
      <c r="O81" s="461" t="s">
        <v>426</v>
      </c>
      <c r="P81" s="462"/>
      <c r="Q81" s="463" t="s">
        <v>427</v>
      </c>
      <c r="R81" s="464"/>
      <c r="S81" s="464"/>
      <c r="T81" s="465"/>
      <c r="U81" s="459" t="s">
        <v>428</v>
      </c>
      <c r="V81" s="466"/>
      <c r="W81" s="466"/>
      <c r="X81" s="466"/>
      <c r="Y81" s="460"/>
      <c r="Z81" s="467" t="s">
        <v>429</v>
      </c>
    </row>
    <row r="82" spans="2:26" ht="15" customHeight="1" x14ac:dyDescent="0.45">
      <c r="B82" s="194"/>
      <c r="C82" s="456"/>
      <c r="D82" s="457"/>
      <c r="E82" s="458"/>
      <c r="F82" s="458"/>
      <c r="G82" s="468"/>
      <c r="H82" s="469"/>
      <c r="I82" s="169"/>
      <c r="J82" s="171"/>
      <c r="K82" s="171"/>
      <c r="L82" s="171"/>
      <c r="M82" s="171"/>
      <c r="N82" s="170"/>
      <c r="O82" s="470"/>
      <c r="P82" s="471"/>
      <c r="Q82" s="472"/>
      <c r="R82" s="473"/>
      <c r="S82" s="473"/>
      <c r="T82" s="474"/>
      <c r="U82" s="468"/>
      <c r="V82" s="475"/>
      <c r="W82" s="475"/>
      <c r="X82" s="475"/>
      <c r="Y82" s="469"/>
      <c r="Z82" s="458"/>
    </row>
    <row r="83" spans="2:26" ht="16.5" customHeight="1" x14ac:dyDescent="0.45">
      <c r="B83" s="194"/>
      <c r="C83" s="456"/>
      <c r="D83" s="457"/>
      <c r="E83" s="458"/>
      <c r="F83" s="458"/>
      <c r="G83" s="349" t="s">
        <v>431</v>
      </c>
      <c r="H83" s="349" t="s">
        <v>432</v>
      </c>
      <c r="I83" s="326" t="s">
        <v>433</v>
      </c>
      <c r="J83" s="326" t="s">
        <v>434</v>
      </c>
      <c r="K83" s="476"/>
      <c r="L83" s="476"/>
      <c r="M83" s="477" t="s">
        <v>435</v>
      </c>
      <c r="N83" s="478" t="s">
        <v>436</v>
      </c>
      <c r="O83" s="326" t="s">
        <v>437</v>
      </c>
      <c r="P83" s="326" t="s">
        <v>438</v>
      </c>
      <c r="Q83" s="142" t="s">
        <v>439</v>
      </c>
      <c r="R83" s="476"/>
      <c r="S83" s="349" t="s">
        <v>440</v>
      </c>
      <c r="T83" s="349" t="s">
        <v>441</v>
      </c>
      <c r="U83" s="479" t="s">
        <v>442</v>
      </c>
      <c r="V83" s="349" t="s">
        <v>443</v>
      </c>
      <c r="W83" s="476"/>
      <c r="X83" s="476"/>
      <c r="Y83" s="476"/>
      <c r="Z83" s="458"/>
    </row>
    <row r="84" spans="2:26" ht="16.5" customHeight="1" x14ac:dyDescent="0.45">
      <c r="B84" s="194"/>
      <c r="C84" s="169"/>
      <c r="D84" s="170"/>
      <c r="E84" s="480"/>
      <c r="F84" s="480"/>
      <c r="G84" s="481"/>
      <c r="H84" s="481"/>
      <c r="I84" s="476"/>
      <c r="J84" s="476"/>
      <c r="K84" s="476"/>
      <c r="L84" s="476"/>
      <c r="M84" s="476"/>
      <c r="N84" s="476"/>
      <c r="O84" s="476"/>
      <c r="P84" s="476"/>
      <c r="Q84" s="482" t="s">
        <v>444</v>
      </c>
      <c r="R84" s="482" t="s">
        <v>445</v>
      </c>
      <c r="S84" s="476"/>
      <c r="T84" s="476"/>
      <c r="U84" s="476"/>
      <c r="V84" s="476"/>
      <c r="W84" s="476"/>
      <c r="X84" s="476"/>
      <c r="Y84" s="476"/>
      <c r="Z84" s="483"/>
    </row>
    <row r="85" spans="2:26" ht="15.75" customHeight="1" x14ac:dyDescent="0.45">
      <c r="B85" s="194"/>
      <c r="C85" s="484" t="s">
        <v>304</v>
      </c>
      <c r="D85" s="485"/>
      <c r="E85" s="41">
        <v>1</v>
      </c>
      <c r="F85" s="103">
        <v>89</v>
      </c>
      <c r="G85" s="27" t="s">
        <v>446</v>
      </c>
      <c r="H85" s="27" t="s">
        <v>478</v>
      </c>
      <c r="I85" s="27" t="s">
        <v>467</v>
      </c>
      <c r="J85" s="189" t="s">
        <v>479</v>
      </c>
      <c r="K85" s="486"/>
      <c r="L85" s="168"/>
      <c r="M85" s="27" t="s">
        <v>543</v>
      </c>
      <c r="N85" s="27" t="s">
        <v>498</v>
      </c>
      <c r="O85" s="487" t="s">
        <v>461</v>
      </c>
      <c r="P85" s="27" t="s">
        <v>461</v>
      </c>
      <c r="Q85" s="27"/>
      <c r="R85" s="27" t="s">
        <v>452</v>
      </c>
      <c r="S85" s="35" t="s">
        <v>453</v>
      </c>
      <c r="T85" s="35" t="s">
        <v>454</v>
      </c>
      <c r="U85" s="35"/>
      <c r="V85" s="189"/>
      <c r="W85" s="486"/>
      <c r="X85" s="486"/>
      <c r="Y85" s="168"/>
      <c r="Z85" s="27" t="s">
        <v>455</v>
      </c>
    </row>
    <row r="86" spans="2:26" ht="15.9" customHeight="1" x14ac:dyDescent="0.45">
      <c r="B86" s="194"/>
      <c r="C86" s="484" t="s">
        <v>304</v>
      </c>
      <c r="D86" s="485"/>
      <c r="E86" s="41">
        <v>2</v>
      </c>
      <c r="F86" s="103">
        <v>91.8</v>
      </c>
      <c r="G86" s="27" t="s">
        <v>446</v>
      </c>
      <c r="H86" s="27" t="s">
        <v>478</v>
      </c>
      <c r="I86" s="27" t="s">
        <v>467</v>
      </c>
      <c r="J86" s="189" t="s">
        <v>479</v>
      </c>
      <c r="K86" s="486"/>
      <c r="L86" s="168"/>
      <c r="M86" s="27" t="s">
        <v>544</v>
      </c>
      <c r="N86" s="27" t="s">
        <v>498</v>
      </c>
      <c r="O86" s="487" t="s">
        <v>461</v>
      </c>
      <c r="P86" s="27" t="s">
        <v>461</v>
      </c>
      <c r="Q86" s="27"/>
      <c r="R86" s="27" t="s">
        <v>452</v>
      </c>
      <c r="S86" s="35" t="s">
        <v>453</v>
      </c>
      <c r="T86" s="35" t="s">
        <v>454</v>
      </c>
      <c r="U86" s="35"/>
      <c r="V86" s="189"/>
      <c r="W86" s="486"/>
      <c r="X86" s="486"/>
      <c r="Y86" s="168"/>
      <c r="Z86" s="27" t="s">
        <v>455</v>
      </c>
    </row>
    <row r="87" spans="2:26" ht="15.9" customHeight="1" x14ac:dyDescent="0.45">
      <c r="B87" s="194"/>
      <c r="C87" s="484" t="s">
        <v>304</v>
      </c>
      <c r="D87" s="485"/>
      <c r="E87" s="41">
        <v>3</v>
      </c>
      <c r="F87" s="103">
        <v>88.8</v>
      </c>
      <c r="G87" s="27" t="s">
        <v>446</v>
      </c>
      <c r="H87" s="27" t="s">
        <v>447</v>
      </c>
      <c r="I87" s="27" t="s">
        <v>448</v>
      </c>
      <c r="J87" s="189" t="s">
        <v>448</v>
      </c>
      <c r="K87" s="486"/>
      <c r="L87" s="168"/>
      <c r="M87" s="27" t="s">
        <v>545</v>
      </c>
      <c r="N87" s="27" t="s">
        <v>470</v>
      </c>
      <c r="O87" s="487" t="s">
        <v>461</v>
      </c>
      <c r="P87" s="27" t="s">
        <v>461</v>
      </c>
      <c r="Q87" s="27"/>
      <c r="R87" s="27" t="s">
        <v>451</v>
      </c>
      <c r="S87" s="35" t="s">
        <v>453</v>
      </c>
      <c r="T87" s="35" t="s">
        <v>458</v>
      </c>
      <c r="U87" s="35"/>
      <c r="V87" s="189"/>
      <c r="W87" s="486"/>
      <c r="X87" s="486"/>
      <c r="Y87" s="168"/>
      <c r="Z87" s="27" t="s">
        <v>459</v>
      </c>
    </row>
    <row r="88" spans="2:26" ht="15.9" customHeight="1" x14ac:dyDescent="0.45">
      <c r="B88" s="194"/>
      <c r="C88" s="484" t="s">
        <v>304</v>
      </c>
      <c r="D88" s="485"/>
      <c r="E88" s="41">
        <v>4</v>
      </c>
      <c r="F88" s="103">
        <v>92.6</v>
      </c>
      <c r="G88" s="27" t="s">
        <v>462</v>
      </c>
      <c r="H88" s="27" t="s">
        <v>507</v>
      </c>
      <c r="I88" s="27" t="s">
        <v>448</v>
      </c>
      <c r="J88" s="189" t="s">
        <v>508</v>
      </c>
      <c r="K88" s="486"/>
      <c r="L88" s="168"/>
      <c r="M88" s="27" t="s">
        <v>546</v>
      </c>
      <c r="N88" s="27" t="s">
        <v>457</v>
      </c>
      <c r="O88" s="487" t="s">
        <v>452</v>
      </c>
      <c r="P88" s="27" t="s">
        <v>404</v>
      </c>
      <c r="Q88" s="27"/>
      <c r="R88" s="27" t="s">
        <v>452</v>
      </c>
      <c r="S88" s="35" t="s">
        <v>453</v>
      </c>
      <c r="T88" s="35" t="s">
        <v>454</v>
      </c>
      <c r="U88" s="35"/>
      <c r="V88" s="189"/>
      <c r="W88" s="486"/>
      <c r="X88" s="486"/>
      <c r="Y88" s="168"/>
      <c r="Z88" s="27" t="s">
        <v>455</v>
      </c>
    </row>
    <row r="89" spans="2:26" ht="15.9" customHeight="1" x14ac:dyDescent="0.45">
      <c r="B89" s="194"/>
      <c r="C89" s="484" t="s">
        <v>305</v>
      </c>
      <c r="D89" s="485"/>
      <c r="E89" s="41">
        <v>1</v>
      </c>
      <c r="F89" s="103">
        <v>93.4</v>
      </c>
      <c r="G89" s="27" t="s">
        <v>446</v>
      </c>
      <c r="H89" s="27" t="s">
        <v>471</v>
      </c>
      <c r="I89" s="27" t="s">
        <v>467</v>
      </c>
      <c r="J89" s="189" t="s">
        <v>479</v>
      </c>
      <c r="K89" s="486"/>
      <c r="L89" s="168"/>
      <c r="M89" s="27" t="s">
        <v>547</v>
      </c>
      <c r="N89" s="27" t="s">
        <v>498</v>
      </c>
      <c r="O89" s="487" t="s">
        <v>461</v>
      </c>
      <c r="P89" s="27" t="s">
        <v>461</v>
      </c>
      <c r="Q89" s="27"/>
      <c r="R89" s="27" t="s">
        <v>452</v>
      </c>
      <c r="S89" s="35" t="s">
        <v>453</v>
      </c>
      <c r="T89" s="35" t="s">
        <v>454</v>
      </c>
      <c r="U89" s="35"/>
      <c r="V89" s="189"/>
      <c r="W89" s="486"/>
      <c r="X89" s="486"/>
      <c r="Y89" s="168"/>
      <c r="Z89" s="27" t="s">
        <v>455</v>
      </c>
    </row>
    <row r="90" spans="2:26" ht="15.9" customHeight="1" x14ac:dyDescent="0.45">
      <c r="B90" s="194"/>
      <c r="C90" s="484" t="s">
        <v>305</v>
      </c>
      <c r="D90" s="485"/>
      <c r="E90" s="41">
        <v>2</v>
      </c>
      <c r="F90" s="103">
        <v>94.1</v>
      </c>
      <c r="G90" s="27" t="s">
        <v>446</v>
      </c>
      <c r="H90" s="27" t="s">
        <v>447</v>
      </c>
      <c r="I90" s="27" t="s">
        <v>467</v>
      </c>
      <c r="J90" s="189" t="s">
        <v>468</v>
      </c>
      <c r="K90" s="486"/>
      <c r="L90" s="168"/>
      <c r="M90" s="27" t="s">
        <v>548</v>
      </c>
      <c r="N90" s="27" t="s">
        <v>470</v>
      </c>
      <c r="O90" s="487" t="s">
        <v>461</v>
      </c>
      <c r="P90" s="27" t="s">
        <v>461</v>
      </c>
      <c r="Q90" s="27"/>
      <c r="R90" s="27" t="s">
        <v>190</v>
      </c>
      <c r="S90" s="35" t="s">
        <v>453</v>
      </c>
      <c r="T90" s="35" t="s">
        <v>458</v>
      </c>
      <c r="U90" s="35"/>
      <c r="V90" s="189"/>
      <c r="W90" s="486"/>
      <c r="X90" s="486"/>
      <c r="Y90" s="168"/>
      <c r="Z90" s="27" t="s">
        <v>482</v>
      </c>
    </row>
    <row r="91" spans="2:26" ht="15.9" customHeight="1" x14ac:dyDescent="0.45">
      <c r="B91" s="194"/>
      <c r="C91" s="484" t="s">
        <v>306</v>
      </c>
      <c r="D91" s="485"/>
      <c r="E91" s="41">
        <v>1</v>
      </c>
      <c r="F91" s="103">
        <v>99.9</v>
      </c>
      <c r="G91" s="27" t="s">
        <v>446</v>
      </c>
      <c r="H91" s="27" t="s">
        <v>447</v>
      </c>
      <c r="I91" s="27" t="s">
        <v>448</v>
      </c>
      <c r="J91" s="189" t="s">
        <v>448</v>
      </c>
      <c r="K91" s="486"/>
      <c r="L91" s="168"/>
      <c r="M91" s="27" t="s">
        <v>549</v>
      </c>
      <c r="N91" s="27" t="s">
        <v>470</v>
      </c>
      <c r="O91" s="487" t="s">
        <v>461</v>
      </c>
      <c r="P91" s="27" t="s">
        <v>461</v>
      </c>
      <c r="Q91" s="27"/>
      <c r="R91" s="27" t="s">
        <v>451</v>
      </c>
      <c r="S91" s="35" t="s">
        <v>453</v>
      </c>
      <c r="T91" s="35" t="s">
        <v>458</v>
      </c>
      <c r="U91" s="35"/>
      <c r="V91" s="189"/>
      <c r="W91" s="486"/>
      <c r="X91" s="486"/>
      <c r="Y91" s="168"/>
      <c r="Z91" s="27" t="s">
        <v>459</v>
      </c>
    </row>
    <row r="92" spans="2:26" ht="15.9" customHeight="1" x14ac:dyDescent="0.45">
      <c r="B92" s="194"/>
      <c r="C92" s="484" t="s">
        <v>306</v>
      </c>
      <c r="D92" s="485"/>
      <c r="E92" s="41">
        <v>2</v>
      </c>
      <c r="F92" s="103">
        <v>100.7</v>
      </c>
      <c r="G92" s="27" t="s">
        <v>446</v>
      </c>
      <c r="H92" s="27" t="s">
        <v>471</v>
      </c>
      <c r="I92" s="27" t="s">
        <v>448</v>
      </c>
      <c r="J92" s="189" t="s">
        <v>448</v>
      </c>
      <c r="K92" s="486"/>
      <c r="L92" s="168"/>
      <c r="M92" s="27" t="s">
        <v>550</v>
      </c>
      <c r="N92" s="27" t="s">
        <v>470</v>
      </c>
      <c r="O92" s="487" t="s">
        <v>461</v>
      </c>
      <c r="P92" s="27" t="s">
        <v>461</v>
      </c>
      <c r="Q92" s="27"/>
      <c r="R92" s="27" t="s">
        <v>452</v>
      </c>
      <c r="S92" s="35" t="s">
        <v>453</v>
      </c>
      <c r="T92" s="35" t="s">
        <v>454</v>
      </c>
      <c r="U92" s="35"/>
      <c r="V92" s="189"/>
      <c r="W92" s="486"/>
      <c r="X92" s="486"/>
      <c r="Y92" s="168"/>
      <c r="Z92" s="27" t="s">
        <v>455</v>
      </c>
    </row>
    <row r="93" spans="2:26" ht="15.9" customHeight="1" x14ac:dyDescent="0.45">
      <c r="B93" s="194"/>
      <c r="C93" s="484" t="s">
        <v>306</v>
      </c>
      <c r="D93" s="485"/>
      <c r="E93" s="41">
        <v>3</v>
      </c>
      <c r="F93" s="103">
        <v>101.5</v>
      </c>
      <c r="G93" s="27" t="s">
        <v>462</v>
      </c>
      <c r="H93" s="27" t="s">
        <v>507</v>
      </c>
      <c r="I93" s="27" t="s">
        <v>448</v>
      </c>
      <c r="J93" s="189" t="s">
        <v>508</v>
      </c>
      <c r="K93" s="486"/>
      <c r="L93" s="168"/>
      <c r="M93" s="27" t="s">
        <v>551</v>
      </c>
      <c r="N93" s="27" t="s">
        <v>457</v>
      </c>
      <c r="O93" s="487" t="s">
        <v>452</v>
      </c>
      <c r="P93" s="27" t="s">
        <v>404</v>
      </c>
      <c r="Q93" s="27"/>
      <c r="R93" s="27" t="s">
        <v>452</v>
      </c>
      <c r="S93" s="35" t="s">
        <v>453</v>
      </c>
      <c r="T93" s="35" t="s">
        <v>454</v>
      </c>
      <c r="U93" s="35"/>
      <c r="V93" s="189"/>
      <c r="W93" s="486"/>
      <c r="X93" s="486"/>
      <c r="Y93" s="168"/>
      <c r="Z93" s="27" t="s">
        <v>455</v>
      </c>
    </row>
    <row r="94" spans="2:26" ht="15.9" customHeight="1" x14ac:dyDescent="0.45">
      <c r="B94" s="194"/>
      <c r="C94" s="484" t="s">
        <v>307</v>
      </c>
      <c r="D94" s="485"/>
      <c r="E94" s="41">
        <v>1</v>
      </c>
      <c r="F94" s="103">
        <v>103.2</v>
      </c>
      <c r="G94" s="27" t="s">
        <v>446</v>
      </c>
      <c r="H94" s="27" t="s">
        <v>466</v>
      </c>
      <c r="I94" s="27" t="s">
        <v>467</v>
      </c>
      <c r="J94" s="189" t="s">
        <v>479</v>
      </c>
      <c r="K94" s="486"/>
      <c r="L94" s="168"/>
      <c r="M94" s="27" t="s">
        <v>469</v>
      </c>
      <c r="N94" s="27" t="s">
        <v>470</v>
      </c>
      <c r="O94" s="487" t="s">
        <v>461</v>
      </c>
      <c r="P94" s="27" t="s">
        <v>461</v>
      </c>
      <c r="Q94" s="27"/>
      <c r="R94" s="27" t="s">
        <v>452</v>
      </c>
      <c r="S94" s="35" t="s">
        <v>453</v>
      </c>
      <c r="T94" s="35" t="s">
        <v>454</v>
      </c>
      <c r="U94" s="35"/>
      <c r="V94" s="189"/>
      <c r="W94" s="486"/>
      <c r="X94" s="486"/>
      <c r="Y94" s="168"/>
      <c r="Z94" s="27" t="s">
        <v>455</v>
      </c>
    </row>
    <row r="95" spans="2:26" ht="15.9" customHeight="1" x14ac:dyDescent="0.45">
      <c r="B95" s="194"/>
      <c r="C95" s="484" t="s">
        <v>307</v>
      </c>
      <c r="D95" s="485"/>
      <c r="E95" s="41">
        <v>2</v>
      </c>
      <c r="F95" s="103">
        <v>106.1</v>
      </c>
      <c r="G95" s="27" t="s">
        <v>462</v>
      </c>
      <c r="H95" s="27" t="s">
        <v>507</v>
      </c>
      <c r="I95" s="27" t="s">
        <v>448</v>
      </c>
      <c r="J95" s="189" t="s">
        <v>508</v>
      </c>
      <c r="K95" s="486"/>
      <c r="L95" s="168"/>
      <c r="M95" s="27" t="s">
        <v>552</v>
      </c>
      <c r="N95" s="27" t="s">
        <v>457</v>
      </c>
      <c r="O95" s="487" t="s">
        <v>452</v>
      </c>
      <c r="P95" s="27" t="s">
        <v>404</v>
      </c>
      <c r="Q95" s="27"/>
      <c r="R95" s="27" t="s">
        <v>452</v>
      </c>
      <c r="S95" s="35" t="s">
        <v>453</v>
      </c>
      <c r="T95" s="35" t="s">
        <v>454</v>
      </c>
      <c r="U95" s="35"/>
      <c r="V95" s="189"/>
      <c r="W95" s="486"/>
      <c r="X95" s="486"/>
      <c r="Y95" s="168"/>
      <c r="Z95" s="27" t="s">
        <v>455</v>
      </c>
    </row>
    <row r="96" spans="2:26" ht="15.9" customHeight="1" x14ac:dyDescent="0.45">
      <c r="B96" s="194"/>
      <c r="C96" s="484" t="s">
        <v>307</v>
      </c>
      <c r="D96" s="485"/>
      <c r="E96" s="41">
        <v>3</v>
      </c>
      <c r="F96" s="103">
        <v>105.7</v>
      </c>
      <c r="G96" s="27" t="s">
        <v>462</v>
      </c>
      <c r="H96" s="27" t="s">
        <v>507</v>
      </c>
      <c r="I96" s="27" t="s">
        <v>448</v>
      </c>
      <c r="J96" s="189" t="s">
        <v>464</v>
      </c>
      <c r="K96" s="486"/>
      <c r="L96" s="168"/>
      <c r="M96" s="27" t="s">
        <v>551</v>
      </c>
      <c r="N96" s="27" t="s">
        <v>540</v>
      </c>
      <c r="O96" s="487" t="s">
        <v>452</v>
      </c>
      <c r="P96" s="27" t="s">
        <v>404</v>
      </c>
      <c r="Q96" s="27"/>
      <c r="R96" s="27" t="s">
        <v>412</v>
      </c>
      <c r="S96" s="35" t="s">
        <v>453</v>
      </c>
      <c r="T96" s="35"/>
      <c r="U96" s="35"/>
      <c r="V96" s="189"/>
      <c r="W96" s="486"/>
      <c r="X96" s="486"/>
      <c r="Y96" s="168"/>
      <c r="Z96" s="27"/>
    </row>
    <row r="97" spans="2:26" ht="15.9" customHeight="1" x14ac:dyDescent="0.45">
      <c r="B97" s="194"/>
      <c r="C97" s="484" t="s">
        <v>308</v>
      </c>
      <c r="D97" s="485"/>
      <c r="E97" s="41">
        <v>1</v>
      </c>
      <c r="F97" s="103">
        <v>110.6</v>
      </c>
      <c r="G97" s="27" t="s">
        <v>462</v>
      </c>
      <c r="H97" s="27" t="s">
        <v>507</v>
      </c>
      <c r="I97" s="27" t="s">
        <v>448</v>
      </c>
      <c r="J97" s="189" t="s">
        <v>464</v>
      </c>
      <c r="K97" s="486"/>
      <c r="L97" s="168"/>
      <c r="M97" s="27" t="s">
        <v>553</v>
      </c>
      <c r="N97" s="27" t="s">
        <v>540</v>
      </c>
      <c r="O97" s="487" t="s">
        <v>452</v>
      </c>
      <c r="P97" s="27" t="s">
        <v>404</v>
      </c>
      <c r="Q97" s="27"/>
      <c r="R97" s="27" t="s">
        <v>412</v>
      </c>
      <c r="S97" s="35" t="s">
        <v>453</v>
      </c>
      <c r="T97" s="35"/>
      <c r="U97" s="35"/>
      <c r="V97" s="189"/>
      <c r="W97" s="486"/>
      <c r="X97" s="486"/>
      <c r="Y97" s="168"/>
      <c r="Z97" s="27"/>
    </row>
    <row r="98" spans="2:26" ht="15.9" customHeight="1" x14ac:dyDescent="0.45">
      <c r="B98" s="194"/>
      <c r="C98" s="484" t="s">
        <v>310</v>
      </c>
      <c r="D98" s="485"/>
      <c r="E98" s="41">
        <v>1</v>
      </c>
      <c r="F98" s="103">
        <v>114.8</v>
      </c>
      <c r="G98" s="27" t="s">
        <v>446</v>
      </c>
      <c r="H98" s="27" t="s">
        <v>447</v>
      </c>
      <c r="I98" s="27" t="s">
        <v>467</v>
      </c>
      <c r="J98" s="189" t="s">
        <v>479</v>
      </c>
      <c r="K98" s="486"/>
      <c r="L98" s="168"/>
      <c r="M98" s="27" t="s">
        <v>554</v>
      </c>
      <c r="N98" s="27" t="s">
        <v>555</v>
      </c>
      <c r="O98" s="487" t="s">
        <v>452</v>
      </c>
      <c r="P98" s="27" t="s">
        <v>404</v>
      </c>
      <c r="Q98" s="27"/>
      <c r="R98" s="27" t="s">
        <v>452</v>
      </c>
      <c r="S98" s="35" t="s">
        <v>453</v>
      </c>
      <c r="T98" s="35" t="s">
        <v>454</v>
      </c>
      <c r="U98" s="35"/>
      <c r="V98" s="189"/>
      <c r="W98" s="486"/>
      <c r="X98" s="486"/>
      <c r="Y98" s="168"/>
      <c r="Z98" s="27" t="s">
        <v>455</v>
      </c>
    </row>
    <row r="99" spans="2:26" ht="15.9" customHeight="1" x14ac:dyDescent="0.45">
      <c r="B99" s="194"/>
      <c r="C99" s="484" t="s">
        <v>311</v>
      </c>
      <c r="D99" s="485"/>
      <c r="E99" s="41">
        <v>1</v>
      </c>
      <c r="F99" s="103">
        <v>120.6</v>
      </c>
      <c r="G99" s="27" t="s">
        <v>446</v>
      </c>
      <c r="H99" s="27" t="s">
        <v>447</v>
      </c>
      <c r="I99" s="27" t="s">
        <v>467</v>
      </c>
      <c r="J99" s="189" t="s">
        <v>479</v>
      </c>
      <c r="K99" s="486"/>
      <c r="L99" s="168"/>
      <c r="M99" s="27" t="s">
        <v>543</v>
      </c>
      <c r="N99" s="27" t="s">
        <v>470</v>
      </c>
      <c r="O99" s="487" t="s">
        <v>461</v>
      </c>
      <c r="P99" s="27" t="s">
        <v>461</v>
      </c>
      <c r="Q99" s="27"/>
      <c r="R99" s="27" t="s">
        <v>451</v>
      </c>
      <c r="S99" s="35" t="s">
        <v>453</v>
      </c>
      <c r="T99" s="35" t="s">
        <v>458</v>
      </c>
      <c r="U99" s="35"/>
      <c r="V99" s="189"/>
      <c r="W99" s="486"/>
      <c r="X99" s="486"/>
      <c r="Y99" s="168"/>
      <c r="Z99" s="27" t="s">
        <v>482</v>
      </c>
    </row>
    <row r="100" spans="2:26" ht="15.9" customHeight="1" x14ac:dyDescent="0.45">
      <c r="B100" s="194"/>
      <c r="C100" s="484" t="s">
        <v>311</v>
      </c>
      <c r="D100" s="485"/>
      <c r="E100" s="41">
        <v>2</v>
      </c>
      <c r="F100" s="103">
        <v>124.4</v>
      </c>
      <c r="G100" s="27" t="s">
        <v>446</v>
      </c>
      <c r="H100" s="27" t="s">
        <v>447</v>
      </c>
      <c r="I100" s="27" t="s">
        <v>467</v>
      </c>
      <c r="J100" s="189" t="s">
        <v>479</v>
      </c>
      <c r="K100" s="486"/>
      <c r="L100" s="168"/>
      <c r="M100" s="27" t="s">
        <v>556</v>
      </c>
      <c r="N100" s="27" t="s">
        <v>470</v>
      </c>
      <c r="O100" s="487" t="s">
        <v>461</v>
      </c>
      <c r="P100" s="27" t="s">
        <v>461</v>
      </c>
      <c r="Q100" s="27"/>
      <c r="R100" s="27" t="s">
        <v>452</v>
      </c>
      <c r="S100" s="35" t="s">
        <v>453</v>
      </c>
      <c r="T100" s="35" t="s">
        <v>454</v>
      </c>
      <c r="U100" s="35"/>
      <c r="V100" s="189"/>
      <c r="W100" s="486"/>
      <c r="X100" s="486"/>
      <c r="Y100" s="168"/>
      <c r="Z100" s="27" t="s">
        <v>455</v>
      </c>
    </row>
    <row r="101" spans="2:26" ht="15.9" customHeight="1" x14ac:dyDescent="0.45">
      <c r="B101" s="194"/>
      <c r="C101" s="484" t="s">
        <v>312</v>
      </c>
      <c r="D101" s="485"/>
      <c r="E101" s="41">
        <v>1</v>
      </c>
      <c r="F101" s="103">
        <v>131.9</v>
      </c>
      <c r="G101" s="27" t="s">
        <v>446</v>
      </c>
      <c r="H101" s="27" t="s">
        <v>557</v>
      </c>
      <c r="I101" s="27" t="s">
        <v>467</v>
      </c>
      <c r="J101" s="189" t="s">
        <v>468</v>
      </c>
      <c r="K101" s="486"/>
      <c r="L101" s="168"/>
      <c r="M101" s="27" t="s">
        <v>558</v>
      </c>
      <c r="N101" s="27" t="s">
        <v>470</v>
      </c>
      <c r="O101" s="487" t="s">
        <v>461</v>
      </c>
      <c r="P101" s="27" t="s">
        <v>461</v>
      </c>
      <c r="Q101" s="27"/>
      <c r="R101" s="27" t="s">
        <v>190</v>
      </c>
      <c r="S101" s="35" t="s">
        <v>453</v>
      </c>
      <c r="T101" s="35" t="s">
        <v>458</v>
      </c>
      <c r="U101" s="35"/>
      <c r="V101" s="189"/>
      <c r="W101" s="486"/>
      <c r="X101" s="486"/>
      <c r="Y101" s="168"/>
      <c r="Z101" s="27" t="s">
        <v>482</v>
      </c>
    </row>
    <row r="102" spans="2:26" ht="15.9" customHeight="1" x14ac:dyDescent="0.45">
      <c r="B102" s="194"/>
      <c r="C102" s="484" t="s">
        <v>312</v>
      </c>
      <c r="D102" s="485"/>
      <c r="E102" s="41">
        <v>2</v>
      </c>
      <c r="F102" s="103">
        <v>133.4</v>
      </c>
      <c r="G102" s="27" t="s">
        <v>446</v>
      </c>
      <c r="H102" s="27" t="s">
        <v>447</v>
      </c>
      <c r="I102" s="27" t="s">
        <v>467</v>
      </c>
      <c r="J102" s="189" t="s">
        <v>479</v>
      </c>
      <c r="K102" s="486"/>
      <c r="L102" s="168"/>
      <c r="M102" s="27" t="s">
        <v>559</v>
      </c>
      <c r="N102" s="27" t="s">
        <v>470</v>
      </c>
      <c r="O102" s="487" t="s">
        <v>461</v>
      </c>
      <c r="P102" s="27" t="s">
        <v>461</v>
      </c>
      <c r="Q102" s="27"/>
      <c r="R102" s="27" t="s">
        <v>452</v>
      </c>
      <c r="S102" s="35" t="s">
        <v>453</v>
      </c>
      <c r="T102" s="35" t="s">
        <v>454</v>
      </c>
      <c r="U102" s="35"/>
      <c r="V102" s="189"/>
      <c r="W102" s="486"/>
      <c r="X102" s="486"/>
      <c r="Y102" s="168"/>
      <c r="Z102" s="27" t="s">
        <v>455</v>
      </c>
    </row>
    <row r="103" spans="2:26" ht="15.9" customHeight="1" x14ac:dyDescent="0.45">
      <c r="B103" s="194"/>
      <c r="C103" s="484" t="s">
        <v>313</v>
      </c>
      <c r="D103" s="485"/>
      <c r="E103" s="41">
        <v>1</v>
      </c>
      <c r="F103" s="103">
        <v>139.1</v>
      </c>
      <c r="G103" s="27" t="s">
        <v>446</v>
      </c>
      <c r="H103" s="27" t="s">
        <v>447</v>
      </c>
      <c r="I103" s="27" t="s">
        <v>448</v>
      </c>
      <c r="J103" s="189" t="s">
        <v>468</v>
      </c>
      <c r="K103" s="486"/>
      <c r="L103" s="168"/>
      <c r="M103" s="27" t="s">
        <v>560</v>
      </c>
      <c r="N103" s="27" t="s">
        <v>470</v>
      </c>
      <c r="O103" s="487" t="s">
        <v>461</v>
      </c>
      <c r="P103" s="27" t="s">
        <v>461</v>
      </c>
      <c r="Q103" s="27"/>
      <c r="R103" s="27" t="s">
        <v>451</v>
      </c>
      <c r="S103" s="35" t="s">
        <v>453</v>
      </c>
      <c r="T103" s="35" t="s">
        <v>458</v>
      </c>
      <c r="U103" s="35"/>
      <c r="V103" s="189"/>
      <c r="W103" s="486"/>
      <c r="X103" s="486"/>
      <c r="Y103" s="168"/>
      <c r="Z103" s="27" t="s">
        <v>459</v>
      </c>
    </row>
    <row r="104" spans="2:26" ht="15.9" customHeight="1" x14ac:dyDescent="0.45">
      <c r="B104" s="194"/>
      <c r="C104" s="484" t="s">
        <v>313</v>
      </c>
      <c r="D104" s="485"/>
      <c r="E104" s="41">
        <v>2</v>
      </c>
      <c r="F104" s="103">
        <v>139.4</v>
      </c>
      <c r="G104" s="27" t="s">
        <v>446</v>
      </c>
      <c r="H104" s="27" t="s">
        <v>466</v>
      </c>
      <c r="I104" s="27" t="s">
        <v>467</v>
      </c>
      <c r="J104" s="189" t="s">
        <v>561</v>
      </c>
      <c r="K104" s="486"/>
      <c r="L104" s="168"/>
      <c r="M104" s="27" t="s">
        <v>562</v>
      </c>
      <c r="N104" s="27" t="s">
        <v>498</v>
      </c>
      <c r="O104" s="487" t="s">
        <v>461</v>
      </c>
      <c r="P104" s="27" t="s">
        <v>461</v>
      </c>
      <c r="Q104" s="27"/>
      <c r="R104" s="27" t="s">
        <v>451</v>
      </c>
      <c r="S104" s="35" t="s">
        <v>453</v>
      </c>
      <c r="T104" s="35" t="s">
        <v>458</v>
      </c>
      <c r="U104" s="35"/>
      <c r="V104" s="189"/>
      <c r="W104" s="486"/>
      <c r="X104" s="486"/>
      <c r="Y104" s="168"/>
      <c r="Z104" s="27" t="s">
        <v>482</v>
      </c>
    </row>
    <row r="105" spans="2:26" ht="15.9" customHeight="1" x14ac:dyDescent="0.45">
      <c r="B105" s="194"/>
      <c r="C105" s="484" t="s">
        <v>314</v>
      </c>
      <c r="D105" s="485"/>
      <c r="E105" s="41">
        <v>1</v>
      </c>
      <c r="F105" s="103">
        <v>140.1</v>
      </c>
      <c r="G105" s="27" t="s">
        <v>446</v>
      </c>
      <c r="H105" s="27" t="s">
        <v>466</v>
      </c>
      <c r="I105" s="27" t="s">
        <v>467</v>
      </c>
      <c r="J105" s="189" t="s">
        <v>479</v>
      </c>
      <c r="K105" s="486"/>
      <c r="L105" s="168"/>
      <c r="M105" s="27" t="s">
        <v>563</v>
      </c>
      <c r="N105" s="27" t="s">
        <v>498</v>
      </c>
      <c r="O105" s="487" t="s">
        <v>461</v>
      </c>
      <c r="P105" s="27" t="s">
        <v>461</v>
      </c>
      <c r="Q105" s="27"/>
      <c r="R105" s="27" t="s">
        <v>452</v>
      </c>
      <c r="S105" s="35" t="s">
        <v>453</v>
      </c>
      <c r="T105" s="35" t="s">
        <v>454</v>
      </c>
      <c r="U105" s="35"/>
      <c r="V105" s="189"/>
      <c r="W105" s="486"/>
      <c r="X105" s="486"/>
      <c r="Y105" s="168"/>
      <c r="Z105" s="27" t="s">
        <v>455</v>
      </c>
    </row>
    <row r="106" spans="2:26" ht="15.9" customHeight="1" x14ac:dyDescent="0.45">
      <c r="B106" s="194"/>
      <c r="C106" s="484" t="s">
        <v>314</v>
      </c>
      <c r="D106" s="485"/>
      <c r="E106" s="41">
        <v>2</v>
      </c>
      <c r="F106" s="103">
        <v>142.4</v>
      </c>
      <c r="G106" s="27" t="s">
        <v>446</v>
      </c>
      <c r="H106" s="27" t="s">
        <v>447</v>
      </c>
      <c r="I106" s="27" t="s">
        <v>467</v>
      </c>
      <c r="J106" s="189" t="s">
        <v>479</v>
      </c>
      <c r="K106" s="486"/>
      <c r="L106" s="168"/>
      <c r="M106" s="27" t="s">
        <v>564</v>
      </c>
      <c r="N106" s="27" t="s">
        <v>470</v>
      </c>
      <c r="O106" s="487" t="s">
        <v>461</v>
      </c>
      <c r="P106" s="27" t="s">
        <v>461</v>
      </c>
      <c r="Q106" s="27"/>
      <c r="R106" s="27" t="s">
        <v>452</v>
      </c>
      <c r="S106" s="35" t="s">
        <v>453</v>
      </c>
      <c r="T106" s="35" t="s">
        <v>454</v>
      </c>
      <c r="U106" s="35"/>
      <c r="V106" s="189"/>
      <c r="W106" s="486"/>
      <c r="X106" s="486"/>
      <c r="Y106" s="168"/>
      <c r="Z106" s="27" t="s">
        <v>455</v>
      </c>
    </row>
    <row r="107" spans="2:26" ht="15.9" customHeight="1" x14ac:dyDescent="0.45">
      <c r="B107" s="194"/>
      <c r="C107" s="484" t="s">
        <v>315</v>
      </c>
      <c r="D107" s="485"/>
      <c r="E107" s="41">
        <v>1</v>
      </c>
      <c r="F107" s="103">
        <v>152.4</v>
      </c>
      <c r="G107" s="27" t="s">
        <v>446</v>
      </c>
      <c r="H107" s="27" t="s">
        <v>447</v>
      </c>
      <c r="I107" s="27" t="s">
        <v>467</v>
      </c>
      <c r="J107" s="189" t="s">
        <v>479</v>
      </c>
      <c r="K107" s="486"/>
      <c r="L107" s="168"/>
      <c r="M107" s="27" t="s">
        <v>565</v>
      </c>
      <c r="N107" s="27" t="s">
        <v>470</v>
      </c>
      <c r="O107" s="487" t="s">
        <v>461</v>
      </c>
      <c r="P107" s="27" t="s">
        <v>461</v>
      </c>
      <c r="Q107" s="27"/>
      <c r="R107" s="27" t="s">
        <v>451</v>
      </c>
      <c r="S107" s="35" t="s">
        <v>453</v>
      </c>
      <c r="T107" s="35" t="s">
        <v>458</v>
      </c>
      <c r="U107" s="35"/>
      <c r="V107" s="189"/>
      <c r="W107" s="486"/>
      <c r="X107" s="486"/>
      <c r="Y107" s="168"/>
      <c r="Z107" s="27" t="s">
        <v>482</v>
      </c>
    </row>
    <row r="108" spans="2:26" ht="15.9" customHeight="1" x14ac:dyDescent="0.45">
      <c r="B108" s="194"/>
      <c r="C108" s="484" t="s">
        <v>315</v>
      </c>
      <c r="D108" s="485"/>
      <c r="E108" s="41">
        <v>2</v>
      </c>
      <c r="F108" s="103">
        <v>156.69999999999999</v>
      </c>
      <c r="G108" s="27" t="s">
        <v>446</v>
      </c>
      <c r="H108" s="27" t="s">
        <v>466</v>
      </c>
      <c r="I108" s="27" t="s">
        <v>467</v>
      </c>
      <c r="J108" s="189" t="s">
        <v>479</v>
      </c>
      <c r="K108" s="486"/>
      <c r="L108" s="168"/>
      <c r="M108" s="27" t="s">
        <v>513</v>
      </c>
      <c r="N108" s="27" t="s">
        <v>470</v>
      </c>
      <c r="O108" s="487" t="s">
        <v>461</v>
      </c>
      <c r="P108" s="27" t="s">
        <v>461</v>
      </c>
      <c r="Q108" s="27"/>
      <c r="R108" s="27" t="s">
        <v>452</v>
      </c>
      <c r="S108" s="35" t="s">
        <v>453</v>
      </c>
      <c r="T108" s="35" t="s">
        <v>454</v>
      </c>
      <c r="U108" s="35"/>
      <c r="V108" s="189"/>
      <c r="W108" s="486"/>
      <c r="X108" s="486"/>
      <c r="Y108" s="168"/>
      <c r="Z108" s="27" t="s">
        <v>455</v>
      </c>
    </row>
    <row r="109" spans="2:26" ht="15.9" customHeight="1" x14ac:dyDescent="0.45">
      <c r="B109" s="194"/>
      <c r="C109" s="484" t="s">
        <v>315</v>
      </c>
      <c r="D109" s="485"/>
      <c r="E109" s="41">
        <v>3</v>
      </c>
      <c r="F109" s="103">
        <v>157.19999999999999</v>
      </c>
      <c r="G109" s="27" t="s">
        <v>446</v>
      </c>
      <c r="H109" s="27" t="s">
        <v>447</v>
      </c>
      <c r="I109" s="27" t="s">
        <v>467</v>
      </c>
      <c r="J109" s="189" t="s">
        <v>479</v>
      </c>
      <c r="K109" s="486"/>
      <c r="L109" s="168"/>
      <c r="M109" s="27" t="s">
        <v>565</v>
      </c>
      <c r="N109" s="27" t="s">
        <v>470</v>
      </c>
      <c r="O109" s="487" t="s">
        <v>461</v>
      </c>
      <c r="P109" s="27" t="s">
        <v>461</v>
      </c>
      <c r="Q109" s="27"/>
      <c r="R109" s="27" t="s">
        <v>451</v>
      </c>
      <c r="S109" s="35" t="s">
        <v>453</v>
      </c>
      <c r="T109" s="35" t="s">
        <v>458</v>
      </c>
      <c r="U109" s="35"/>
      <c r="V109" s="189"/>
      <c r="W109" s="486"/>
      <c r="X109" s="486"/>
      <c r="Y109" s="168"/>
      <c r="Z109" s="27" t="s">
        <v>482</v>
      </c>
    </row>
    <row r="110" spans="2:26" ht="15.9" customHeight="1" x14ac:dyDescent="0.45">
      <c r="B110" s="194"/>
      <c r="C110" s="484" t="s">
        <v>316</v>
      </c>
      <c r="D110" s="485"/>
      <c r="E110" s="41">
        <v>1</v>
      </c>
      <c r="F110" s="103">
        <v>160.30000000000001</v>
      </c>
      <c r="G110" s="27" t="s">
        <v>446</v>
      </c>
      <c r="H110" s="27" t="s">
        <v>466</v>
      </c>
      <c r="I110" s="27" t="s">
        <v>467</v>
      </c>
      <c r="J110" s="189" t="s">
        <v>479</v>
      </c>
      <c r="K110" s="486"/>
      <c r="L110" s="168"/>
      <c r="M110" s="27" t="s">
        <v>543</v>
      </c>
      <c r="N110" s="27" t="s">
        <v>498</v>
      </c>
      <c r="O110" s="487" t="s">
        <v>461</v>
      </c>
      <c r="P110" s="27" t="s">
        <v>461</v>
      </c>
      <c r="Q110" s="27"/>
      <c r="R110" s="27" t="s">
        <v>452</v>
      </c>
      <c r="S110" s="35" t="s">
        <v>453</v>
      </c>
      <c r="T110" s="35" t="s">
        <v>454</v>
      </c>
      <c r="U110" s="35"/>
      <c r="V110" s="189"/>
      <c r="W110" s="486"/>
      <c r="X110" s="486"/>
      <c r="Y110" s="168"/>
      <c r="Z110" s="27" t="s">
        <v>455</v>
      </c>
    </row>
    <row r="111" spans="2:26" ht="15.9" customHeight="1" x14ac:dyDescent="0.45">
      <c r="B111" s="194"/>
      <c r="C111" s="484" t="s">
        <v>316</v>
      </c>
      <c r="D111" s="485"/>
      <c r="E111" s="41">
        <v>2</v>
      </c>
      <c r="F111" s="103">
        <v>161.19999999999999</v>
      </c>
      <c r="G111" s="27" t="s">
        <v>446</v>
      </c>
      <c r="H111" s="27" t="s">
        <v>466</v>
      </c>
      <c r="I111" s="27" t="s">
        <v>467</v>
      </c>
      <c r="J111" s="189" t="s">
        <v>479</v>
      </c>
      <c r="K111" s="486"/>
      <c r="L111" s="168"/>
      <c r="M111" s="27" t="s">
        <v>469</v>
      </c>
      <c r="N111" s="27" t="s">
        <v>498</v>
      </c>
      <c r="O111" s="487" t="s">
        <v>461</v>
      </c>
      <c r="P111" s="27" t="s">
        <v>461</v>
      </c>
      <c r="Q111" s="27"/>
      <c r="R111" s="27" t="s">
        <v>452</v>
      </c>
      <c r="S111" s="35" t="s">
        <v>453</v>
      </c>
      <c r="T111" s="35" t="s">
        <v>454</v>
      </c>
      <c r="U111" s="35"/>
      <c r="V111" s="189"/>
      <c r="W111" s="486"/>
      <c r="X111" s="486"/>
      <c r="Y111" s="168"/>
      <c r="Z111" s="27" t="s">
        <v>455</v>
      </c>
    </row>
    <row r="112" spans="2:26" ht="15.9" customHeight="1" x14ac:dyDescent="0.45">
      <c r="B112" s="194"/>
      <c r="C112" s="484" t="s">
        <v>316</v>
      </c>
      <c r="D112" s="485"/>
      <c r="E112" s="41">
        <v>3</v>
      </c>
      <c r="F112" s="103">
        <v>163.19999999999999</v>
      </c>
      <c r="G112" s="27" t="s">
        <v>446</v>
      </c>
      <c r="H112" s="27" t="s">
        <v>447</v>
      </c>
      <c r="I112" s="27" t="s">
        <v>467</v>
      </c>
      <c r="J112" s="189" t="s">
        <v>479</v>
      </c>
      <c r="K112" s="486"/>
      <c r="L112" s="168"/>
      <c r="M112" s="27" t="s">
        <v>566</v>
      </c>
      <c r="N112" s="27" t="s">
        <v>498</v>
      </c>
      <c r="O112" s="487" t="s">
        <v>461</v>
      </c>
      <c r="P112" s="27" t="s">
        <v>461</v>
      </c>
      <c r="Q112" s="27"/>
      <c r="R112" s="27" t="s">
        <v>452</v>
      </c>
      <c r="S112" s="35" t="s">
        <v>453</v>
      </c>
      <c r="T112" s="35" t="s">
        <v>454</v>
      </c>
      <c r="U112" s="35"/>
      <c r="V112" s="189"/>
      <c r="W112" s="486"/>
      <c r="X112" s="486"/>
      <c r="Y112" s="168"/>
      <c r="Z112" s="27" t="s">
        <v>455</v>
      </c>
    </row>
    <row r="113" spans="2:26" ht="15.9" customHeight="1" x14ac:dyDescent="0.45">
      <c r="B113" s="194"/>
      <c r="C113" s="484" t="s">
        <v>316</v>
      </c>
      <c r="D113" s="485"/>
      <c r="E113" s="41">
        <v>4</v>
      </c>
      <c r="F113" s="103">
        <v>159.19999999999999</v>
      </c>
      <c r="G113" s="27" t="s">
        <v>446</v>
      </c>
      <c r="H113" s="27" t="s">
        <v>567</v>
      </c>
      <c r="I113" s="27" t="s">
        <v>467</v>
      </c>
      <c r="J113" s="189" t="s">
        <v>479</v>
      </c>
      <c r="K113" s="486"/>
      <c r="L113" s="168"/>
      <c r="M113" s="27" t="s">
        <v>568</v>
      </c>
      <c r="N113" s="27" t="s">
        <v>457</v>
      </c>
      <c r="O113" s="487" t="s">
        <v>452</v>
      </c>
      <c r="P113" s="27" t="s">
        <v>404</v>
      </c>
      <c r="Q113" s="27"/>
      <c r="R113" s="27" t="s">
        <v>451</v>
      </c>
      <c r="S113" s="35" t="s">
        <v>453</v>
      </c>
      <c r="T113" s="35" t="s">
        <v>458</v>
      </c>
      <c r="U113" s="35"/>
      <c r="V113" s="189"/>
      <c r="W113" s="486"/>
      <c r="X113" s="486"/>
      <c r="Y113" s="168"/>
      <c r="Z113" s="27" t="s">
        <v>482</v>
      </c>
    </row>
    <row r="114" spans="2:26" ht="15.9" customHeight="1" x14ac:dyDescent="0.45">
      <c r="B114" s="194"/>
      <c r="C114" s="484" t="s">
        <v>316</v>
      </c>
      <c r="D114" s="485"/>
      <c r="E114" s="41">
        <v>5</v>
      </c>
      <c r="F114" s="103">
        <v>163.5</v>
      </c>
      <c r="G114" s="27" t="s">
        <v>446</v>
      </c>
      <c r="H114" s="27" t="s">
        <v>471</v>
      </c>
      <c r="I114" s="27" t="s">
        <v>467</v>
      </c>
      <c r="J114" s="189" t="s">
        <v>479</v>
      </c>
      <c r="K114" s="486"/>
      <c r="L114" s="168"/>
      <c r="M114" s="27" t="s">
        <v>569</v>
      </c>
      <c r="N114" s="27" t="s">
        <v>498</v>
      </c>
      <c r="O114" s="487" t="s">
        <v>461</v>
      </c>
      <c r="P114" s="27" t="s">
        <v>461</v>
      </c>
      <c r="Q114" s="27"/>
      <c r="R114" s="27" t="s">
        <v>452</v>
      </c>
      <c r="S114" s="35" t="s">
        <v>453</v>
      </c>
      <c r="T114" s="35" t="s">
        <v>454</v>
      </c>
      <c r="U114" s="35"/>
      <c r="V114" s="189"/>
      <c r="W114" s="486"/>
      <c r="X114" s="486"/>
      <c r="Y114" s="168"/>
      <c r="Z114" s="27" t="s">
        <v>455</v>
      </c>
    </row>
    <row r="115" spans="2:26" ht="15.9" customHeight="1" x14ac:dyDescent="0.45">
      <c r="B115" s="202"/>
      <c r="C115" s="484" t="s">
        <v>317</v>
      </c>
      <c r="D115" s="485"/>
      <c r="E115" s="41">
        <v>1</v>
      </c>
      <c r="F115" s="103">
        <v>171.8</v>
      </c>
      <c r="G115" s="27" t="s">
        <v>446</v>
      </c>
      <c r="H115" s="27" t="s">
        <v>478</v>
      </c>
      <c r="I115" s="27" t="s">
        <v>467</v>
      </c>
      <c r="J115" s="189" t="s">
        <v>479</v>
      </c>
      <c r="K115" s="486"/>
      <c r="L115" s="168"/>
      <c r="M115" s="27" t="s">
        <v>570</v>
      </c>
      <c r="N115" s="27" t="s">
        <v>470</v>
      </c>
      <c r="O115" s="487" t="s">
        <v>461</v>
      </c>
      <c r="P115" s="27" t="s">
        <v>461</v>
      </c>
      <c r="Q115" s="27"/>
      <c r="R115" s="27" t="s">
        <v>452</v>
      </c>
      <c r="S115" s="35" t="s">
        <v>453</v>
      </c>
      <c r="T115" s="35" t="s">
        <v>454</v>
      </c>
      <c r="U115" s="35"/>
      <c r="V115" s="189"/>
      <c r="W115" s="486"/>
      <c r="X115" s="486"/>
      <c r="Y115" s="168"/>
      <c r="Z115" s="27" t="s">
        <v>455</v>
      </c>
    </row>
    <row r="116" spans="2:26" ht="24.75" customHeight="1" x14ac:dyDescent="0.45">
      <c r="B116" s="446" t="s">
        <v>416</v>
      </c>
      <c r="C116" s="446"/>
      <c r="D116" s="446"/>
      <c r="E116" s="446"/>
      <c r="F116" s="322"/>
      <c r="G116" s="322"/>
      <c r="H116" s="322"/>
      <c r="I116" s="446"/>
      <c r="J116" s="446"/>
      <c r="K116" s="446"/>
      <c r="L116" s="446"/>
      <c r="M116" s="446"/>
      <c r="N116" s="446"/>
      <c r="O116" s="446"/>
      <c r="P116" s="446"/>
      <c r="Q116" s="446"/>
      <c r="R116" s="446"/>
      <c r="S116" s="446"/>
      <c r="T116" s="446"/>
      <c r="U116" s="446"/>
      <c r="V116" s="446"/>
      <c r="W116" s="446"/>
      <c r="X116" s="446"/>
      <c r="Y116" s="446"/>
    </row>
    <row r="117" spans="2:26" ht="20.100000000000001" customHeight="1" x14ac:dyDescent="0.45">
      <c r="B117" s="184" t="s">
        <v>2</v>
      </c>
      <c r="C117" s="196"/>
      <c r="D117" s="196"/>
      <c r="E117" s="196"/>
      <c r="F117" s="116" t="s">
        <v>408</v>
      </c>
      <c r="G117" s="117"/>
      <c r="H117" s="447"/>
      <c r="I117" s="166" t="s">
        <v>3</v>
      </c>
      <c r="J117" s="162"/>
      <c r="K117" s="134" t="s">
        <v>407</v>
      </c>
      <c r="L117" s="135"/>
      <c r="M117" s="135"/>
      <c r="N117" s="137"/>
      <c r="O117" s="105" t="s">
        <v>417</v>
      </c>
      <c r="P117" s="107"/>
      <c r="Q117" s="134" t="s">
        <v>397</v>
      </c>
      <c r="R117" s="135"/>
      <c r="S117" s="135"/>
      <c r="T117" s="448"/>
      <c r="U117" s="334" t="s">
        <v>418</v>
      </c>
      <c r="V117" s="335"/>
      <c r="W117" s="335"/>
      <c r="X117" s="336"/>
      <c r="Y117" s="155">
        <v>44337</v>
      </c>
      <c r="Z117" s="157"/>
    </row>
    <row r="118" spans="2:26" ht="20.100000000000001" customHeight="1" x14ac:dyDescent="0.45">
      <c r="B118" s="169" t="s">
        <v>109</v>
      </c>
      <c r="C118" s="171"/>
      <c r="D118" s="171"/>
      <c r="E118" s="171"/>
      <c r="F118" s="118" t="s">
        <v>401</v>
      </c>
      <c r="G118" s="119"/>
      <c r="H118" s="449"/>
      <c r="I118" s="450" t="s">
        <v>110</v>
      </c>
      <c r="J118" s="451"/>
      <c r="K118" s="134" t="s">
        <v>406</v>
      </c>
      <c r="L118" s="135"/>
      <c r="M118" s="135"/>
      <c r="N118" s="137"/>
      <c r="O118" s="105" t="s">
        <v>419</v>
      </c>
      <c r="P118" s="107"/>
      <c r="Q118" s="134" t="s">
        <v>391</v>
      </c>
      <c r="R118" s="135"/>
      <c r="S118" s="135"/>
      <c r="T118" s="448"/>
      <c r="U118" s="452"/>
      <c r="V118" s="453"/>
      <c r="W118" s="453"/>
      <c r="X118" s="454"/>
      <c r="Y118" s="378"/>
      <c r="Z118" s="455"/>
    </row>
    <row r="119" spans="2:26" ht="15" customHeight="1" x14ac:dyDescent="0.45">
      <c r="B119" s="194" t="s">
        <v>420</v>
      </c>
      <c r="C119" s="456" t="s">
        <v>421</v>
      </c>
      <c r="D119" s="457"/>
      <c r="E119" s="458" t="s">
        <v>422</v>
      </c>
      <c r="F119" s="458" t="s">
        <v>423</v>
      </c>
      <c r="G119" s="459" t="s">
        <v>424</v>
      </c>
      <c r="H119" s="460"/>
      <c r="I119" s="184" t="s">
        <v>425</v>
      </c>
      <c r="J119" s="196"/>
      <c r="K119" s="196"/>
      <c r="L119" s="196"/>
      <c r="M119" s="196"/>
      <c r="N119" s="197"/>
      <c r="O119" s="461" t="s">
        <v>426</v>
      </c>
      <c r="P119" s="462"/>
      <c r="Q119" s="463" t="s">
        <v>427</v>
      </c>
      <c r="R119" s="464"/>
      <c r="S119" s="464"/>
      <c r="T119" s="465"/>
      <c r="U119" s="459" t="s">
        <v>428</v>
      </c>
      <c r="V119" s="466"/>
      <c r="W119" s="466"/>
      <c r="X119" s="466"/>
      <c r="Y119" s="460"/>
      <c r="Z119" s="467" t="s">
        <v>429</v>
      </c>
    </row>
    <row r="120" spans="2:26" ht="15" customHeight="1" x14ac:dyDescent="0.45">
      <c r="B120" s="194"/>
      <c r="C120" s="456"/>
      <c r="D120" s="457"/>
      <c r="E120" s="458"/>
      <c r="F120" s="458"/>
      <c r="G120" s="468"/>
      <c r="H120" s="469"/>
      <c r="I120" s="169"/>
      <c r="J120" s="171"/>
      <c r="K120" s="171"/>
      <c r="L120" s="171"/>
      <c r="M120" s="171"/>
      <c r="N120" s="170"/>
      <c r="O120" s="470"/>
      <c r="P120" s="471"/>
      <c r="Q120" s="472"/>
      <c r="R120" s="473"/>
      <c r="S120" s="473"/>
      <c r="T120" s="474"/>
      <c r="U120" s="468"/>
      <c r="V120" s="475"/>
      <c r="W120" s="475"/>
      <c r="X120" s="475"/>
      <c r="Y120" s="469"/>
      <c r="Z120" s="458"/>
    </row>
    <row r="121" spans="2:26" ht="16.5" customHeight="1" x14ac:dyDescent="0.45">
      <c r="B121" s="194"/>
      <c r="C121" s="456"/>
      <c r="D121" s="457"/>
      <c r="E121" s="458"/>
      <c r="F121" s="458"/>
      <c r="G121" s="349" t="s">
        <v>431</v>
      </c>
      <c r="H121" s="349" t="s">
        <v>432</v>
      </c>
      <c r="I121" s="326" t="s">
        <v>433</v>
      </c>
      <c r="J121" s="326" t="s">
        <v>434</v>
      </c>
      <c r="K121" s="476"/>
      <c r="L121" s="476"/>
      <c r="M121" s="477" t="s">
        <v>435</v>
      </c>
      <c r="N121" s="478" t="s">
        <v>436</v>
      </c>
      <c r="O121" s="326" t="s">
        <v>437</v>
      </c>
      <c r="P121" s="326" t="s">
        <v>438</v>
      </c>
      <c r="Q121" s="142" t="s">
        <v>439</v>
      </c>
      <c r="R121" s="476"/>
      <c r="S121" s="349" t="s">
        <v>440</v>
      </c>
      <c r="T121" s="349" t="s">
        <v>441</v>
      </c>
      <c r="U121" s="479" t="s">
        <v>442</v>
      </c>
      <c r="V121" s="349" t="s">
        <v>443</v>
      </c>
      <c r="W121" s="476"/>
      <c r="X121" s="476"/>
      <c r="Y121" s="476"/>
      <c r="Z121" s="458"/>
    </row>
    <row r="122" spans="2:26" ht="16.5" customHeight="1" x14ac:dyDescent="0.45">
      <c r="B122" s="194"/>
      <c r="C122" s="169"/>
      <c r="D122" s="170"/>
      <c r="E122" s="480"/>
      <c r="F122" s="480"/>
      <c r="G122" s="481"/>
      <c r="H122" s="481"/>
      <c r="I122" s="476"/>
      <c r="J122" s="476"/>
      <c r="K122" s="476"/>
      <c r="L122" s="476"/>
      <c r="M122" s="476"/>
      <c r="N122" s="476"/>
      <c r="O122" s="476"/>
      <c r="P122" s="476"/>
      <c r="Q122" s="482" t="s">
        <v>444</v>
      </c>
      <c r="R122" s="482" t="s">
        <v>445</v>
      </c>
      <c r="S122" s="476"/>
      <c r="T122" s="476"/>
      <c r="U122" s="476"/>
      <c r="V122" s="476"/>
      <c r="W122" s="476"/>
      <c r="X122" s="476"/>
      <c r="Y122" s="476"/>
      <c r="Z122" s="483"/>
    </row>
    <row r="123" spans="2:26" ht="15.75" customHeight="1" x14ac:dyDescent="0.45">
      <c r="B123" s="194"/>
      <c r="C123" s="484" t="s">
        <v>317</v>
      </c>
      <c r="D123" s="485"/>
      <c r="E123" s="41">
        <v>2</v>
      </c>
      <c r="F123" s="103">
        <v>169.9</v>
      </c>
      <c r="G123" s="27" t="s">
        <v>446</v>
      </c>
      <c r="H123" s="27" t="s">
        <v>567</v>
      </c>
      <c r="I123" s="27" t="s">
        <v>467</v>
      </c>
      <c r="J123" s="189" t="s">
        <v>479</v>
      </c>
      <c r="K123" s="486"/>
      <c r="L123" s="168"/>
      <c r="M123" s="27" t="s">
        <v>513</v>
      </c>
      <c r="N123" s="27" t="s">
        <v>470</v>
      </c>
      <c r="O123" s="487" t="s">
        <v>461</v>
      </c>
      <c r="P123" s="27" t="s">
        <v>461</v>
      </c>
      <c r="Q123" s="27"/>
      <c r="R123" s="27" t="s">
        <v>452</v>
      </c>
      <c r="S123" s="35" t="s">
        <v>453</v>
      </c>
      <c r="T123" s="35" t="s">
        <v>454</v>
      </c>
      <c r="U123" s="35"/>
      <c r="V123" s="189"/>
      <c r="W123" s="486"/>
      <c r="X123" s="486"/>
      <c r="Y123" s="168"/>
      <c r="Z123" s="27" t="s">
        <v>455</v>
      </c>
    </row>
    <row r="124" spans="2:26" ht="15.9" customHeight="1" x14ac:dyDescent="0.45">
      <c r="B124" s="194"/>
      <c r="C124" s="484" t="s">
        <v>317</v>
      </c>
      <c r="D124" s="485"/>
      <c r="E124" s="41">
        <v>3</v>
      </c>
      <c r="F124" s="103">
        <v>170</v>
      </c>
      <c r="G124" s="27" t="s">
        <v>446</v>
      </c>
      <c r="H124" s="27" t="s">
        <v>471</v>
      </c>
      <c r="I124" s="27" t="s">
        <v>467</v>
      </c>
      <c r="J124" s="189" t="s">
        <v>479</v>
      </c>
      <c r="K124" s="486"/>
      <c r="L124" s="168"/>
      <c r="M124" s="27" t="s">
        <v>571</v>
      </c>
      <c r="N124" s="27" t="s">
        <v>498</v>
      </c>
      <c r="O124" s="487" t="s">
        <v>461</v>
      </c>
      <c r="P124" s="27" t="s">
        <v>461</v>
      </c>
      <c r="Q124" s="27"/>
      <c r="R124" s="27" t="s">
        <v>452</v>
      </c>
      <c r="S124" s="35" t="s">
        <v>453</v>
      </c>
      <c r="T124" s="35" t="s">
        <v>454</v>
      </c>
      <c r="U124" s="35"/>
      <c r="V124" s="189"/>
      <c r="W124" s="486"/>
      <c r="X124" s="486"/>
      <c r="Y124" s="168"/>
      <c r="Z124" s="27" t="s">
        <v>455</v>
      </c>
    </row>
    <row r="125" spans="2:26" ht="15.9" customHeight="1" x14ac:dyDescent="0.45">
      <c r="B125" s="194"/>
      <c r="C125" s="484" t="s">
        <v>317</v>
      </c>
      <c r="D125" s="485"/>
      <c r="E125" s="41">
        <v>4</v>
      </c>
      <c r="F125" s="103">
        <v>172.7</v>
      </c>
      <c r="G125" s="27" t="s">
        <v>446</v>
      </c>
      <c r="H125" s="27" t="s">
        <v>567</v>
      </c>
      <c r="I125" s="27" t="s">
        <v>467</v>
      </c>
      <c r="J125" s="189" t="s">
        <v>479</v>
      </c>
      <c r="K125" s="486"/>
      <c r="L125" s="168"/>
      <c r="M125" s="27" t="s">
        <v>572</v>
      </c>
      <c r="N125" s="27" t="s">
        <v>470</v>
      </c>
      <c r="O125" s="487" t="s">
        <v>461</v>
      </c>
      <c r="P125" s="27" t="s">
        <v>461</v>
      </c>
      <c r="Q125" s="27"/>
      <c r="R125" s="27" t="s">
        <v>452</v>
      </c>
      <c r="S125" s="35" t="s">
        <v>453</v>
      </c>
      <c r="T125" s="35" t="s">
        <v>454</v>
      </c>
      <c r="U125" s="35"/>
      <c r="V125" s="189"/>
      <c r="W125" s="486"/>
      <c r="X125" s="486"/>
      <c r="Y125" s="168"/>
      <c r="Z125" s="27" t="s">
        <v>455</v>
      </c>
    </row>
    <row r="126" spans="2:26" ht="15.9" customHeight="1" x14ac:dyDescent="0.45">
      <c r="B126" s="194"/>
      <c r="C126" s="484" t="s">
        <v>318</v>
      </c>
      <c r="D126" s="485"/>
      <c r="E126" s="41">
        <v>1</v>
      </c>
      <c r="F126" s="103">
        <v>176.8</v>
      </c>
      <c r="G126" s="27" t="s">
        <v>446</v>
      </c>
      <c r="H126" s="27" t="s">
        <v>447</v>
      </c>
      <c r="I126" s="27" t="s">
        <v>467</v>
      </c>
      <c r="J126" s="189" t="s">
        <v>479</v>
      </c>
      <c r="K126" s="486"/>
      <c r="L126" s="168"/>
      <c r="M126" s="27" t="s">
        <v>495</v>
      </c>
      <c r="N126" s="27" t="s">
        <v>470</v>
      </c>
      <c r="O126" s="487" t="s">
        <v>461</v>
      </c>
      <c r="P126" s="27" t="s">
        <v>461</v>
      </c>
      <c r="Q126" s="27"/>
      <c r="R126" s="27" t="s">
        <v>451</v>
      </c>
      <c r="S126" s="35" t="s">
        <v>453</v>
      </c>
      <c r="T126" s="35" t="s">
        <v>458</v>
      </c>
      <c r="U126" s="35"/>
      <c r="V126" s="189"/>
      <c r="W126" s="486"/>
      <c r="X126" s="486"/>
      <c r="Y126" s="168"/>
      <c r="Z126" s="27" t="s">
        <v>482</v>
      </c>
    </row>
    <row r="127" spans="2:26" ht="15.9" customHeight="1" x14ac:dyDescent="0.45">
      <c r="B127" s="194"/>
      <c r="C127" s="484" t="s">
        <v>318</v>
      </c>
      <c r="D127" s="485"/>
      <c r="E127" s="41">
        <v>2</v>
      </c>
      <c r="F127" s="103">
        <v>182.9</v>
      </c>
      <c r="G127" s="27" t="s">
        <v>446</v>
      </c>
      <c r="H127" s="27" t="s">
        <v>478</v>
      </c>
      <c r="I127" s="27" t="s">
        <v>467</v>
      </c>
      <c r="J127" s="189" t="s">
        <v>479</v>
      </c>
      <c r="K127" s="486"/>
      <c r="L127" s="168"/>
      <c r="M127" s="27" t="s">
        <v>573</v>
      </c>
      <c r="N127" s="27" t="s">
        <v>470</v>
      </c>
      <c r="O127" s="487" t="s">
        <v>461</v>
      </c>
      <c r="P127" s="27" t="s">
        <v>461</v>
      </c>
      <c r="Q127" s="27"/>
      <c r="R127" s="27" t="s">
        <v>452</v>
      </c>
      <c r="S127" s="35" t="s">
        <v>453</v>
      </c>
      <c r="T127" s="35" t="s">
        <v>454</v>
      </c>
      <c r="U127" s="35"/>
      <c r="V127" s="189"/>
      <c r="W127" s="486"/>
      <c r="X127" s="486"/>
      <c r="Y127" s="168"/>
      <c r="Z127" s="27" t="s">
        <v>455</v>
      </c>
    </row>
    <row r="128" spans="2:26" ht="15.9" customHeight="1" x14ac:dyDescent="0.45">
      <c r="B128" s="194"/>
      <c r="C128" s="484" t="s">
        <v>318</v>
      </c>
      <c r="D128" s="485"/>
      <c r="E128" s="41">
        <v>3</v>
      </c>
      <c r="F128" s="103">
        <v>173.2</v>
      </c>
      <c r="G128" s="27" t="s">
        <v>446</v>
      </c>
      <c r="H128" s="27" t="s">
        <v>567</v>
      </c>
      <c r="I128" s="27" t="s">
        <v>467</v>
      </c>
      <c r="J128" s="189" t="s">
        <v>479</v>
      </c>
      <c r="K128" s="486"/>
      <c r="L128" s="168"/>
      <c r="M128" s="27" t="s">
        <v>574</v>
      </c>
      <c r="N128" s="27" t="s">
        <v>470</v>
      </c>
      <c r="O128" s="487" t="s">
        <v>461</v>
      </c>
      <c r="P128" s="27" t="s">
        <v>461</v>
      </c>
      <c r="Q128" s="27"/>
      <c r="R128" s="27" t="s">
        <v>452</v>
      </c>
      <c r="S128" s="35" t="s">
        <v>453</v>
      </c>
      <c r="T128" s="35" t="s">
        <v>454</v>
      </c>
      <c r="U128" s="35"/>
      <c r="V128" s="189"/>
      <c r="W128" s="486"/>
      <c r="X128" s="486"/>
      <c r="Y128" s="168"/>
      <c r="Z128" s="27" t="s">
        <v>455</v>
      </c>
    </row>
    <row r="129" spans="2:26" ht="15.9" customHeight="1" x14ac:dyDescent="0.45">
      <c r="B129" s="194"/>
      <c r="C129" s="484" t="s">
        <v>318</v>
      </c>
      <c r="D129" s="485"/>
      <c r="E129" s="41">
        <v>4</v>
      </c>
      <c r="F129" s="103">
        <v>173.5</v>
      </c>
      <c r="G129" s="27" t="s">
        <v>446</v>
      </c>
      <c r="H129" s="27" t="s">
        <v>471</v>
      </c>
      <c r="I129" s="27" t="s">
        <v>467</v>
      </c>
      <c r="J129" s="189" t="s">
        <v>479</v>
      </c>
      <c r="K129" s="486"/>
      <c r="L129" s="168"/>
      <c r="M129" s="27" t="s">
        <v>575</v>
      </c>
      <c r="N129" s="27" t="s">
        <v>498</v>
      </c>
      <c r="O129" s="487" t="s">
        <v>461</v>
      </c>
      <c r="P129" s="27" t="s">
        <v>461</v>
      </c>
      <c r="Q129" s="27"/>
      <c r="R129" s="27" t="s">
        <v>452</v>
      </c>
      <c r="S129" s="35" t="s">
        <v>453</v>
      </c>
      <c r="T129" s="35" t="s">
        <v>454</v>
      </c>
      <c r="U129" s="35"/>
      <c r="V129" s="189"/>
      <c r="W129" s="486"/>
      <c r="X129" s="486"/>
      <c r="Y129" s="168"/>
      <c r="Z129" s="27" t="s">
        <v>455</v>
      </c>
    </row>
    <row r="130" spans="2:26" ht="15.9" customHeight="1" x14ac:dyDescent="0.45">
      <c r="B130" s="194"/>
      <c r="C130" s="484" t="s">
        <v>318</v>
      </c>
      <c r="D130" s="485"/>
      <c r="E130" s="41">
        <v>5</v>
      </c>
      <c r="F130" s="103">
        <v>174.3</v>
      </c>
      <c r="G130" s="27" t="s">
        <v>446</v>
      </c>
      <c r="H130" s="27" t="s">
        <v>447</v>
      </c>
      <c r="I130" s="27" t="s">
        <v>467</v>
      </c>
      <c r="J130" s="189" t="s">
        <v>468</v>
      </c>
      <c r="K130" s="486"/>
      <c r="L130" s="168"/>
      <c r="M130" s="27" t="s">
        <v>576</v>
      </c>
      <c r="N130" s="27" t="s">
        <v>470</v>
      </c>
      <c r="O130" s="487" t="s">
        <v>461</v>
      </c>
      <c r="P130" s="27" t="s">
        <v>461</v>
      </c>
      <c r="Q130" s="27"/>
      <c r="R130" s="27" t="s">
        <v>190</v>
      </c>
      <c r="S130" s="35" t="s">
        <v>453</v>
      </c>
      <c r="T130" s="35" t="s">
        <v>458</v>
      </c>
      <c r="U130" s="35"/>
      <c r="V130" s="189"/>
      <c r="W130" s="486"/>
      <c r="X130" s="486"/>
      <c r="Y130" s="168"/>
      <c r="Z130" s="27" t="s">
        <v>482</v>
      </c>
    </row>
    <row r="131" spans="2:26" ht="15.9" customHeight="1" x14ac:dyDescent="0.45">
      <c r="B131" s="194"/>
      <c r="C131" s="484" t="s">
        <v>318</v>
      </c>
      <c r="D131" s="485"/>
      <c r="E131" s="41">
        <v>6</v>
      </c>
      <c r="F131" s="103">
        <v>184.1</v>
      </c>
      <c r="G131" s="27" t="s">
        <v>446</v>
      </c>
      <c r="H131" s="27" t="s">
        <v>447</v>
      </c>
      <c r="I131" s="27" t="s">
        <v>467</v>
      </c>
      <c r="J131" s="189" t="s">
        <v>468</v>
      </c>
      <c r="K131" s="486"/>
      <c r="L131" s="168"/>
      <c r="M131" s="27" t="s">
        <v>491</v>
      </c>
      <c r="N131" s="27" t="s">
        <v>470</v>
      </c>
      <c r="O131" s="487" t="s">
        <v>461</v>
      </c>
      <c r="P131" s="27" t="s">
        <v>461</v>
      </c>
      <c r="Q131" s="27"/>
      <c r="R131" s="27" t="s">
        <v>190</v>
      </c>
      <c r="S131" s="35" t="s">
        <v>453</v>
      </c>
      <c r="T131" s="35" t="s">
        <v>458</v>
      </c>
      <c r="U131" s="35"/>
      <c r="V131" s="189"/>
      <c r="W131" s="486"/>
      <c r="X131" s="486"/>
      <c r="Y131" s="168"/>
      <c r="Z131" s="27" t="s">
        <v>482</v>
      </c>
    </row>
    <row r="132" spans="2:26" ht="15.9" customHeight="1" x14ac:dyDescent="0.45">
      <c r="B132" s="194"/>
      <c r="C132" s="484" t="s">
        <v>319</v>
      </c>
      <c r="D132" s="485"/>
      <c r="E132" s="41">
        <v>1</v>
      </c>
      <c r="F132" s="103">
        <v>186.6</v>
      </c>
      <c r="G132" s="27" t="s">
        <v>446</v>
      </c>
      <c r="H132" s="27" t="s">
        <v>478</v>
      </c>
      <c r="I132" s="27" t="s">
        <v>467</v>
      </c>
      <c r="J132" s="189" t="s">
        <v>479</v>
      </c>
      <c r="K132" s="486"/>
      <c r="L132" s="168"/>
      <c r="M132" s="27" t="s">
        <v>577</v>
      </c>
      <c r="N132" s="27" t="s">
        <v>470</v>
      </c>
      <c r="O132" s="487" t="s">
        <v>461</v>
      </c>
      <c r="P132" s="27" t="s">
        <v>461</v>
      </c>
      <c r="Q132" s="27"/>
      <c r="R132" s="27" t="s">
        <v>452</v>
      </c>
      <c r="S132" s="35" t="s">
        <v>453</v>
      </c>
      <c r="T132" s="35" t="s">
        <v>454</v>
      </c>
      <c r="U132" s="35"/>
      <c r="V132" s="189"/>
      <c r="W132" s="486"/>
      <c r="X132" s="486"/>
      <c r="Y132" s="168"/>
      <c r="Z132" s="27" t="s">
        <v>455</v>
      </c>
    </row>
    <row r="133" spans="2:26" ht="15.9" customHeight="1" x14ac:dyDescent="0.45">
      <c r="B133" s="194"/>
      <c r="C133" s="484" t="s">
        <v>320</v>
      </c>
      <c r="D133" s="485"/>
      <c r="E133" s="41">
        <v>1</v>
      </c>
      <c r="F133" s="103">
        <v>192.6</v>
      </c>
      <c r="G133" s="27" t="s">
        <v>446</v>
      </c>
      <c r="H133" s="27" t="s">
        <v>447</v>
      </c>
      <c r="I133" s="27" t="s">
        <v>467</v>
      </c>
      <c r="J133" s="189" t="s">
        <v>479</v>
      </c>
      <c r="K133" s="486"/>
      <c r="L133" s="168"/>
      <c r="M133" s="27" t="s">
        <v>565</v>
      </c>
      <c r="N133" s="27" t="s">
        <v>470</v>
      </c>
      <c r="O133" s="487" t="s">
        <v>461</v>
      </c>
      <c r="P133" s="27" t="s">
        <v>461</v>
      </c>
      <c r="Q133" s="27"/>
      <c r="R133" s="27" t="s">
        <v>451</v>
      </c>
      <c r="S133" s="35" t="s">
        <v>453</v>
      </c>
      <c r="T133" s="35" t="s">
        <v>458</v>
      </c>
      <c r="U133" s="35"/>
      <c r="V133" s="189"/>
      <c r="W133" s="486"/>
      <c r="X133" s="486"/>
      <c r="Y133" s="168"/>
      <c r="Z133" s="27" t="s">
        <v>482</v>
      </c>
    </row>
    <row r="134" spans="2:26" ht="15.9" customHeight="1" x14ac:dyDescent="0.45">
      <c r="B134" s="194"/>
      <c r="C134" s="484" t="s">
        <v>320</v>
      </c>
      <c r="D134" s="485"/>
      <c r="E134" s="41">
        <v>2</v>
      </c>
      <c r="F134" s="103">
        <v>195.8</v>
      </c>
      <c r="G134" s="27" t="s">
        <v>446</v>
      </c>
      <c r="H134" s="27" t="s">
        <v>478</v>
      </c>
      <c r="I134" s="27" t="s">
        <v>467</v>
      </c>
      <c r="J134" s="189" t="s">
        <v>479</v>
      </c>
      <c r="K134" s="486"/>
      <c r="L134" s="168"/>
      <c r="M134" s="27" t="s">
        <v>578</v>
      </c>
      <c r="N134" s="27" t="s">
        <v>470</v>
      </c>
      <c r="O134" s="487" t="s">
        <v>461</v>
      </c>
      <c r="P134" s="27" t="s">
        <v>461</v>
      </c>
      <c r="Q134" s="27"/>
      <c r="R134" s="27" t="s">
        <v>452</v>
      </c>
      <c r="S134" s="35" t="s">
        <v>453</v>
      </c>
      <c r="T134" s="35" t="s">
        <v>454</v>
      </c>
      <c r="U134" s="35"/>
      <c r="V134" s="189"/>
      <c r="W134" s="486"/>
      <c r="X134" s="486"/>
      <c r="Y134" s="168"/>
      <c r="Z134" s="27" t="s">
        <v>455</v>
      </c>
    </row>
    <row r="135" spans="2:26" ht="15.9" customHeight="1" x14ac:dyDescent="0.45">
      <c r="B135" s="194"/>
      <c r="C135" s="484" t="s">
        <v>320</v>
      </c>
      <c r="D135" s="485"/>
      <c r="E135" s="41">
        <v>3</v>
      </c>
      <c r="F135" s="103">
        <v>191</v>
      </c>
      <c r="G135" s="27" t="s">
        <v>446</v>
      </c>
      <c r="H135" s="27" t="s">
        <v>567</v>
      </c>
      <c r="I135" s="27" t="s">
        <v>467</v>
      </c>
      <c r="J135" s="189" t="s">
        <v>479</v>
      </c>
      <c r="K135" s="486"/>
      <c r="L135" s="168"/>
      <c r="M135" s="27" t="s">
        <v>579</v>
      </c>
      <c r="N135" s="27" t="s">
        <v>470</v>
      </c>
      <c r="O135" s="487" t="s">
        <v>461</v>
      </c>
      <c r="P135" s="27" t="s">
        <v>461</v>
      </c>
      <c r="Q135" s="27"/>
      <c r="R135" s="27" t="s">
        <v>452</v>
      </c>
      <c r="S135" s="35" t="s">
        <v>453</v>
      </c>
      <c r="T135" s="35" t="s">
        <v>454</v>
      </c>
      <c r="U135" s="35"/>
      <c r="V135" s="189"/>
      <c r="W135" s="486"/>
      <c r="X135" s="486"/>
      <c r="Y135" s="168"/>
      <c r="Z135" s="27" t="s">
        <v>455</v>
      </c>
    </row>
    <row r="136" spans="2:26" ht="15.9" customHeight="1" x14ac:dyDescent="0.45">
      <c r="B136" s="194"/>
      <c r="C136" s="484" t="s">
        <v>320</v>
      </c>
      <c r="D136" s="485"/>
      <c r="E136" s="41">
        <v>4</v>
      </c>
      <c r="F136" s="103">
        <v>193.5</v>
      </c>
      <c r="G136" s="27" t="s">
        <v>446</v>
      </c>
      <c r="H136" s="27" t="s">
        <v>471</v>
      </c>
      <c r="I136" s="27" t="s">
        <v>467</v>
      </c>
      <c r="J136" s="189" t="s">
        <v>479</v>
      </c>
      <c r="K136" s="486"/>
      <c r="L136" s="168"/>
      <c r="M136" s="27" t="s">
        <v>559</v>
      </c>
      <c r="N136" s="27" t="s">
        <v>498</v>
      </c>
      <c r="O136" s="487" t="s">
        <v>461</v>
      </c>
      <c r="P136" s="27" t="s">
        <v>461</v>
      </c>
      <c r="Q136" s="27"/>
      <c r="R136" s="27" t="s">
        <v>452</v>
      </c>
      <c r="S136" s="35" t="s">
        <v>453</v>
      </c>
      <c r="T136" s="35" t="s">
        <v>454</v>
      </c>
      <c r="U136" s="35"/>
      <c r="V136" s="189"/>
      <c r="W136" s="486"/>
      <c r="X136" s="486"/>
      <c r="Y136" s="168"/>
      <c r="Z136" s="27" t="s">
        <v>455</v>
      </c>
    </row>
    <row r="137" spans="2:26" ht="15.9" customHeight="1" x14ac:dyDescent="0.45">
      <c r="B137" s="194"/>
      <c r="C137" s="484" t="s">
        <v>320</v>
      </c>
      <c r="D137" s="485"/>
      <c r="E137" s="41">
        <v>5</v>
      </c>
      <c r="F137" s="103">
        <v>194.3</v>
      </c>
      <c r="G137" s="27" t="s">
        <v>446</v>
      </c>
      <c r="H137" s="27" t="s">
        <v>447</v>
      </c>
      <c r="I137" s="27" t="s">
        <v>467</v>
      </c>
      <c r="J137" s="189" t="s">
        <v>468</v>
      </c>
      <c r="K137" s="486"/>
      <c r="L137" s="168"/>
      <c r="M137" s="27" t="s">
        <v>580</v>
      </c>
      <c r="N137" s="27" t="s">
        <v>581</v>
      </c>
      <c r="O137" s="487" t="s">
        <v>451</v>
      </c>
      <c r="P137" s="27" t="s">
        <v>404</v>
      </c>
      <c r="Q137" s="27"/>
      <c r="R137" s="27" t="s">
        <v>190</v>
      </c>
      <c r="S137" s="35" t="s">
        <v>453</v>
      </c>
      <c r="T137" s="35" t="s">
        <v>458</v>
      </c>
      <c r="U137" s="35"/>
      <c r="V137" s="189"/>
      <c r="W137" s="486"/>
      <c r="X137" s="486"/>
      <c r="Y137" s="168"/>
      <c r="Z137" s="27" t="s">
        <v>482</v>
      </c>
    </row>
    <row r="138" spans="2:26" ht="15.9" customHeight="1" x14ac:dyDescent="0.45">
      <c r="B138" s="194"/>
      <c r="C138" s="484" t="s">
        <v>321</v>
      </c>
      <c r="D138" s="485"/>
      <c r="E138" s="41">
        <v>1</v>
      </c>
      <c r="F138" s="103">
        <v>200</v>
      </c>
      <c r="G138" s="27" t="s">
        <v>446</v>
      </c>
      <c r="H138" s="27" t="s">
        <v>478</v>
      </c>
      <c r="I138" s="27" t="s">
        <v>467</v>
      </c>
      <c r="J138" s="189" t="s">
        <v>479</v>
      </c>
      <c r="K138" s="486"/>
      <c r="L138" s="168"/>
      <c r="M138" s="27" t="s">
        <v>582</v>
      </c>
      <c r="N138" s="27" t="s">
        <v>470</v>
      </c>
      <c r="O138" s="487" t="s">
        <v>461</v>
      </c>
      <c r="P138" s="27" t="s">
        <v>461</v>
      </c>
      <c r="Q138" s="27"/>
      <c r="R138" s="27" t="s">
        <v>452</v>
      </c>
      <c r="S138" s="35" t="s">
        <v>453</v>
      </c>
      <c r="T138" s="35" t="s">
        <v>454</v>
      </c>
      <c r="U138" s="35"/>
      <c r="V138" s="189"/>
      <c r="W138" s="486"/>
      <c r="X138" s="486"/>
      <c r="Y138" s="168"/>
      <c r="Z138" s="27" t="s">
        <v>455</v>
      </c>
    </row>
    <row r="139" spans="2:26" ht="15.9" customHeight="1" x14ac:dyDescent="0.45">
      <c r="B139" s="194"/>
      <c r="C139" s="484" t="s">
        <v>321</v>
      </c>
      <c r="D139" s="485"/>
      <c r="E139" s="41">
        <v>2</v>
      </c>
      <c r="F139" s="103">
        <v>202.1</v>
      </c>
      <c r="G139" s="27" t="s">
        <v>446</v>
      </c>
      <c r="H139" s="27" t="s">
        <v>478</v>
      </c>
      <c r="I139" s="27" t="s">
        <v>467</v>
      </c>
      <c r="J139" s="189" t="s">
        <v>479</v>
      </c>
      <c r="K139" s="486"/>
      <c r="L139" s="168"/>
      <c r="M139" s="27" t="s">
        <v>583</v>
      </c>
      <c r="N139" s="27" t="s">
        <v>470</v>
      </c>
      <c r="O139" s="487" t="s">
        <v>461</v>
      </c>
      <c r="P139" s="27" t="s">
        <v>461</v>
      </c>
      <c r="Q139" s="27"/>
      <c r="R139" s="27" t="s">
        <v>452</v>
      </c>
      <c r="S139" s="35" t="s">
        <v>453</v>
      </c>
      <c r="T139" s="35" t="s">
        <v>454</v>
      </c>
      <c r="U139" s="35"/>
      <c r="V139" s="189"/>
      <c r="W139" s="486"/>
      <c r="X139" s="486"/>
      <c r="Y139" s="168"/>
      <c r="Z139" s="27" t="s">
        <v>455</v>
      </c>
    </row>
    <row r="140" spans="2:26" ht="15.9" customHeight="1" x14ac:dyDescent="0.45">
      <c r="B140" s="194"/>
      <c r="C140" s="484" t="s">
        <v>321</v>
      </c>
      <c r="D140" s="485"/>
      <c r="E140" s="41">
        <v>3</v>
      </c>
      <c r="F140" s="103">
        <v>203.3</v>
      </c>
      <c r="G140" s="27" t="s">
        <v>446</v>
      </c>
      <c r="H140" s="27" t="s">
        <v>478</v>
      </c>
      <c r="I140" s="27" t="s">
        <v>467</v>
      </c>
      <c r="J140" s="189" t="s">
        <v>479</v>
      </c>
      <c r="K140" s="486"/>
      <c r="L140" s="168"/>
      <c r="M140" s="27" t="s">
        <v>513</v>
      </c>
      <c r="N140" s="27" t="s">
        <v>470</v>
      </c>
      <c r="O140" s="487" t="s">
        <v>461</v>
      </c>
      <c r="P140" s="27" t="s">
        <v>461</v>
      </c>
      <c r="Q140" s="27"/>
      <c r="R140" s="27" t="s">
        <v>452</v>
      </c>
      <c r="S140" s="35" t="s">
        <v>453</v>
      </c>
      <c r="T140" s="35" t="s">
        <v>454</v>
      </c>
      <c r="U140" s="35"/>
      <c r="V140" s="189"/>
      <c r="W140" s="486"/>
      <c r="X140" s="486"/>
      <c r="Y140" s="168"/>
      <c r="Z140" s="27" t="s">
        <v>455</v>
      </c>
    </row>
    <row r="141" spans="2:26" ht="15.9" customHeight="1" x14ac:dyDescent="0.45">
      <c r="B141" s="194"/>
      <c r="C141" s="484" t="s">
        <v>321</v>
      </c>
      <c r="D141" s="485"/>
      <c r="E141" s="41">
        <v>4</v>
      </c>
      <c r="F141" s="103">
        <v>204.5</v>
      </c>
      <c r="G141" s="27" t="s">
        <v>446</v>
      </c>
      <c r="H141" s="27" t="s">
        <v>478</v>
      </c>
      <c r="I141" s="27" t="s">
        <v>467</v>
      </c>
      <c r="J141" s="189" t="s">
        <v>479</v>
      </c>
      <c r="K141" s="486"/>
      <c r="L141" s="168"/>
      <c r="M141" s="27" t="s">
        <v>584</v>
      </c>
      <c r="N141" s="27" t="s">
        <v>470</v>
      </c>
      <c r="O141" s="487" t="s">
        <v>461</v>
      </c>
      <c r="P141" s="27" t="s">
        <v>461</v>
      </c>
      <c r="Q141" s="27"/>
      <c r="R141" s="27" t="s">
        <v>452</v>
      </c>
      <c r="S141" s="35" t="s">
        <v>453</v>
      </c>
      <c r="T141" s="35" t="s">
        <v>454</v>
      </c>
      <c r="U141" s="35"/>
      <c r="V141" s="189"/>
      <c r="W141" s="486"/>
      <c r="X141" s="486"/>
      <c r="Y141" s="168"/>
      <c r="Z141" s="27" t="s">
        <v>455</v>
      </c>
    </row>
    <row r="142" spans="2:26" ht="15.9" customHeight="1" x14ac:dyDescent="0.45">
      <c r="B142" s="194"/>
      <c r="C142" s="484" t="s">
        <v>321</v>
      </c>
      <c r="D142" s="485"/>
      <c r="E142" s="41">
        <v>5</v>
      </c>
      <c r="F142" s="103">
        <v>205.3</v>
      </c>
      <c r="G142" s="27" t="s">
        <v>446</v>
      </c>
      <c r="H142" s="27" t="s">
        <v>466</v>
      </c>
      <c r="I142" s="27" t="s">
        <v>467</v>
      </c>
      <c r="J142" s="189" t="s">
        <v>479</v>
      </c>
      <c r="K142" s="486"/>
      <c r="L142" s="168"/>
      <c r="M142" s="27" t="s">
        <v>495</v>
      </c>
      <c r="N142" s="27" t="s">
        <v>585</v>
      </c>
      <c r="O142" s="487" t="s">
        <v>451</v>
      </c>
      <c r="P142" s="27" t="s">
        <v>404</v>
      </c>
      <c r="Q142" s="27"/>
      <c r="R142" s="27" t="s">
        <v>451</v>
      </c>
      <c r="S142" s="35" t="s">
        <v>453</v>
      </c>
      <c r="T142" s="35" t="s">
        <v>458</v>
      </c>
      <c r="U142" s="35"/>
      <c r="V142" s="189"/>
      <c r="W142" s="486"/>
      <c r="X142" s="486"/>
      <c r="Y142" s="168"/>
      <c r="Z142" s="27" t="s">
        <v>482</v>
      </c>
    </row>
    <row r="143" spans="2:26" ht="15.9" customHeight="1" x14ac:dyDescent="0.45">
      <c r="B143" s="194"/>
      <c r="C143" s="484" t="s">
        <v>325</v>
      </c>
      <c r="D143" s="485"/>
      <c r="E143" s="41">
        <v>1</v>
      </c>
      <c r="F143" s="103">
        <v>230.5</v>
      </c>
      <c r="G143" s="27" t="s">
        <v>446</v>
      </c>
      <c r="H143" s="27" t="s">
        <v>447</v>
      </c>
      <c r="I143" s="27" t="s">
        <v>467</v>
      </c>
      <c r="J143" s="189" t="s">
        <v>468</v>
      </c>
      <c r="K143" s="486"/>
      <c r="L143" s="168"/>
      <c r="M143" s="27" t="s">
        <v>586</v>
      </c>
      <c r="N143" s="27" t="s">
        <v>587</v>
      </c>
      <c r="O143" s="487" t="s">
        <v>451</v>
      </c>
      <c r="P143" s="27" t="s">
        <v>404</v>
      </c>
      <c r="Q143" s="27"/>
      <c r="R143" s="27" t="s">
        <v>190</v>
      </c>
      <c r="S143" s="35" t="s">
        <v>453</v>
      </c>
      <c r="T143" s="35" t="s">
        <v>458</v>
      </c>
      <c r="U143" s="35"/>
      <c r="V143" s="189"/>
      <c r="W143" s="486"/>
      <c r="X143" s="486"/>
      <c r="Y143" s="168"/>
      <c r="Z143" s="27" t="s">
        <v>482</v>
      </c>
    </row>
    <row r="144" spans="2:26" ht="15.9" customHeight="1" x14ac:dyDescent="0.45">
      <c r="B144" s="194"/>
      <c r="C144" s="484" t="s">
        <v>326</v>
      </c>
      <c r="D144" s="485"/>
      <c r="E144" s="41">
        <v>1</v>
      </c>
      <c r="F144" s="103">
        <v>235.9</v>
      </c>
      <c r="G144" s="27" t="s">
        <v>446</v>
      </c>
      <c r="H144" s="27" t="s">
        <v>447</v>
      </c>
      <c r="I144" s="27" t="s">
        <v>467</v>
      </c>
      <c r="J144" s="189" t="s">
        <v>479</v>
      </c>
      <c r="K144" s="486"/>
      <c r="L144" s="168"/>
      <c r="M144" s="27" t="s">
        <v>588</v>
      </c>
      <c r="N144" s="27" t="s">
        <v>555</v>
      </c>
      <c r="O144" s="487" t="s">
        <v>452</v>
      </c>
      <c r="P144" s="27" t="s">
        <v>404</v>
      </c>
      <c r="Q144" s="27"/>
      <c r="R144" s="27" t="s">
        <v>452</v>
      </c>
      <c r="S144" s="35" t="s">
        <v>453</v>
      </c>
      <c r="T144" s="35" t="s">
        <v>454</v>
      </c>
      <c r="U144" s="35"/>
      <c r="V144" s="189"/>
      <c r="W144" s="486"/>
      <c r="X144" s="486"/>
      <c r="Y144" s="168"/>
      <c r="Z144" s="27" t="s">
        <v>455</v>
      </c>
    </row>
    <row r="145" spans="2:26" ht="15.9" customHeight="1" x14ac:dyDescent="0.45">
      <c r="B145" s="194"/>
      <c r="C145" s="484" t="s">
        <v>326</v>
      </c>
      <c r="D145" s="485"/>
      <c r="E145" s="41">
        <v>2</v>
      </c>
      <c r="F145" s="103">
        <v>238.3</v>
      </c>
      <c r="G145" s="27" t="s">
        <v>446</v>
      </c>
      <c r="H145" s="27" t="s">
        <v>447</v>
      </c>
      <c r="I145" s="27" t="s">
        <v>448</v>
      </c>
      <c r="J145" s="189" t="s">
        <v>448</v>
      </c>
      <c r="K145" s="486"/>
      <c r="L145" s="168"/>
      <c r="M145" s="27" t="s">
        <v>589</v>
      </c>
      <c r="N145" s="27" t="s">
        <v>538</v>
      </c>
      <c r="O145" s="487" t="s">
        <v>452</v>
      </c>
      <c r="P145" s="27" t="s">
        <v>404</v>
      </c>
      <c r="Q145" s="27"/>
      <c r="R145" s="27" t="s">
        <v>412</v>
      </c>
      <c r="S145" s="35" t="s">
        <v>453</v>
      </c>
      <c r="T145" s="35"/>
      <c r="U145" s="35"/>
      <c r="V145" s="189"/>
      <c r="W145" s="486"/>
      <c r="X145" s="486"/>
      <c r="Y145" s="168"/>
      <c r="Z145" s="27"/>
    </row>
    <row r="146" spans="2:26" ht="15.9" customHeight="1" x14ac:dyDescent="0.45">
      <c r="B146" s="194"/>
      <c r="C146" s="484" t="s">
        <v>326</v>
      </c>
      <c r="D146" s="485"/>
      <c r="E146" s="41">
        <v>3</v>
      </c>
      <c r="F146" s="103">
        <v>240.7</v>
      </c>
      <c r="G146" s="27" t="s">
        <v>462</v>
      </c>
      <c r="H146" s="27" t="s">
        <v>507</v>
      </c>
      <c r="I146" s="27" t="s">
        <v>448</v>
      </c>
      <c r="J146" s="189" t="s">
        <v>508</v>
      </c>
      <c r="K146" s="486"/>
      <c r="L146" s="168"/>
      <c r="M146" s="27" t="s">
        <v>590</v>
      </c>
      <c r="N146" s="27" t="s">
        <v>457</v>
      </c>
      <c r="O146" s="487" t="s">
        <v>452</v>
      </c>
      <c r="P146" s="27" t="s">
        <v>404</v>
      </c>
      <c r="Q146" s="27"/>
      <c r="R146" s="27" t="s">
        <v>452</v>
      </c>
      <c r="S146" s="35" t="s">
        <v>453</v>
      </c>
      <c r="T146" s="35" t="s">
        <v>454</v>
      </c>
      <c r="U146" s="35"/>
      <c r="V146" s="189"/>
      <c r="W146" s="486"/>
      <c r="X146" s="486"/>
      <c r="Y146" s="168"/>
      <c r="Z146" s="27" t="s">
        <v>455</v>
      </c>
    </row>
    <row r="147" spans="2:26" ht="15.9" customHeight="1" x14ac:dyDescent="0.45">
      <c r="B147" s="194"/>
      <c r="C147" s="484" t="s">
        <v>327</v>
      </c>
      <c r="D147" s="485"/>
      <c r="E147" s="41">
        <v>1</v>
      </c>
      <c r="F147" s="103">
        <v>241.9</v>
      </c>
      <c r="G147" s="27" t="s">
        <v>446</v>
      </c>
      <c r="H147" s="27" t="s">
        <v>567</v>
      </c>
      <c r="I147" s="27" t="s">
        <v>467</v>
      </c>
      <c r="J147" s="189" t="s">
        <v>479</v>
      </c>
      <c r="K147" s="486"/>
      <c r="L147" s="168"/>
      <c r="M147" s="27" t="s">
        <v>577</v>
      </c>
      <c r="N147" s="27" t="s">
        <v>470</v>
      </c>
      <c r="O147" s="487" t="s">
        <v>461</v>
      </c>
      <c r="P147" s="27" t="s">
        <v>461</v>
      </c>
      <c r="Q147" s="27"/>
      <c r="R147" s="27" t="s">
        <v>452</v>
      </c>
      <c r="S147" s="35" t="s">
        <v>453</v>
      </c>
      <c r="T147" s="35" t="s">
        <v>454</v>
      </c>
      <c r="U147" s="35"/>
      <c r="V147" s="189"/>
      <c r="W147" s="486"/>
      <c r="X147" s="486"/>
      <c r="Y147" s="168"/>
      <c r="Z147" s="27" t="s">
        <v>455</v>
      </c>
    </row>
    <row r="148" spans="2:26" ht="15.9" customHeight="1" x14ac:dyDescent="0.45">
      <c r="B148" s="194"/>
      <c r="C148" s="484" t="s">
        <v>327</v>
      </c>
      <c r="D148" s="485"/>
      <c r="E148" s="41">
        <v>2</v>
      </c>
      <c r="F148" s="103">
        <v>245.7</v>
      </c>
      <c r="G148" s="27" t="s">
        <v>446</v>
      </c>
      <c r="H148" s="27" t="s">
        <v>447</v>
      </c>
      <c r="I148" s="27" t="s">
        <v>467</v>
      </c>
      <c r="J148" s="189" t="s">
        <v>468</v>
      </c>
      <c r="K148" s="486"/>
      <c r="L148" s="168"/>
      <c r="M148" s="27" t="s">
        <v>591</v>
      </c>
      <c r="N148" s="27" t="s">
        <v>592</v>
      </c>
      <c r="O148" s="487" t="s">
        <v>451</v>
      </c>
      <c r="P148" s="27" t="s">
        <v>404</v>
      </c>
      <c r="Q148" s="27"/>
      <c r="R148" s="27" t="s">
        <v>190</v>
      </c>
      <c r="S148" s="35" t="s">
        <v>453</v>
      </c>
      <c r="T148" s="35" t="s">
        <v>458</v>
      </c>
      <c r="U148" s="35"/>
      <c r="V148" s="189"/>
      <c r="W148" s="486"/>
      <c r="X148" s="486"/>
      <c r="Y148" s="168"/>
      <c r="Z148" s="27" t="s">
        <v>482</v>
      </c>
    </row>
    <row r="149" spans="2:26" ht="15.9" customHeight="1" x14ac:dyDescent="0.45">
      <c r="B149" s="194"/>
      <c r="C149" s="484" t="s">
        <v>328</v>
      </c>
      <c r="D149" s="485"/>
      <c r="E149" s="41">
        <v>1</v>
      </c>
      <c r="F149" s="103">
        <v>250.9</v>
      </c>
      <c r="G149" s="27" t="s">
        <v>446</v>
      </c>
      <c r="H149" s="27" t="s">
        <v>478</v>
      </c>
      <c r="I149" s="27" t="s">
        <v>467</v>
      </c>
      <c r="J149" s="189" t="s">
        <v>479</v>
      </c>
      <c r="K149" s="486"/>
      <c r="L149" s="168"/>
      <c r="M149" s="27" t="s">
        <v>572</v>
      </c>
      <c r="N149" s="27" t="s">
        <v>470</v>
      </c>
      <c r="O149" s="487" t="s">
        <v>461</v>
      </c>
      <c r="P149" s="27" t="s">
        <v>461</v>
      </c>
      <c r="Q149" s="27"/>
      <c r="R149" s="27" t="s">
        <v>452</v>
      </c>
      <c r="S149" s="35" t="s">
        <v>453</v>
      </c>
      <c r="T149" s="35" t="s">
        <v>454</v>
      </c>
      <c r="U149" s="35"/>
      <c r="V149" s="189"/>
      <c r="W149" s="486"/>
      <c r="X149" s="486"/>
      <c r="Y149" s="168"/>
      <c r="Z149" s="27" t="s">
        <v>455</v>
      </c>
    </row>
    <row r="150" spans="2:26" ht="15.9" customHeight="1" x14ac:dyDescent="0.45">
      <c r="B150" s="194"/>
      <c r="C150" s="484" t="s">
        <v>330</v>
      </c>
      <c r="D150" s="485"/>
      <c r="E150" s="41">
        <v>1</v>
      </c>
      <c r="F150" s="103">
        <v>265.10000000000002</v>
      </c>
      <c r="G150" s="27" t="s">
        <v>446</v>
      </c>
      <c r="H150" s="27" t="s">
        <v>567</v>
      </c>
      <c r="I150" s="27" t="s">
        <v>467</v>
      </c>
      <c r="J150" s="189" t="s">
        <v>479</v>
      </c>
      <c r="K150" s="486"/>
      <c r="L150" s="168"/>
      <c r="M150" s="27" t="s">
        <v>574</v>
      </c>
      <c r="N150" s="27" t="s">
        <v>470</v>
      </c>
      <c r="O150" s="487" t="s">
        <v>461</v>
      </c>
      <c r="P150" s="27" t="s">
        <v>461</v>
      </c>
      <c r="Q150" s="27"/>
      <c r="R150" s="27" t="s">
        <v>452</v>
      </c>
      <c r="S150" s="35" t="s">
        <v>453</v>
      </c>
      <c r="T150" s="35" t="s">
        <v>454</v>
      </c>
      <c r="U150" s="35"/>
      <c r="V150" s="189"/>
      <c r="W150" s="486"/>
      <c r="X150" s="486"/>
      <c r="Y150" s="168"/>
      <c r="Z150" s="27" t="s">
        <v>455</v>
      </c>
    </row>
    <row r="151" spans="2:26" ht="15.9" customHeight="1" x14ac:dyDescent="0.45">
      <c r="B151" s="194"/>
      <c r="C151" s="484" t="s">
        <v>330</v>
      </c>
      <c r="D151" s="485"/>
      <c r="E151" s="41">
        <v>2</v>
      </c>
      <c r="F151" s="103">
        <v>266.60000000000002</v>
      </c>
      <c r="G151" s="27" t="s">
        <v>446</v>
      </c>
      <c r="H151" s="27" t="s">
        <v>567</v>
      </c>
      <c r="I151" s="27" t="s">
        <v>467</v>
      </c>
      <c r="J151" s="189" t="s">
        <v>479</v>
      </c>
      <c r="K151" s="486"/>
      <c r="L151" s="168"/>
      <c r="M151" s="27" t="s">
        <v>593</v>
      </c>
      <c r="N151" s="27" t="s">
        <v>470</v>
      </c>
      <c r="O151" s="487" t="s">
        <v>461</v>
      </c>
      <c r="P151" s="27" t="s">
        <v>461</v>
      </c>
      <c r="Q151" s="27"/>
      <c r="R151" s="27" t="s">
        <v>452</v>
      </c>
      <c r="S151" s="35" t="s">
        <v>453</v>
      </c>
      <c r="T151" s="35" t="s">
        <v>454</v>
      </c>
      <c r="U151" s="35"/>
      <c r="V151" s="189"/>
      <c r="W151" s="486"/>
      <c r="X151" s="486"/>
      <c r="Y151" s="168"/>
      <c r="Z151" s="27" t="s">
        <v>455</v>
      </c>
    </row>
    <row r="152" spans="2:26" ht="15.9" customHeight="1" x14ac:dyDescent="0.45">
      <c r="B152" s="194"/>
      <c r="C152" s="484" t="s">
        <v>330</v>
      </c>
      <c r="D152" s="485"/>
      <c r="E152" s="41">
        <v>3</v>
      </c>
      <c r="F152" s="103">
        <v>269.39999999999998</v>
      </c>
      <c r="G152" s="27" t="s">
        <v>446</v>
      </c>
      <c r="H152" s="27" t="s">
        <v>567</v>
      </c>
      <c r="I152" s="27" t="s">
        <v>467</v>
      </c>
      <c r="J152" s="189" t="s">
        <v>479</v>
      </c>
      <c r="K152" s="486"/>
      <c r="L152" s="168"/>
      <c r="M152" s="27" t="s">
        <v>577</v>
      </c>
      <c r="N152" s="27" t="s">
        <v>470</v>
      </c>
      <c r="O152" s="487" t="s">
        <v>461</v>
      </c>
      <c r="P152" s="27" t="s">
        <v>461</v>
      </c>
      <c r="Q152" s="27"/>
      <c r="R152" s="27" t="s">
        <v>452</v>
      </c>
      <c r="S152" s="35" t="s">
        <v>453</v>
      </c>
      <c r="T152" s="35" t="s">
        <v>454</v>
      </c>
      <c r="U152" s="35"/>
      <c r="V152" s="189"/>
      <c r="W152" s="486"/>
      <c r="X152" s="486"/>
      <c r="Y152" s="168"/>
      <c r="Z152" s="27" t="s">
        <v>455</v>
      </c>
    </row>
    <row r="153" spans="2:26" ht="15.9" customHeight="1" x14ac:dyDescent="0.45">
      <c r="B153" s="202"/>
      <c r="C153" s="484" t="s">
        <v>332</v>
      </c>
      <c r="D153" s="485"/>
      <c r="E153" s="41">
        <v>1</v>
      </c>
      <c r="F153" s="103">
        <v>277.7</v>
      </c>
      <c r="G153" s="27" t="s">
        <v>446</v>
      </c>
      <c r="H153" s="27" t="s">
        <v>466</v>
      </c>
      <c r="I153" s="27" t="s">
        <v>467</v>
      </c>
      <c r="J153" s="189" t="s">
        <v>479</v>
      </c>
      <c r="K153" s="486"/>
      <c r="L153" s="168"/>
      <c r="M153" s="27" t="s">
        <v>495</v>
      </c>
      <c r="N153" s="27" t="s">
        <v>498</v>
      </c>
      <c r="O153" s="487" t="s">
        <v>461</v>
      </c>
      <c r="P153" s="27" t="s">
        <v>461</v>
      </c>
      <c r="Q153" s="27"/>
      <c r="R153" s="27" t="s">
        <v>452</v>
      </c>
      <c r="S153" s="35" t="s">
        <v>453</v>
      </c>
      <c r="T153" s="35" t="s">
        <v>454</v>
      </c>
      <c r="U153" s="35"/>
      <c r="V153" s="189"/>
      <c r="W153" s="486"/>
      <c r="X153" s="486"/>
      <c r="Y153" s="168"/>
      <c r="Z153" s="27" t="s">
        <v>455</v>
      </c>
    </row>
    <row r="154" spans="2:26" ht="24.75" customHeight="1" x14ac:dyDescent="0.45">
      <c r="B154" s="446" t="s">
        <v>416</v>
      </c>
      <c r="C154" s="446"/>
      <c r="D154" s="446"/>
      <c r="E154" s="446"/>
      <c r="F154" s="322"/>
      <c r="G154" s="322"/>
      <c r="H154" s="322"/>
      <c r="I154" s="446"/>
      <c r="J154" s="446"/>
      <c r="K154" s="446"/>
      <c r="L154" s="446"/>
      <c r="M154" s="446"/>
      <c r="N154" s="446"/>
      <c r="O154" s="446"/>
      <c r="P154" s="446"/>
      <c r="Q154" s="446"/>
      <c r="R154" s="446"/>
      <c r="S154" s="446"/>
      <c r="T154" s="446"/>
      <c r="U154" s="446"/>
      <c r="V154" s="446"/>
      <c r="W154" s="446"/>
      <c r="X154" s="446"/>
      <c r="Y154" s="446"/>
    </row>
    <row r="155" spans="2:26" ht="20.100000000000001" customHeight="1" x14ac:dyDescent="0.45">
      <c r="B155" s="184" t="s">
        <v>2</v>
      </c>
      <c r="C155" s="196"/>
      <c r="D155" s="196"/>
      <c r="E155" s="196"/>
      <c r="F155" s="116" t="s">
        <v>408</v>
      </c>
      <c r="G155" s="117"/>
      <c r="H155" s="447"/>
      <c r="I155" s="166" t="s">
        <v>3</v>
      </c>
      <c r="J155" s="162"/>
      <c r="K155" s="134" t="s">
        <v>407</v>
      </c>
      <c r="L155" s="135"/>
      <c r="M155" s="135"/>
      <c r="N155" s="137"/>
      <c r="O155" s="105" t="s">
        <v>417</v>
      </c>
      <c r="P155" s="107"/>
      <c r="Q155" s="134" t="s">
        <v>397</v>
      </c>
      <c r="R155" s="135"/>
      <c r="S155" s="135"/>
      <c r="T155" s="448"/>
      <c r="U155" s="334" t="s">
        <v>418</v>
      </c>
      <c r="V155" s="335"/>
      <c r="W155" s="335"/>
      <c r="X155" s="336"/>
      <c r="Y155" s="155">
        <v>44337</v>
      </c>
      <c r="Z155" s="157"/>
    </row>
    <row r="156" spans="2:26" ht="20.100000000000001" customHeight="1" x14ac:dyDescent="0.45">
      <c r="B156" s="169" t="s">
        <v>109</v>
      </c>
      <c r="C156" s="171"/>
      <c r="D156" s="171"/>
      <c r="E156" s="171"/>
      <c r="F156" s="118" t="s">
        <v>401</v>
      </c>
      <c r="G156" s="119"/>
      <c r="H156" s="449"/>
      <c r="I156" s="450" t="s">
        <v>110</v>
      </c>
      <c r="J156" s="451"/>
      <c r="K156" s="134" t="s">
        <v>406</v>
      </c>
      <c r="L156" s="135"/>
      <c r="M156" s="135"/>
      <c r="N156" s="137"/>
      <c r="O156" s="105" t="s">
        <v>419</v>
      </c>
      <c r="P156" s="107"/>
      <c r="Q156" s="134" t="s">
        <v>391</v>
      </c>
      <c r="R156" s="135"/>
      <c r="S156" s="135"/>
      <c r="T156" s="448"/>
      <c r="U156" s="452"/>
      <c r="V156" s="453"/>
      <c r="W156" s="453"/>
      <c r="X156" s="454"/>
      <c r="Y156" s="378"/>
      <c r="Z156" s="455"/>
    </row>
    <row r="157" spans="2:26" ht="15" customHeight="1" x14ac:dyDescent="0.45">
      <c r="B157" s="194" t="s">
        <v>420</v>
      </c>
      <c r="C157" s="456" t="s">
        <v>421</v>
      </c>
      <c r="D157" s="457"/>
      <c r="E157" s="458" t="s">
        <v>422</v>
      </c>
      <c r="F157" s="458" t="s">
        <v>423</v>
      </c>
      <c r="G157" s="459" t="s">
        <v>424</v>
      </c>
      <c r="H157" s="460"/>
      <c r="I157" s="184" t="s">
        <v>425</v>
      </c>
      <c r="J157" s="196"/>
      <c r="K157" s="196"/>
      <c r="L157" s="196"/>
      <c r="M157" s="196"/>
      <c r="N157" s="197"/>
      <c r="O157" s="461" t="s">
        <v>426</v>
      </c>
      <c r="P157" s="462"/>
      <c r="Q157" s="463" t="s">
        <v>427</v>
      </c>
      <c r="R157" s="464"/>
      <c r="S157" s="464"/>
      <c r="T157" s="465"/>
      <c r="U157" s="459" t="s">
        <v>428</v>
      </c>
      <c r="V157" s="466"/>
      <c r="W157" s="466"/>
      <c r="X157" s="466"/>
      <c r="Y157" s="460"/>
      <c r="Z157" s="467" t="s">
        <v>429</v>
      </c>
    </row>
    <row r="158" spans="2:26" ht="15" customHeight="1" x14ac:dyDescent="0.45">
      <c r="B158" s="194"/>
      <c r="C158" s="456"/>
      <c r="D158" s="457"/>
      <c r="E158" s="458"/>
      <c r="F158" s="458"/>
      <c r="G158" s="468"/>
      <c r="H158" s="469"/>
      <c r="I158" s="169"/>
      <c r="J158" s="171"/>
      <c r="K158" s="171"/>
      <c r="L158" s="171"/>
      <c r="M158" s="171"/>
      <c r="N158" s="170"/>
      <c r="O158" s="470"/>
      <c r="P158" s="471"/>
      <c r="Q158" s="472"/>
      <c r="R158" s="473"/>
      <c r="S158" s="473"/>
      <c r="T158" s="474"/>
      <c r="U158" s="468"/>
      <c r="V158" s="475"/>
      <c r="W158" s="475"/>
      <c r="X158" s="475"/>
      <c r="Y158" s="469"/>
      <c r="Z158" s="458"/>
    </row>
    <row r="159" spans="2:26" ht="16.5" customHeight="1" x14ac:dyDescent="0.45">
      <c r="B159" s="194"/>
      <c r="C159" s="456"/>
      <c r="D159" s="457"/>
      <c r="E159" s="458"/>
      <c r="F159" s="458"/>
      <c r="G159" s="349" t="s">
        <v>431</v>
      </c>
      <c r="H159" s="349" t="s">
        <v>432</v>
      </c>
      <c r="I159" s="326" t="s">
        <v>433</v>
      </c>
      <c r="J159" s="326" t="s">
        <v>434</v>
      </c>
      <c r="K159" s="476"/>
      <c r="L159" s="476"/>
      <c r="M159" s="477" t="s">
        <v>435</v>
      </c>
      <c r="N159" s="478" t="s">
        <v>436</v>
      </c>
      <c r="O159" s="326" t="s">
        <v>437</v>
      </c>
      <c r="P159" s="326" t="s">
        <v>438</v>
      </c>
      <c r="Q159" s="142" t="s">
        <v>439</v>
      </c>
      <c r="R159" s="476"/>
      <c r="S159" s="349" t="s">
        <v>440</v>
      </c>
      <c r="T159" s="349" t="s">
        <v>441</v>
      </c>
      <c r="U159" s="479" t="s">
        <v>442</v>
      </c>
      <c r="V159" s="349" t="s">
        <v>443</v>
      </c>
      <c r="W159" s="476"/>
      <c r="X159" s="476"/>
      <c r="Y159" s="476"/>
      <c r="Z159" s="458"/>
    </row>
    <row r="160" spans="2:26" ht="16.5" customHeight="1" x14ac:dyDescent="0.45">
      <c r="B160" s="194"/>
      <c r="C160" s="169"/>
      <c r="D160" s="170"/>
      <c r="E160" s="480"/>
      <c r="F160" s="480"/>
      <c r="G160" s="481"/>
      <c r="H160" s="481"/>
      <c r="I160" s="476"/>
      <c r="J160" s="476"/>
      <c r="K160" s="476"/>
      <c r="L160" s="476"/>
      <c r="M160" s="476"/>
      <c r="N160" s="476"/>
      <c r="O160" s="476"/>
      <c r="P160" s="476"/>
      <c r="Q160" s="482" t="s">
        <v>444</v>
      </c>
      <c r="R160" s="482" t="s">
        <v>445</v>
      </c>
      <c r="S160" s="476"/>
      <c r="T160" s="476"/>
      <c r="U160" s="476"/>
      <c r="V160" s="476"/>
      <c r="W160" s="476"/>
      <c r="X160" s="476"/>
      <c r="Y160" s="476"/>
      <c r="Z160" s="483"/>
    </row>
    <row r="161" spans="2:26" ht="15.75" customHeight="1" x14ac:dyDescent="0.45">
      <c r="B161" s="194"/>
      <c r="C161" s="484" t="s">
        <v>332</v>
      </c>
      <c r="D161" s="485"/>
      <c r="E161" s="41">
        <v>2</v>
      </c>
      <c r="F161" s="103">
        <v>279.3</v>
      </c>
      <c r="G161" s="27" t="s">
        <v>446</v>
      </c>
      <c r="H161" s="27" t="s">
        <v>490</v>
      </c>
      <c r="I161" s="27" t="s">
        <v>467</v>
      </c>
      <c r="J161" s="189" t="s">
        <v>479</v>
      </c>
      <c r="K161" s="486"/>
      <c r="L161" s="168"/>
      <c r="M161" s="27" t="s">
        <v>594</v>
      </c>
      <c r="N161" s="27" t="s">
        <v>470</v>
      </c>
      <c r="O161" s="487" t="s">
        <v>461</v>
      </c>
      <c r="P161" s="27" t="s">
        <v>461</v>
      </c>
      <c r="Q161" s="27"/>
      <c r="R161" s="27" t="s">
        <v>451</v>
      </c>
      <c r="S161" s="35" t="s">
        <v>453</v>
      </c>
      <c r="T161" s="35" t="s">
        <v>458</v>
      </c>
      <c r="U161" s="35"/>
      <c r="V161" s="189"/>
      <c r="W161" s="486"/>
      <c r="X161" s="486"/>
      <c r="Y161" s="168"/>
      <c r="Z161" s="27" t="s">
        <v>482</v>
      </c>
    </row>
    <row r="162" spans="2:26" ht="15.9" customHeight="1" x14ac:dyDescent="0.45">
      <c r="B162" s="194"/>
      <c r="C162" s="484" t="s">
        <v>333</v>
      </c>
      <c r="D162" s="485"/>
      <c r="E162" s="41">
        <v>1</v>
      </c>
      <c r="F162" s="103">
        <v>281.5</v>
      </c>
      <c r="G162" s="27" t="s">
        <v>446</v>
      </c>
      <c r="H162" s="27" t="s">
        <v>478</v>
      </c>
      <c r="I162" s="27" t="s">
        <v>467</v>
      </c>
      <c r="J162" s="189" t="s">
        <v>479</v>
      </c>
      <c r="K162" s="486"/>
      <c r="L162" s="168"/>
      <c r="M162" s="27" t="s">
        <v>595</v>
      </c>
      <c r="N162" s="27" t="s">
        <v>470</v>
      </c>
      <c r="O162" s="487" t="s">
        <v>461</v>
      </c>
      <c r="P162" s="27" t="s">
        <v>461</v>
      </c>
      <c r="Q162" s="27"/>
      <c r="R162" s="27" t="s">
        <v>452</v>
      </c>
      <c r="S162" s="35" t="s">
        <v>453</v>
      </c>
      <c r="T162" s="35" t="s">
        <v>454</v>
      </c>
      <c r="U162" s="35"/>
      <c r="V162" s="189"/>
      <c r="W162" s="486"/>
      <c r="X162" s="486"/>
      <c r="Y162" s="168"/>
      <c r="Z162" s="27" t="s">
        <v>455</v>
      </c>
    </row>
    <row r="163" spans="2:26" ht="15.9" customHeight="1" x14ac:dyDescent="0.45">
      <c r="B163" s="194"/>
      <c r="C163" s="484" t="s">
        <v>333</v>
      </c>
      <c r="D163" s="485"/>
      <c r="E163" s="41">
        <v>2</v>
      </c>
      <c r="F163" s="103">
        <v>283.89999999999998</v>
      </c>
      <c r="G163" s="27" t="s">
        <v>446</v>
      </c>
      <c r="H163" s="27" t="s">
        <v>567</v>
      </c>
      <c r="I163" s="27" t="s">
        <v>467</v>
      </c>
      <c r="J163" s="189" t="s">
        <v>479</v>
      </c>
      <c r="K163" s="486"/>
      <c r="L163" s="168"/>
      <c r="M163" s="27" t="s">
        <v>596</v>
      </c>
      <c r="N163" s="27" t="s">
        <v>470</v>
      </c>
      <c r="O163" s="487" t="s">
        <v>461</v>
      </c>
      <c r="P163" s="27" t="s">
        <v>461</v>
      </c>
      <c r="Q163" s="27"/>
      <c r="R163" s="27" t="s">
        <v>452</v>
      </c>
      <c r="S163" s="35" t="s">
        <v>453</v>
      </c>
      <c r="T163" s="35" t="s">
        <v>454</v>
      </c>
      <c r="U163" s="35"/>
      <c r="V163" s="189"/>
      <c r="W163" s="486"/>
      <c r="X163" s="486"/>
      <c r="Y163" s="168"/>
      <c r="Z163" s="27" t="s">
        <v>455</v>
      </c>
    </row>
    <row r="164" spans="2:26" ht="15.9" customHeight="1" x14ac:dyDescent="0.45">
      <c r="B164" s="194"/>
      <c r="C164" s="484" t="s">
        <v>334</v>
      </c>
      <c r="D164" s="485"/>
      <c r="E164" s="41">
        <v>1</v>
      </c>
      <c r="F164" s="103">
        <v>288</v>
      </c>
      <c r="G164" s="27" t="s">
        <v>446</v>
      </c>
      <c r="H164" s="27" t="s">
        <v>567</v>
      </c>
      <c r="I164" s="27" t="s">
        <v>467</v>
      </c>
      <c r="J164" s="189" t="s">
        <v>479</v>
      </c>
      <c r="K164" s="486"/>
      <c r="L164" s="168"/>
      <c r="M164" s="27" t="s">
        <v>597</v>
      </c>
      <c r="N164" s="27" t="s">
        <v>470</v>
      </c>
      <c r="O164" s="487" t="s">
        <v>461</v>
      </c>
      <c r="P164" s="27" t="s">
        <v>461</v>
      </c>
      <c r="Q164" s="27"/>
      <c r="R164" s="27" t="s">
        <v>452</v>
      </c>
      <c r="S164" s="35" t="s">
        <v>453</v>
      </c>
      <c r="T164" s="35" t="s">
        <v>454</v>
      </c>
      <c r="U164" s="35"/>
      <c r="V164" s="189"/>
      <c r="W164" s="486"/>
      <c r="X164" s="486"/>
      <c r="Y164" s="168"/>
      <c r="Z164" s="27" t="s">
        <v>455</v>
      </c>
    </row>
    <row r="165" spans="2:26" ht="15.9" customHeight="1" x14ac:dyDescent="0.45">
      <c r="B165" s="194"/>
      <c r="C165" s="484" t="s">
        <v>334</v>
      </c>
      <c r="D165" s="485"/>
      <c r="E165" s="41">
        <v>2</v>
      </c>
      <c r="F165" s="103">
        <v>289.60000000000002</v>
      </c>
      <c r="G165" s="27" t="s">
        <v>446</v>
      </c>
      <c r="H165" s="27" t="s">
        <v>490</v>
      </c>
      <c r="I165" s="27" t="s">
        <v>467</v>
      </c>
      <c r="J165" s="189" t="s">
        <v>479</v>
      </c>
      <c r="K165" s="486"/>
      <c r="L165" s="168"/>
      <c r="M165" s="27" t="s">
        <v>529</v>
      </c>
      <c r="N165" s="27" t="s">
        <v>598</v>
      </c>
      <c r="O165" s="487" t="s">
        <v>451</v>
      </c>
      <c r="P165" s="27" t="s">
        <v>404</v>
      </c>
      <c r="Q165" s="27"/>
      <c r="R165" s="27" t="s">
        <v>451</v>
      </c>
      <c r="S165" s="35" t="s">
        <v>453</v>
      </c>
      <c r="T165" s="35" t="s">
        <v>458</v>
      </c>
      <c r="U165" s="35"/>
      <c r="V165" s="189"/>
      <c r="W165" s="486"/>
      <c r="X165" s="486"/>
      <c r="Y165" s="168"/>
      <c r="Z165" s="27" t="s">
        <v>482</v>
      </c>
    </row>
    <row r="166" spans="2:26" ht="15.9" customHeight="1" x14ac:dyDescent="0.45">
      <c r="B166" s="194"/>
      <c r="C166" s="484" t="s">
        <v>336</v>
      </c>
      <c r="D166" s="485"/>
      <c r="E166" s="41">
        <v>1</v>
      </c>
      <c r="F166" s="103">
        <v>298.3</v>
      </c>
      <c r="G166" s="27" t="s">
        <v>446</v>
      </c>
      <c r="H166" s="27" t="s">
        <v>447</v>
      </c>
      <c r="I166" s="27" t="s">
        <v>467</v>
      </c>
      <c r="J166" s="189" t="s">
        <v>479</v>
      </c>
      <c r="K166" s="486"/>
      <c r="L166" s="168"/>
      <c r="M166" s="27" t="s">
        <v>559</v>
      </c>
      <c r="N166" s="27" t="s">
        <v>457</v>
      </c>
      <c r="O166" s="487" t="s">
        <v>451</v>
      </c>
      <c r="P166" s="27" t="s">
        <v>404</v>
      </c>
      <c r="Q166" s="27"/>
      <c r="R166" s="27" t="s">
        <v>451</v>
      </c>
      <c r="S166" s="35" t="s">
        <v>453</v>
      </c>
      <c r="T166" s="35" t="s">
        <v>458</v>
      </c>
      <c r="U166" s="35"/>
      <c r="V166" s="189"/>
      <c r="W166" s="486"/>
      <c r="X166" s="486"/>
      <c r="Y166" s="168"/>
      <c r="Z166" s="27" t="s">
        <v>482</v>
      </c>
    </row>
    <row r="167" spans="2:26" ht="15.9" customHeight="1" x14ac:dyDescent="0.45">
      <c r="B167" s="194"/>
      <c r="C167" s="484" t="s">
        <v>337</v>
      </c>
      <c r="D167" s="485"/>
      <c r="E167" s="41">
        <v>1</v>
      </c>
      <c r="F167" s="103">
        <v>302.2</v>
      </c>
      <c r="G167" s="27" t="s">
        <v>446</v>
      </c>
      <c r="H167" s="27" t="s">
        <v>447</v>
      </c>
      <c r="I167" s="27" t="s">
        <v>448</v>
      </c>
      <c r="J167" s="189" t="s">
        <v>448</v>
      </c>
      <c r="K167" s="486"/>
      <c r="L167" s="168"/>
      <c r="M167" s="27" t="s">
        <v>515</v>
      </c>
      <c r="N167" s="27" t="s">
        <v>488</v>
      </c>
      <c r="O167" s="487" t="s">
        <v>451</v>
      </c>
      <c r="P167" s="27" t="s">
        <v>404</v>
      </c>
      <c r="Q167" s="27"/>
      <c r="R167" s="27" t="s">
        <v>412</v>
      </c>
      <c r="S167" s="35" t="s">
        <v>453</v>
      </c>
      <c r="T167" s="35"/>
      <c r="U167" s="35"/>
      <c r="V167" s="189"/>
      <c r="W167" s="486"/>
      <c r="X167" s="486"/>
      <c r="Y167" s="168"/>
      <c r="Z167" s="27"/>
    </row>
    <row r="168" spans="2:26" ht="15.9" customHeight="1" x14ac:dyDescent="0.45">
      <c r="B168" s="194"/>
      <c r="C168" s="484" t="s">
        <v>337</v>
      </c>
      <c r="D168" s="485"/>
      <c r="E168" s="41">
        <v>2</v>
      </c>
      <c r="F168" s="103">
        <v>303.39999999999998</v>
      </c>
      <c r="G168" s="27" t="s">
        <v>446</v>
      </c>
      <c r="H168" s="27" t="s">
        <v>504</v>
      </c>
      <c r="I168" s="27" t="s">
        <v>448</v>
      </c>
      <c r="J168" s="189" t="s">
        <v>448</v>
      </c>
      <c r="K168" s="486"/>
      <c r="L168" s="168"/>
      <c r="M168" s="27" t="s">
        <v>599</v>
      </c>
      <c r="N168" s="27" t="s">
        <v>470</v>
      </c>
      <c r="O168" s="487" t="s">
        <v>461</v>
      </c>
      <c r="P168" s="27" t="s">
        <v>461</v>
      </c>
      <c r="Q168" s="27"/>
      <c r="R168" s="27" t="s">
        <v>452</v>
      </c>
      <c r="S168" s="35" t="s">
        <v>453</v>
      </c>
      <c r="T168" s="35" t="s">
        <v>454</v>
      </c>
      <c r="U168" s="35"/>
      <c r="V168" s="189"/>
      <c r="W168" s="486"/>
      <c r="X168" s="486"/>
      <c r="Y168" s="168"/>
      <c r="Z168" s="27" t="s">
        <v>455</v>
      </c>
    </row>
    <row r="169" spans="2:26" ht="15.9" customHeight="1" x14ac:dyDescent="0.45">
      <c r="B169" s="194"/>
      <c r="C169" s="484" t="s">
        <v>337</v>
      </c>
      <c r="D169" s="485"/>
      <c r="E169" s="41">
        <v>3</v>
      </c>
      <c r="F169" s="103">
        <v>299.39999999999998</v>
      </c>
      <c r="G169" s="27" t="s">
        <v>446</v>
      </c>
      <c r="H169" s="27" t="s">
        <v>447</v>
      </c>
      <c r="I169" s="27" t="s">
        <v>467</v>
      </c>
      <c r="J169" s="189" t="s">
        <v>479</v>
      </c>
      <c r="K169" s="486"/>
      <c r="L169" s="168"/>
      <c r="M169" s="27" t="s">
        <v>554</v>
      </c>
      <c r="N169" s="27" t="s">
        <v>470</v>
      </c>
      <c r="O169" s="487" t="s">
        <v>461</v>
      </c>
      <c r="P169" s="27" t="s">
        <v>461</v>
      </c>
      <c r="Q169" s="27"/>
      <c r="R169" s="27" t="s">
        <v>451</v>
      </c>
      <c r="S169" s="35" t="s">
        <v>453</v>
      </c>
      <c r="T169" s="35" t="s">
        <v>458</v>
      </c>
      <c r="U169" s="35"/>
      <c r="V169" s="189"/>
      <c r="W169" s="486"/>
      <c r="X169" s="486"/>
      <c r="Y169" s="168"/>
      <c r="Z169" s="27" t="s">
        <v>482</v>
      </c>
    </row>
    <row r="170" spans="2:26" ht="15.9" customHeight="1" x14ac:dyDescent="0.45">
      <c r="B170" s="194"/>
      <c r="C170" s="484" t="s">
        <v>337</v>
      </c>
      <c r="D170" s="485"/>
      <c r="E170" s="41">
        <v>4</v>
      </c>
      <c r="F170" s="103">
        <v>303.39999999999998</v>
      </c>
      <c r="G170" s="27" t="s">
        <v>446</v>
      </c>
      <c r="H170" s="27" t="s">
        <v>528</v>
      </c>
      <c r="I170" s="27" t="s">
        <v>448</v>
      </c>
      <c r="J170" s="189" t="s">
        <v>468</v>
      </c>
      <c r="K170" s="486"/>
      <c r="L170" s="168"/>
      <c r="M170" s="27" t="s">
        <v>600</v>
      </c>
      <c r="N170" s="27" t="s">
        <v>601</v>
      </c>
      <c r="O170" s="487" t="s">
        <v>451</v>
      </c>
      <c r="P170" s="27" t="s">
        <v>404</v>
      </c>
      <c r="Q170" s="27"/>
      <c r="R170" s="27" t="s">
        <v>451</v>
      </c>
      <c r="S170" s="35" t="s">
        <v>453</v>
      </c>
      <c r="T170" s="35" t="s">
        <v>458</v>
      </c>
      <c r="U170" s="35"/>
      <c r="V170" s="189"/>
      <c r="W170" s="486"/>
      <c r="X170" s="486"/>
      <c r="Y170" s="168"/>
      <c r="Z170" s="27" t="s">
        <v>459</v>
      </c>
    </row>
    <row r="171" spans="2:26" ht="15.9" customHeight="1" x14ac:dyDescent="0.45">
      <c r="B171" s="194"/>
      <c r="C171" s="484" t="s">
        <v>339</v>
      </c>
      <c r="D171" s="485"/>
      <c r="E171" s="41">
        <v>1</v>
      </c>
      <c r="F171" s="103">
        <v>310.39999999999998</v>
      </c>
      <c r="G171" s="27" t="s">
        <v>446</v>
      </c>
      <c r="H171" s="27" t="s">
        <v>447</v>
      </c>
      <c r="I171" s="27" t="s">
        <v>448</v>
      </c>
      <c r="J171" s="189" t="s">
        <v>448</v>
      </c>
      <c r="K171" s="486"/>
      <c r="L171" s="168"/>
      <c r="M171" s="27" t="s">
        <v>602</v>
      </c>
      <c r="N171" s="27" t="s">
        <v>457</v>
      </c>
      <c r="O171" s="487" t="s">
        <v>452</v>
      </c>
      <c r="P171" s="27" t="s">
        <v>404</v>
      </c>
      <c r="Q171" s="27"/>
      <c r="R171" s="27" t="s">
        <v>452</v>
      </c>
      <c r="S171" s="35" t="s">
        <v>453</v>
      </c>
      <c r="T171" s="35" t="s">
        <v>454</v>
      </c>
      <c r="U171" s="35"/>
      <c r="V171" s="189"/>
      <c r="W171" s="486"/>
      <c r="X171" s="486"/>
      <c r="Y171" s="168"/>
      <c r="Z171" s="27" t="s">
        <v>455</v>
      </c>
    </row>
    <row r="172" spans="2:26" ht="15.9" customHeight="1" x14ac:dyDescent="0.45">
      <c r="B172" s="194"/>
      <c r="C172" s="484" t="s">
        <v>339</v>
      </c>
      <c r="D172" s="485"/>
      <c r="E172" s="41">
        <v>2</v>
      </c>
      <c r="F172" s="103">
        <v>308.60000000000002</v>
      </c>
      <c r="G172" s="27" t="s">
        <v>446</v>
      </c>
      <c r="H172" s="27" t="s">
        <v>471</v>
      </c>
      <c r="I172" s="27" t="s">
        <v>467</v>
      </c>
      <c r="J172" s="189" t="s">
        <v>479</v>
      </c>
      <c r="K172" s="486"/>
      <c r="L172" s="168"/>
      <c r="M172" s="27" t="s">
        <v>603</v>
      </c>
      <c r="N172" s="27" t="s">
        <v>498</v>
      </c>
      <c r="O172" s="487" t="s">
        <v>461</v>
      </c>
      <c r="P172" s="27" t="s">
        <v>461</v>
      </c>
      <c r="Q172" s="27"/>
      <c r="R172" s="27" t="s">
        <v>452</v>
      </c>
      <c r="S172" s="35" t="s">
        <v>453</v>
      </c>
      <c r="T172" s="35" t="s">
        <v>454</v>
      </c>
      <c r="U172" s="35"/>
      <c r="V172" s="189"/>
      <c r="W172" s="486"/>
      <c r="X172" s="486"/>
      <c r="Y172" s="168"/>
      <c r="Z172" s="27" t="s">
        <v>455</v>
      </c>
    </row>
    <row r="173" spans="2:26" ht="15.9" customHeight="1" x14ac:dyDescent="0.45">
      <c r="B173" s="194"/>
      <c r="C173" s="484" t="s">
        <v>339</v>
      </c>
      <c r="D173" s="485"/>
      <c r="E173" s="41">
        <v>3</v>
      </c>
      <c r="F173" s="103">
        <v>311</v>
      </c>
      <c r="G173" s="27" t="s">
        <v>446</v>
      </c>
      <c r="H173" s="27" t="s">
        <v>471</v>
      </c>
      <c r="I173" s="27" t="s">
        <v>467</v>
      </c>
      <c r="J173" s="189" t="s">
        <v>479</v>
      </c>
      <c r="K173" s="486"/>
      <c r="L173" s="168"/>
      <c r="M173" s="27" t="s">
        <v>505</v>
      </c>
      <c r="N173" s="27" t="s">
        <v>470</v>
      </c>
      <c r="O173" s="487" t="s">
        <v>461</v>
      </c>
      <c r="P173" s="27" t="s">
        <v>461</v>
      </c>
      <c r="Q173" s="27"/>
      <c r="R173" s="27" t="s">
        <v>451</v>
      </c>
      <c r="S173" s="35" t="s">
        <v>453</v>
      </c>
      <c r="T173" s="35" t="s">
        <v>458</v>
      </c>
      <c r="U173" s="35"/>
      <c r="V173" s="189"/>
      <c r="W173" s="486"/>
      <c r="X173" s="486"/>
      <c r="Y173" s="168"/>
      <c r="Z173" s="27" t="s">
        <v>482</v>
      </c>
    </row>
    <row r="174" spans="2:26" ht="15.9" customHeight="1" x14ac:dyDescent="0.45">
      <c r="B174" s="194"/>
      <c r="C174" s="484" t="s">
        <v>340</v>
      </c>
      <c r="D174" s="485"/>
      <c r="E174" s="41">
        <v>1</v>
      </c>
      <c r="F174" s="103">
        <v>313.8</v>
      </c>
      <c r="G174" s="27" t="s">
        <v>446</v>
      </c>
      <c r="H174" s="27" t="s">
        <v>478</v>
      </c>
      <c r="I174" s="27" t="s">
        <v>467</v>
      </c>
      <c r="J174" s="189" t="s">
        <v>479</v>
      </c>
      <c r="K174" s="486"/>
      <c r="L174" s="168"/>
      <c r="M174" s="27" t="s">
        <v>593</v>
      </c>
      <c r="N174" s="27" t="s">
        <v>470</v>
      </c>
      <c r="O174" s="487" t="s">
        <v>461</v>
      </c>
      <c r="P174" s="27" t="s">
        <v>461</v>
      </c>
      <c r="Q174" s="27"/>
      <c r="R174" s="27" t="s">
        <v>452</v>
      </c>
      <c r="S174" s="35" t="s">
        <v>453</v>
      </c>
      <c r="T174" s="35" t="s">
        <v>454</v>
      </c>
      <c r="U174" s="35"/>
      <c r="V174" s="189"/>
      <c r="W174" s="486"/>
      <c r="X174" s="486"/>
      <c r="Y174" s="168"/>
      <c r="Z174" s="27" t="s">
        <v>455</v>
      </c>
    </row>
    <row r="175" spans="2:26" ht="15.9" customHeight="1" x14ac:dyDescent="0.45">
      <c r="B175" s="194"/>
      <c r="C175" s="484" t="s">
        <v>340</v>
      </c>
      <c r="D175" s="485"/>
      <c r="E175" s="41">
        <v>2</v>
      </c>
      <c r="F175" s="103">
        <v>315.3</v>
      </c>
      <c r="G175" s="27" t="s">
        <v>446</v>
      </c>
      <c r="H175" s="27" t="s">
        <v>528</v>
      </c>
      <c r="I175" s="27" t="s">
        <v>448</v>
      </c>
      <c r="J175" s="189" t="s">
        <v>448</v>
      </c>
      <c r="K175" s="486"/>
      <c r="L175" s="168"/>
      <c r="M175" s="27" t="s">
        <v>604</v>
      </c>
      <c r="N175" s="27" t="s">
        <v>457</v>
      </c>
      <c r="O175" s="487" t="s">
        <v>452</v>
      </c>
      <c r="P175" s="27" t="s">
        <v>404</v>
      </c>
      <c r="Q175" s="27"/>
      <c r="R175" s="27" t="s">
        <v>452</v>
      </c>
      <c r="S175" s="35" t="s">
        <v>453</v>
      </c>
      <c r="T175" s="35" t="s">
        <v>454</v>
      </c>
      <c r="U175" s="35"/>
      <c r="V175" s="189"/>
      <c r="W175" s="486"/>
      <c r="X175" s="486"/>
      <c r="Y175" s="168"/>
      <c r="Z175" s="27" t="s">
        <v>455</v>
      </c>
    </row>
    <row r="176" spans="2:26" ht="15.9" customHeight="1" x14ac:dyDescent="0.45">
      <c r="B176" s="194"/>
      <c r="C176" s="484" t="s">
        <v>605</v>
      </c>
      <c r="D176" s="485"/>
      <c r="E176" s="41">
        <v>1</v>
      </c>
      <c r="F176" s="103">
        <v>318</v>
      </c>
      <c r="G176" s="27" t="s">
        <v>446</v>
      </c>
      <c r="H176" s="27" t="s">
        <v>606</v>
      </c>
      <c r="I176" s="27" t="s">
        <v>448</v>
      </c>
      <c r="J176" s="189" t="s">
        <v>448</v>
      </c>
      <c r="K176" s="486"/>
      <c r="L176" s="168"/>
      <c r="M176" s="27" t="s">
        <v>607</v>
      </c>
      <c r="N176" s="27" t="s">
        <v>608</v>
      </c>
      <c r="O176" s="487" t="s">
        <v>452</v>
      </c>
      <c r="P176" s="27" t="s">
        <v>404</v>
      </c>
      <c r="Q176" s="27"/>
      <c r="R176" s="27" t="s">
        <v>452</v>
      </c>
      <c r="S176" s="35" t="s">
        <v>453</v>
      </c>
      <c r="T176" s="35" t="s">
        <v>454</v>
      </c>
      <c r="U176" s="35"/>
      <c r="V176" s="189"/>
      <c r="W176" s="486"/>
      <c r="X176" s="486"/>
      <c r="Y176" s="168"/>
      <c r="Z176" s="27" t="s">
        <v>455</v>
      </c>
    </row>
    <row r="177" spans="2:26" ht="15.9" customHeight="1" x14ac:dyDescent="0.45">
      <c r="B177" s="194"/>
      <c r="C177" s="484"/>
      <c r="D177" s="485"/>
      <c r="E177" s="41"/>
      <c r="F177" s="103"/>
      <c r="G177" s="27"/>
      <c r="H177" s="27"/>
      <c r="I177" s="27"/>
      <c r="J177" s="189"/>
      <c r="K177" s="486"/>
      <c r="L177" s="168"/>
      <c r="M177" s="27"/>
      <c r="N177" s="27"/>
      <c r="O177" s="487"/>
      <c r="P177" s="27"/>
      <c r="Q177" s="27"/>
      <c r="R177" s="27"/>
      <c r="S177" s="35"/>
      <c r="T177" s="35"/>
      <c r="U177" s="35"/>
      <c r="V177" s="189"/>
      <c r="W177" s="486"/>
      <c r="X177" s="486"/>
      <c r="Y177" s="168"/>
      <c r="Z177" s="27"/>
    </row>
    <row r="178" spans="2:26" ht="15.9" customHeight="1" x14ac:dyDescent="0.45">
      <c r="B178" s="194"/>
      <c r="C178" s="484"/>
      <c r="D178" s="485"/>
      <c r="E178" s="41"/>
      <c r="F178" s="103"/>
      <c r="G178" s="27"/>
      <c r="H178" s="27"/>
      <c r="I178" s="27"/>
      <c r="J178" s="189"/>
      <c r="K178" s="486"/>
      <c r="L178" s="168"/>
      <c r="M178" s="27"/>
      <c r="N178" s="27"/>
      <c r="O178" s="487"/>
      <c r="P178" s="27"/>
      <c r="Q178" s="27"/>
      <c r="R178" s="27"/>
      <c r="S178" s="35"/>
      <c r="T178" s="35"/>
      <c r="U178" s="35"/>
      <c r="V178" s="189"/>
      <c r="W178" s="486"/>
      <c r="X178" s="486"/>
      <c r="Y178" s="168"/>
      <c r="Z178" s="27"/>
    </row>
    <row r="179" spans="2:26" ht="15.9" customHeight="1" x14ac:dyDescent="0.45">
      <c r="B179" s="194"/>
      <c r="C179" s="484"/>
      <c r="D179" s="485"/>
      <c r="E179" s="41"/>
      <c r="F179" s="103"/>
      <c r="G179" s="27"/>
      <c r="H179" s="27"/>
      <c r="I179" s="27"/>
      <c r="J179" s="189"/>
      <c r="K179" s="486"/>
      <c r="L179" s="168"/>
      <c r="M179" s="27"/>
      <c r="N179" s="27"/>
      <c r="O179" s="487"/>
      <c r="P179" s="27"/>
      <c r="Q179" s="27"/>
      <c r="R179" s="27"/>
      <c r="S179" s="35"/>
      <c r="T179" s="35"/>
      <c r="U179" s="35"/>
      <c r="V179" s="189"/>
      <c r="W179" s="486"/>
      <c r="X179" s="486"/>
      <c r="Y179" s="168"/>
      <c r="Z179" s="27"/>
    </row>
    <row r="180" spans="2:26" ht="15.9" customHeight="1" x14ac:dyDescent="0.45">
      <c r="B180" s="194"/>
      <c r="C180" s="484"/>
      <c r="D180" s="485"/>
      <c r="E180" s="41"/>
      <c r="F180" s="103"/>
      <c r="G180" s="27"/>
      <c r="H180" s="27"/>
      <c r="I180" s="27"/>
      <c r="J180" s="189"/>
      <c r="K180" s="486"/>
      <c r="L180" s="168"/>
      <c r="M180" s="27"/>
      <c r="N180" s="27"/>
      <c r="O180" s="487"/>
      <c r="P180" s="27"/>
      <c r="Q180" s="27"/>
      <c r="R180" s="27"/>
      <c r="S180" s="35"/>
      <c r="T180" s="35"/>
      <c r="U180" s="35"/>
      <c r="V180" s="189"/>
      <c r="W180" s="486"/>
      <c r="X180" s="486"/>
      <c r="Y180" s="168"/>
      <c r="Z180" s="27"/>
    </row>
    <row r="181" spans="2:26" ht="15.9" customHeight="1" x14ac:dyDescent="0.45">
      <c r="B181" s="194"/>
      <c r="C181" s="484"/>
      <c r="D181" s="485"/>
      <c r="E181" s="41"/>
      <c r="F181" s="103"/>
      <c r="G181" s="27"/>
      <c r="H181" s="27"/>
      <c r="I181" s="27"/>
      <c r="J181" s="189"/>
      <c r="K181" s="486"/>
      <c r="L181" s="168"/>
      <c r="M181" s="27"/>
      <c r="N181" s="27"/>
      <c r="O181" s="487"/>
      <c r="P181" s="27"/>
      <c r="Q181" s="27"/>
      <c r="R181" s="27"/>
      <c r="S181" s="35"/>
      <c r="T181" s="35"/>
      <c r="U181" s="35"/>
      <c r="V181" s="189"/>
      <c r="W181" s="486"/>
      <c r="X181" s="486"/>
      <c r="Y181" s="168"/>
      <c r="Z181" s="27"/>
    </row>
    <row r="182" spans="2:26" ht="15.9" customHeight="1" x14ac:dyDescent="0.45">
      <c r="B182" s="194"/>
      <c r="C182" s="484"/>
      <c r="D182" s="485"/>
      <c r="E182" s="41"/>
      <c r="F182" s="103"/>
      <c r="G182" s="27"/>
      <c r="H182" s="27"/>
      <c r="I182" s="27"/>
      <c r="J182" s="189"/>
      <c r="K182" s="486"/>
      <c r="L182" s="168"/>
      <c r="M182" s="27"/>
      <c r="N182" s="27"/>
      <c r="O182" s="487"/>
      <c r="P182" s="27"/>
      <c r="Q182" s="27"/>
      <c r="R182" s="27"/>
      <c r="S182" s="35"/>
      <c r="T182" s="35"/>
      <c r="U182" s="35"/>
      <c r="V182" s="189"/>
      <c r="W182" s="486"/>
      <c r="X182" s="486"/>
      <c r="Y182" s="168"/>
      <c r="Z182" s="27"/>
    </row>
    <row r="183" spans="2:26" ht="15.9" customHeight="1" x14ac:dyDescent="0.45">
      <c r="B183" s="194"/>
      <c r="C183" s="484"/>
      <c r="D183" s="485"/>
      <c r="E183" s="41"/>
      <c r="F183" s="103"/>
      <c r="G183" s="27"/>
      <c r="H183" s="27"/>
      <c r="I183" s="27"/>
      <c r="J183" s="189"/>
      <c r="K183" s="486"/>
      <c r="L183" s="168"/>
      <c r="M183" s="27"/>
      <c r="N183" s="27"/>
      <c r="O183" s="487"/>
      <c r="P183" s="27"/>
      <c r="Q183" s="27"/>
      <c r="R183" s="27"/>
      <c r="S183" s="35"/>
      <c r="T183" s="35"/>
      <c r="U183" s="35"/>
      <c r="V183" s="189"/>
      <c r="W183" s="486"/>
      <c r="X183" s="486"/>
      <c r="Y183" s="168"/>
      <c r="Z183" s="27"/>
    </row>
    <row r="184" spans="2:26" ht="15.9" customHeight="1" x14ac:dyDescent="0.45">
      <c r="B184" s="194"/>
      <c r="C184" s="484"/>
      <c r="D184" s="485"/>
      <c r="E184" s="41"/>
      <c r="F184" s="103"/>
      <c r="G184" s="27"/>
      <c r="H184" s="27"/>
      <c r="I184" s="27"/>
      <c r="J184" s="189"/>
      <c r="K184" s="486"/>
      <c r="L184" s="168"/>
      <c r="M184" s="27"/>
      <c r="N184" s="27"/>
      <c r="O184" s="487"/>
      <c r="P184" s="27"/>
      <c r="Q184" s="27"/>
      <c r="R184" s="27"/>
      <c r="S184" s="35"/>
      <c r="T184" s="35"/>
      <c r="U184" s="35"/>
      <c r="V184" s="189"/>
      <c r="W184" s="486"/>
      <c r="X184" s="486"/>
      <c r="Y184" s="168"/>
      <c r="Z184" s="27"/>
    </row>
    <row r="185" spans="2:26" ht="15.9" customHeight="1" x14ac:dyDescent="0.45">
      <c r="B185" s="194"/>
      <c r="C185" s="484"/>
      <c r="D185" s="485"/>
      <c r="E185" s="41"/>
      <c r="F185" s="103"/>
      <c r="G185" s="27"/>
      <c r="H185" s="27"/>
      <c r="I185" s="27"/>
      <c r="J185" s="189"/>
      <c r="K185" s="486"/>
      <c r="L185" s="168"/>
      <c r="M185" s="27"/>
      <c r="N185" s="27"/>
      <c r="O185" s="487"/>
      <c r="P185" s="27"/>
      <c r="Q185" s="27"/>
      <c r="R185" s="27"/>
      <c r="S185" s="35"/>
      <c r="T185" s="35"/>
      <c r="U185" s="35"/>
      <c r="V185" s="189"/>
      <c r="W185" s="486"/>
      <c r="X185" s="486"/>
      <c r="Y185" s="168"/>
      <c r="Z185" s="27"/>
    </row>
    <row r="186" spans="2:26" ht="15.9" customHeight="1" x14ac:dyDescent="0.45">
      <c r="B186" s="194"/>
      <c r="C186" s="484"/>
      <c r="D186" s="485"/>
      <c r="E186" s="41"/>
      <c r="F186" s="103"/>
      <c r="G186" s="27"/>
      <c r="H186" s="27"/>
      <c r="I186" s="27"/>
      <c r="J186" s="189"/>
      <c r="K186" s="486"/>
      <c r="L186" s="168"/>
      <c r="M186" s="27"/>
      <c r="N186" s="27"/>
      <c r="O186" s="487"/>
      <c r="P186" s="27"/>
      <c r="Q186" s="27"/>
      <c r="R186" s="27"/>
      <c r="S186" s="35"/>
      <c r="T186" s="35"/>
      <c r="U186" s="35"/>
      <c r="V186" s="189"/>
      <c r="W186" s="486"/>
      <c r="X186" s="486"/>
      <c r="Y186" s="168"/>
      <c r="Z186" s="27"/>
    </row>
    <row r="187" spans="2:26" ht="15.9" customHeight="1" x14ac:dyDescent="0.45">
      <c r="B187" s="194"/>
      <c r="C187" s="484"/>
      <c r="D187" s="485"/>
      <c r="E187" s="41"/>
      <c r="F187" s="103"/>
      <c r="G187" s="27"/>
      <c r="H187" s="27"/>
      <c r="I187" s="27"/>
      <c r="J187" s="189"/>
      <c r="K187" s="486"/>
      <c r="L187" s="168"/>
      <c r="M187" s="27"/>
      <c r="N187" s="27"/>
      <c r="O187" s="487"/>
      <c r="P187" s="27"/>
      <c r="Q187" s="27"/>
      <c r="R187" s="27"/>
      <c r="S187" s="35"/>
      <c r="T187" s="35"/>
      <c r="U187" s="35"/>
      <c r="V187" s="189"/>
      <c r="W187" s="486"/>
      <c r="X187" s="486"/>
      <c r="Y187" s="168"/>
      <c r="Z187" s="27"/>
    </row>
    <row r="188" spans="2:26" ht="15.9" customHeight="1" x14ac:dyDescent="0.45">
      <c r="B188" s="194"/>
      <c r="C188" s="484"/>
      <c r="D188" s="485"/>
      <c r="E188" s="41"/>
      <c r="F188" s="103"/>
      <c r="G188" s="27"/>
      <c r="H188" s="27"/>
      <c r="I188" s="27"/>
      <c r="J188" s="189"/>
      <c r="K188" s="486"/>
      <c r="L188" s="168"/>
      <c r="M188" s="27"/>
      <c r="N188" s="27"/>
      <c r="O188" s="487"/>
      <c r="P188" s="27"/>
      <c r="Q188" s="27"/>
      <c r="R188" s="27"/>
      <c r="S188" s="35"/>
      <c r="T188" s="35"/>
      <c r="U188" s="35"/>
      <c r="V188" s="189"/>
      <c r="W188" s="486"/>
      <c r="X188" s="486"/>
      <c r="Y188" s="168"/>
      <c r="Z188" s="27"/>
    </row>
    <row r="189" spans="2:26" ht="15.9" customHeight="1" x14ac:dyDescent="0.45">
      <c r="B189" s="194"/>
      <c r="C189" s="484"/>
      <c r="D189" s="485"/>
      <c r="E189" s="41"/>
      <c r="F189" s="103"/>
      <c r="G189" s="27"/>
      <c r="H189" s="27"/>
      <c r="I189" s="27"/>
      <c r="J189" s="189"/>
      <c r="K189" s="486"/>
      <c r="L189" s="168"/>
      <c r="M189" s="27"/>
      <c r="N189" s="27"/>
      <c r="O189" s="487"/>
      <c r="P189" s="27"/>
      <c r="Q189" s="27"/>
      <c r="R189" s="27"/>
      <c r="S189" s="35"/>
      <c r="T189" s="35"/>
      <c r="U189" s="35"/>
      <c r="V189" s="189"/>
      <c r="W189" s="486"/>
      <c r="X189" s="486"/>
      <c r="Y189" s="168"/>
      <c r="Z189" s="27"/>
    </row>
    <row r="190" spans="2:26" ht="15.9" customHeight="1" x14ac:dyDescent="0.45">
      <c r="B190" s="194"/>
      <c r="C190" s="484"/>
      <c r="D190" s="485"/>
      <c r="E190" s="41"/>
      <c r="F190" s="103"/>
      <c r="G190" s="27"/>
      <c r="H190" s="27"/>
      <c r="I190" s="27"/>
      <c r="J190" s="189"/>
      <c r="K190" s="486"/>
      <c r="L190" s="168"/>
      <c r="M190" s="27"/>
      <c r="N190" s="27"/>
      <c r="O190" s="487"/>
      <c r="P190" s="27"/>
      <c r="Q190" s="27"/>
      <c r="R190" s="27"/>
      <c r="S190" s="35"/>
      <c r="T190" s="35"/>
      <c r="U190" s="35"/>
      <c r="V190" s="189"/>
      <c r="W190" s="486"/>
      <c r="X190" s="486"/>
      <c r="Y190" s="168"/>
      <c r="Z190" s="27"/>
    </row>
    <row r="191" spans="2:26" ht="15.9" customHeight="1" x14ac:dyDescent="0.45">
      <c r="B191" s="202"/>
      <c r="C191" s="484"/>
      <c r="D191" s="485"/>
      <c r="E191" s="41"/>
      <c r="F191" s="103"/>
      <c r="G191" s="27"/>
      <c r="H191" s="27"/>
      <c r="I191" s="27"/>
      <c r="J191" s="189"/>
      <c r="K191" s="486"/>
      <c r="L191" s="168"/>
      <c r="M191" s="27"/>
      <c r="N191" s="27"/>
      <c r="O191" s="487"/>
      <c r="P191" s="27"/>
      <c r="Q191" s="27"/>
      <c r="R191" s="27"/>
      <c r="S191" s="35"/>
      <c r="T191" s="35"/>
      <c r="U191" s="35"/>
      <c r="V191" s="189"/>
      <c r="W191" s="486"/>
      <c r="X191" s="486"/>
      <c r="Y191" s="168"/>
      <c r="Z191" s="27"/>
    </row>
    <row r="192" spans="2:26" ht="15.9" customHeight="1" x14ac:dyDescent="0.45">
      <c r="B192" s="488"/>
      <c r="C192" s="1" t="s">
        <v>609</v>
      </c>
      <c r="D192" s="2"/>
      <c r="F192" s="2"/>
      <c r="G192" s="16"/>
      <c r="H192" s="16"/>
      <c r="I192" s="16"/>
      <c r="J192" s="16"/>
      <c r="K192" s="16"/>
      <c r="L192" s="16"/>
      <c r="M192" s="16"/>
      <c r="N192" s="16"/>
      <c r="O192" s="16"/>
      <c r="P192" s="16"/>
      <c r="Q192" s="489"/>
      <c r="R192" s="432"/>
      <c r="S192" s="2"/>
      <c r="T192" s="2"/>
      <c r="U192" s="16"/>
      <c r="V192" s="490"/>
      <c r="W192" s="490"/>
      <c r="X192" s="490"/>
      <c r="Y192" s="490"/>
      <c r="Z192" s="2"/>
    </row>
    <row r="193" spans="2:26" ht="15.9" customHeight="1" x14ac:dyDescent="0.45">
      <c r="B193" s="488"/>
      <c r="C193" s="491" t="s">
        <v>610</v>
      </c>
      <c r="D193" s="2"/>
      <c r="F193" s="2"/>
      <c r="G193" s="16"/>
      <c r="H193" s="16"/>
      <c r="I193" s="16"/>
      <c r="J193" s="16"/>
      <c r="K193" s="16"/>
      <c r="L193" s="16"/>
      <c r="M193" s="16"/>
      <c r="N193" s="16"/>
      <c r="O193" s="16"/>
      <c r="P193" s="16"/>
      <c r="Q193" s="489"/>
      <c r="R193" s="432"/>
      <c r="S193" s="2"/>
      <c r="T193" s="2"/>
      <c r="U193" s="16"/>
      <c r="V193" s="490"/>
      <c r="W193" s="490"/>
      <c r="X193" s="490"/>
      <c r="Y193" s="490"/>
      <c r="Z193" s="2"/>
    </row>
    <row r="194" spans="2:26" ht="15.9" customHeight="1" x14ac:dyDescent="0.45">
      <c r="B194" s="492"/>
      <c r="C194" s="47" t="s">
        <v>611</v>
      </c>
      <c r="D194" s="47"/>
      <c r="E194" s="47"/>
      <c r="F194" s="47"/>
      <c r="G194" s="47"/>
      <c r="H194" s="47"/>
      <c r="I194" s="47"/>
      <c r="J194" s="47"/>
      <c r="K194" s="47"/>
      <c r="L194" s="47"/>
      <c r="M194" s="47"/>
      <c r="N194" s="47"/>
      <c r="O194" s="47"/>
      <c r="P194" s="47"/>
      <c r="Q194" s="47"/>
      <c r="R194" s="47"/>
      <c r="S194" s="47"/>
      <c r="T194" s="47"/>
      <c r="U194" s="47"/>
      <c r="V194" s="47"/>
      <c r="W194" s="47"/>
      <c r="X194" s="47"/>
      <c r="Y194" s="47"/>
    </row>
    <row r="195" spans="2:26" ht="15.9" customHeight="1" x14ac:dyDescent="0.45">
      <c r="B195" s="47"/>
      <c r="C195" s="47" t="s">
        <v>612</v>
      </c>
      <c r="D195" s="47"/>
      <c r="E195" s="47"/>
      <c r="F195" s="47"/>
      <c r="G195" s="47"/>
      <c r="H195" s="47"/>
      <c r="I195" s="47"/>
      <c r="J195" s="47"/>
      <c r="K195" s="47"/>
      <c r="L195" s="47"/>
      <c r="M195" s="47"/>
      <c r="N195" s="47"/>
      <c r="O195" s="47"/>
      <c r="P195" s="47"/>
      <c r="Q195" s="47"/>
      <c r="R195" s="47"/>
      <c r="S195" s="47"/>
      <c r="T195" s="47"/>
      <c r="U195" s="47"/>
      <c r="V195" s="47"/>
      <c r="W195" s="47"/>
      <c r="X195" s="47"/>
      <c r="Y195" s="47"/>
    </row>
    <row r="196" spans="2:26" ht="15.9" customHeight="1" x14ac:dyDescent="0.45">
      <c r="B196" s="47"/>
      <c r="C196" s="493" t="s">
        <v>613</v>
      </c>
      <c r="D196" s="493"/>
      <c r="E196" s="493"/>
      <c r="F196" s="493"/>
      <c r="G196" s="493"/>
      <c r="H196" s="493"/>
      <c r="I196" s="493"/>
      <c r="J196" s="493"/>
      <c r="K196" s="493"/>
      <c r="L196" s="493"/>
      <c r="M196" s="493"/>
      <c r="N196" s="493"/>
      <c r="O196" s="47"/>
      <c r="P196" s="47"/>
      <c r="Q196" s="47"/>
      <c r="R196" s="47"/>
      <c r="S196" s="47"/>
      <c r="T196" s="47"/>
      <c r="U196" s="47"/>
      <c r="V196" s="47"/>
      <c r="W196" s="47"/>
      <c r="X196" s="47"/>
      <c r="Y196" s="47"/>
    </row>
    <row r="197" spans="2:26" ht="15.9" customHeight="1" x14ac:dyDescent="0.45">
      <c r="C197" s="65" t="s">
        <v>132</v>
      </c>
      <c r="D197" s="494"/>
      <c r="E197" s="494"/>
      <c r="F197" s="494"/>
      <c r="G197" s="494"/>
      <c r="H197" s="494"/>
      <c r="I197" s="494"/>
      <c r="J197" s="494"/>
      <c r="K197" s="494"/>
      <c r="L197" s="494"/>
      <c r="M197" s="494"/>
      <c r="N197" s="494"/>
    </row>
  </sheetData>
  <dataConsolidate/>
  <mergeCells count="655">
    <mergeCell ref="C191:D191"/>
    <mergeCell ref="J191:L191"/>
    <mergeCell ref="V191:Y191"/>
    <mergeCell ref="C189:D189"/>
    <mergeCell ref="J189:L189"/>
    <mergeCell ref="V189:Y189"/>
    <mergeCell ref="C190:D190"/>
    <mergeCell ref="J190:L190"/>
    <mergeCell ref="V190:Y190"/>
    <mergeCell ref="C187:D187"/>
    <mergeCell ref="J187:L187"/>
    <mergeCell ref="V187:Y187"/>
    <mergeCell ref="C188:D188"/>
    <mergeCell ref="J188:L188"/>
    <mergeCell ref="V188:Y188"/>
    <mergeCell ref="C185:D185"/>
    <mergeCell ref="J185:L185"/>
    <mergeCell ref="V185:Y185"/>
    <mergeCell ref="C186:D186"/>
    <mergeCell ref="J186:L186"/>
    <mergeCell ref="V186:Y186"/>
    <mergeCell ref="C183:D183"/>
    <mergeCell ref="J183:L183"/>
    <mergeCell ref="V183:Y183"/>
    <mergeCell ref="C184:D184"/>
    <mergeCell ref="J184:L184"/>
    <mergeCell ref="V184:Y184"/>
    <mergeCell ref="C181:D181"/>
    <mergeCell ref="J181:L181"/>
    <mergeCell ref="V181:Y181"/>
    <mergeCell ref="C182:D182"/>
    <mergeCell ref="J182:L182"/>
    <mergeCell ref="V182:Y182"/>
    <mergeCell ref="C179:D179"/>
    <mergeCell ref="J179:L179"/>
    <mergeCell ref="V179:Y179"/>
    <mergeCell ref="C180:D180"/>
    <mergeCell ref="J180:L180"/>
    <mergeCell ref="V180:Y180"/>
    <mergeCell ref="C177:D177"/>
    <mergeCell ref="J177:L177"/>
    <mergeCell ref="V177:Y177"/>
    <mergeCell ref="C178:D178"/>
    <mergeCell ref="J178:L178"/>
    <mergeCell ref="V178:Y178"/>
    <mergeCell ref="C175:D175"/>
    <mergeCell ref="J175:L175"/>
    <mergeCell ref="V175:Y175"/>
    <mergeCell ref="C176:D176"/>
    <mergeCell ref="J176:L176"/>
    <mergeCell ref="V176:Y176"/>
    <mergeCell ref="C173:D173"/>
    <mergeCell ref="J173:L173"/>
    <mergeCell ref="V173:Y173"/>
    <mergeCell ref="C174:D174"/>
    <mergeCell ref="J174:L174"/>
    <mergeCell ref="V174:Y174"/>
    <mergeCell ref="C171:D171"/>
    <mergeCell ref="J171:L171"/>
    <mergeCell ref="V171:Y171"/>
    <mergeCell ref="C172:D172"/>
    <mergeCell ref="J172:L172"/>
    <mergeCell ref="V172:Y172"/>
    <mergeCell ref="C169:D169"/>
    <mergeCell ref="J169:L169"/>
    <mergeCell ref="V169:Y169"/>
    <mergeCell ref="C170:D170"/>
    <mergeCell ref="J170:L170"/>
    <mergeCell ref="V170:Y170"/>
    <mergeCell ref="V166:Y166"/>
    <mergeCell ref="C167:D167"/>
    <mergeCell ref="J167:L167"/>
    <mergeCell ref="V167:Y167"/>
    <mergeCell ref="C168:D168"/>
    <mergeCell ref="J168:L168"/>
    <mergeCell ref="V168:Y168"/>
    <mergeCell ref="V163:Y163"/>
    <mergeCell ref="C164:D164"/>
    <mergeCell ref="J164:L164"/>
    <mergeCell ref="V164:Y164"/>
    <mergeCell ref="C165:D165"/>
    <mergeCell ref="J165:L165"/>
    <mergeCell ref="V165:Y165"/>
    <mergeCell ref="V159:Y160"/>
    <mergeCell ref="C161:D161"/>
    <mergeCell ref="J161:L161"/>
    <mergeCell ref="V161:Y161"/>
    <mergeCell ref="C162:D162"/>
    <mergeCell ref="J162:L162"/>
    <mergeCell ref="V162:Y162"/>
    <mergeCell ref="O159:O160"/>
    <mergeCell ref="P159:P160"/>
    <mergeCell ref="Q159:R159"/>
    <mergeCell ref="S159:S160"/>
    <mergeCell ref="T159:T160"/>
    <mergeCell ref="U159:U160"/>
    <mergeCell ref="O157:P158"/>
    <mergeCell ref="Q157:T158"/>
    <mergeCell ref="U157:Y158"/>
    <mergeCell ref="Z157:Z160"/>
    <mergeCell ref="G159:G160"/>
    <mergeCell ref="H159:H160"/>
    <mergeCell ref="I159:I160"/>
    <mergeCell ref="J159:L160"/>
    <mergeCell ref="M159:M160"/>
    <mergeCell ref="N159:N160"/>
    <mergeCell ref="B157:B191"/>
    <mergeCell ref="C157:D160"/>
    <mergeCell ref="E157:E160"/>
    <mergeCell ref="F157:F160"/>
    <mergeCell ref="G157:H158"/>
    <mergeCell ref="I157:N158"/>
    <mergeCell ref="C163:D163"/>
    <mergeCell ref="J163:L163"/>
    <mergeCell ref="C166:D166"/>
    <mergeCell ref="J166:L166"/>
    <mergeCell ref="U155:X156"/>
    <mergeCell ref="Y155:Z156"/>
    <mergeCell ref="B156:E156"/>
    <mergeCell ref="F156:H156"/>
    <mergeCell ref="I156:J156"/>
    <mergeCell ref="K156:N156"/>
    <mergeCell ref="O156:P156"/>
    <mergeCell ref="Q156:T156"/>
    <mergeCell ref="C153:D153"/>
    <mergeCell ref="J153:L153"/>
    <mergeCell ref="V153:Y153"/>
    <mergeCell ref="B154:Y154"/>
    <mergeCell ref="B155:E155"/>
    <mergeCell ref="F155:H155"/>
    <mergeCell ref="I155:J155"/>
    <mergeCell ref="K155:N155"/>
    <mergeCell ref="O155:P155"/>
    <mergeCell ref="Q155:T155"/>
    <mergeCell ref="C151:D151"/>
    <mergeCell ref="J151:L151"/>
    <mergeCell ref="V151:Y151"/>
    <mergeCell ref="C152:D152"/>
    <mergeCell ref="J152:L152"/>
    <mergeCell ref="V152:Y152"/>
    <mergeCell ref="C149:D149"/>
    <mergeCell ref="J149:L149"/>
    <mergeCell ref="V149:Y149"/>
    <mergeCell ref="C150:D150"/>
    <mergeCell ref="J150:L150"/>
    <mergeCell ref="V150:Y150"/>
    <mergeCell ref="C147:D147"/>
    <mergeCell ref="J147:L147"/>
    <mergeCell ref="V147:Y147"/>
    <mergeCell ref="C148:D148"/>
    <mergeCell ref="J148:L148"/>
    <mergeCell ref="V148:Y148"/>
    <mergeCell ref="C145:D145"/>
    <mergeCell ref="J145:L145"/>
    <mergeCell ref="V145:Y145"/>
    <mergeCell ref="C146:D146"/>
    <mergeCell ref="J146:L146"/>
    <mergeCell ref="V146:Y146"/>
    <mergeCell ref="C143:D143"/>
    <mergeCell ref="J143:L143"/>
    <mergeCell ref="V143:Y143"/>
    <mergeCell ref="C144:D144"/>
    <mergeCell ref="J144:L144"/>
    <mergeCell ref="V144:Y144"/>
    <mergeCell ref="C141:D141"/>
    <mergeCell ref="J141:L141"/>
    <mergeCell ref="V141:Y141"/>
    <mergeCell ref="C142:D142"/>
    <mergeCell ref="J142:L142"/>
    <mergeCell ref="V142:Y142"/>
    <mergeCell ref="C139:D139"/>
    <mergeCell ref="J139:L139"/>
    <mergeCell ref="V139:Y139"/>
    <mergeCell ref="C140:D140"/>
    <mergeCell ref="J140:L140"/>
    <mergeCell ref="V140:Y140"/>
    <mergeCell ref="C137:D137"/>
    <mergeCell ref="J137:L137"/>
    <mergeCell ref="V137:Y137"/>
    <mergeCell ref="C138:D138"/>
    <mergeCell ref="J138:L138"/>
    <mergeCell ref="V138:Y138"/>
    <mergeCell ref="C135:D135"/>
    <mergeCell ref="J135:L135"/>
    <mergeCell ref="V135:Y135"/>
    <mergeCell ref="C136:D136"/>
    <mergeCell ref="J136:L136"/>
    <mergeCell ref="V136:Y136"/>
    <mergeCell ref="C133:D133"/>
    <mergeCell ref="J133:L133"/>
    <mergeCell ref="V133:Y133"/>
    <mergeCell ref="C134:D134"/>
    <mergeCell ref="J134:L134"/>
    <mergeCell ref="V134:Y134"/>
    <mergeCell ref="C131:D131"/>
    <mergeCell ref="J131:L131"/>
    <mergeCell ref="V131:Y131"/>
    <mergeCell ref="C132:D132"/>
    <mergeCell ref="J132:L132"/>
    <mergeCell ref="V132:Y132"/>
    <mergeCell ref="V128:Y128"/>
    <mergeCell ref="C129:D129"/>
    <mergeCell ref="J129:L129"/>
    <mergeCell ref="V129:Y129"/>
    <mergeCell ref="C130:D130"/>
    <mergeCell ref="J130:L130"/>
    <mergeCell ref="V130:Y130"/>
    <mergeCell ref="V125:Y125"/>
    <mergeCell ref="C126:D126"/>
    <mergeCell ref="J126:L126"/>
    <mergeCell ref="V126:Y126"/>
    <mergeCell ref="C127:D127"/>
    <mergeCell ref="J127:L127"/>
    <mergeCell ref="V127:Y127"/>
    <mergeCell ref="V121:Y122"/>
    <mergeCell ref="C123:D123"/>
    <mergeCell ref="J123:L123"/>
    <mergeCell ref="V123:Y123"/>
    <mergeCell ref="C124:D124"/>
    <mergeCell ref="J124:L124"/>
    <mergeCell ref="V124:Y124"/>
    <mergeCell ref="O121:O122"/>
    <mergeCell ref="P121:P122"/>
    <mergeCell ref="Q121:R121"/>
    <mergeCell ref="S121:S122"/>
    <mergeCell ref="T121:T122"/>
    <mergeCell ref="U121:U122"/>
    <mergeCell ref="O119:P120"/>
    <mergeCell ref="Q119:T120"/>
    <mergeCell ref="U119:Y120"/>
    <mergeCell ref="Z119:Z122"/>
    <mergeCell ref="G121:G122"/>
    <mergeCell ref="H121:H122"/>
    <mergeCell ref="I121:I122"/>
    <mergeCell ref="J121:L122"/>
    <mergeCell ref="M121:M122"/>
    <mergeCell ref="N121:N122"/>
    <mergeCell ref="B119:B153"/>
    <mergeCell ref="C119:D122"/>
    <mergeCell ref="E119:E122"/>
    <mergeCell ref="F119:F122"/>
    <mergeCell ref="G119:H120"/>
    <mergeCell ref="I119:N120"/>
    <mergeCell ref="C125:D125"/>
    <mergeCell ref="J125:L125"/>
    <mergeCell ref="C128:D128"/>
    <mergeCell ref="J128:L128"/>
    <mergeCell ref="U117:X118"/>
    <mergeCell ref="Y117:Z118"/>
    <mergeCell ref="B118:E118"/>
    <mergeCell ref="F118:H118"/>
    <mergeCell ref="I118:J118"/>
    <mergeCell ref="K118:N118"/>
    <mergeCell ref="O118:P118"/>
    <mergeCell ref="Q118:T118"/>
    <mergeCell ref="C115:D115"/>
    <mergeCell ref="J115:L115"/>
    <mergeCell ref="V115:Y115"/>
    <mergeCell ref="B116:Y116"/>
    <mergeCell ref="B117:E117"/>
    <mergeCell ref="F117:H117"/>
    <mergeCell ref="I117:J117"/>
    <mergeCell ref="K117:N117"/>
    <mergeCell ref="O117:P117"/>
    <mergeCell ref="Q117:T117"/>
    <mergeCell ref="C113:D113"/>
    <mergeCell ref="J113:L113"/>
    <mergeCell ref="V113:Y113"/>
    <mergeCell ref="C114:D114"/>
    <mergeCell ref="J114:L114"/>
    <mergeCell ref="V114:Y114"/>
    <mergeCell ref="C111:D111"/>
    <mergeCell ref="J111:L111"/>
    <mergeCell ref="V111:Y111"/>
    <mergeCell ref="C112:D112"/>
    <mergeCell ref="J112:L112"/>
    <mergeCell ref="V112:Y112"/>
    <mergeCell ref="C109:D109"/>
    <mergeCell ref="J109:L109"/>
    <mergeCell ref="V109:Y109"/>
    <mergeCell ref="C110:D110"/>
    <mergeCell ref="J110:L110"/>
    <mergeCell ref="V110:Y110"/>
    <mergeCell ref="C107:D107"/>
    <mergeCell ref="J107:L107"/>
    <mergeCell ref="V107:Y107"/>
    <mergeCell ref="C108:D108"/>
    <mergeCell ref="J108:L108"/>
    <mergeCell ref="V108:Y108"/>
    <mergeCell ref="C105:D105"/>
    <mergeCell ref="J105:L105"/>
    <mergeCell ref="V105:Y105"/>
    <mergeCell ref="C106:D106"/>
    <mergeCell ref="J106:L106"/>
    <mergeCell ref="V106:Y106"/>
    <mergeCell ref="C103:D103"/>
    <mergeCell ref="J103:L103"/>
    <mergeCell ref="V103:Y103"/>
    <mergeCell ref="C104:D104"/>
    <mergeCell ref="J104:L104"/>
    <mergeCell ref="V104:Y104"/>
    <mergeCell ref="C101:D101"/>
    <mergeCell ref="J101:L101"/>
    <mergeCell ref="V101:Y101"/>
    <mergeCell ref="C102:D102"/>
    <mergeCell ref="J102:L102"/>
    <mergeCell ref="V102:Y102"/>
    <mergeCell ref="C99:D99"/>
    <mergeCell ref="J99:L99"/>
    <mergeCell ref="V99:Y99"/>
    <mergeCell ref="C100:D100"/>
    <mergeCell ref="J100:L100"/>
    <mergeCell ref="V100:Y100"/>
    <mergeCell ref="C97:D97"/>
    <mergeCell ref="J97:L97"/>
    <mergeCell ref="V97:Y97"/>
    <mergeCell ref="C98:D98"/>
    <mergeCell ref="J98:L98"/>
    <mergeCell ref="V98:Y98"/>
    <mergeCell ref="C95:D95"/>
    <mergeCell ref="J95:L95"/>
    <mergeCell ref="V95:Y95"/>
    <mergeCell ref="C96:D96"/>
    <mergeCell ref="J96:L96"/>
    <mergeCell ref="V96:Y96"/>
    <mergeCell ref="C93:D93"/>
    <mergeCell ref="J93:L93"/>
    <mergeCell ref="V93:Y93"/>
    <mergeCell ref="C94:D94"/>
    <mergeCell ref="J94:L94"/>
    <mergeCell ref="V94:Y94"/>
    <mergeCell ref="V90:Y90"/>
    <mergeCell ref="C91:D91"/>
    <mergeCell ref="J91:L91"/>
    <mergeCell ref="V91:Y91"/>
    <mergeCell ref="C92:D92"/>
    <mergeCell ref="J92:L92"/>
    <mergeCell ref="V92:Y92"/>
    <mergeCell ref="V87:Y87"/>
    <mergeCell ref="C88:D88"/>
    <mergeCell ref="J88:L88"/>
    <mergeCell ref="V88:Y88"/>
    <mergeCell ref="C89:D89"/>
    <mergeCell ref="J89:L89"/>
    <mergeCell ref="V89:Y89"/>
    <mergeCell ref="V83:Y84"/>
    <mergeCell ref="C85:D85"/>
    <mergeCell ref="J85:L85"/>
    <mergeCell ref="V85:Y85"/>
    <mergeCell ref="C86:D86"/>
    <mergeCell ref="J86:L86"/>
    <mergeCell ref="V86:Y86"/>
    <mergeCell ref="O83:O84"/>
    <mergeCell ref="P83:P84"/>
    <mergeCell ref="Q83:R83"/>
    <mergeCell ref="S83:S84"/>
    <mergeCell ref="T83:T84"/>
    <mergeCell ref="U83:U84"/>
    <mergeCell ref="O81:P82"/>
    <mergeCell ref="Q81:T82"/>
    <mergeCell ref="U81:Y82"/>
    <mergeCell ref="Z81:Z84"/>
    <mergeCell ref="G83:G84"/>
    <mergeCell ref="H83:H84"/>
    <mergeCell ref="I83:I84"/>
    <mergeCell ref="J83:L84"/>
    <mergeCell ref="M83:M84"/>
    <mergeCell ref="N83:N84"/>
    <mergeCell ref="B81:B115"/>
    <mergeCell ref="C81:D84"/>
    <mergeCell ref="E81:E84"/>
    <mergeCell ref="F81:F84"/>
    <mergeCell ref="G81:H82"/>
    <mergeCell ref="I81:N82"/>
    <mergeCell ref="C87:D87"/>
    <mergeCell ref="J87:L87"/>
    <mergeCell ref="C90:D90"/>
    <mergeCell ref="J90:L90"/>
    <mergeCell ref="U79:X80"/>
    <mergeCell ref="Y79:Z80"/>
    <mergeCell ref="B80:E80"/>
    <mergeCell ref="F80:H80"/>
    <mergeCell ref="I80:J80"/>
    <mergeCell ref="K80:N80"/>
    <mergeCell ref="O80:P80"/>
    <mergeCell ref="Q80:T80"/>
    <mergeCell ref="C77:D77"/>
    <mergeCell ref="J77:L77"/>
    <mergeCell ref="V77:Y77"/>
    <mergeCell ref="B78:Y78"/>
    <mergeCell ref="B79:E79"/>
    <mergeCell ref="F79:H79"/>
    <mergeCell ref="I79:J79"/>
    <mergeCell ref="K79:N79"/>
    <mergeCell ref="O79:P79"/>
    <mergeCell ref="Q79:T79"/>
    <mergeCell ref="C75:D75"/>
    <mergeCell ref="J75:L75"/>
    <mergeCell ref="V75:Y75"/>
    <mergeCell ref="C76:D76"/>
    <mergeCell ref="J76:L76"/>
    <mergeCell ref="V76:Y76"/>
    <mergeCell ref="C73:D73"/>
    <mergeCell ref="J73:L73"/>
    <mergeCell ref="V73:Y73"/>
    <mergeCell ref="C74:D74"/>
    <mergeCell ref="J74:L74"/>
    <mergeCell ref="V74:Y74"/>
    <mergeCell ref="C71:D71"/>
    <mergeCell ref="J71:L71"/>
    <mergeCell ref="V71:Y71"/>
    <mergeCell ref="C72:D72"/>
    <mergeCell ref="J72:L72"/>
    <mergeCell ref="V72:Y72"/>
    <mergeCell ref="C69:D69"/>
    <mergeCell ref="J69:L69"/>
    <mergeCell ref="V69:Y69"/>
    <mergeCell ref="C70:D70"/>
    <mergeCell ref="J70:L70"/>
    <mergeCell ref="V70:Y70"/>
    <mergeCell ref="C67:D67"/>
    <mergeCell ref="J67:L67"/>
    <mergeCell ref="V67:Y67"/>
    <mergeCell ref="C68:D68"/>
    <mergeCell ref="J68:L68"/>
    <mergeCell ref="V68:Y68"/>
    <mergeCell ref="C65:D65"/>
    <mergeCell ref="J65:L65"/>
    <mergeCell ref="V65:Y65"/>
    <mergeCell ref="C66:D66"/>
    <mergeCell ref="J66:L66"/>
    <mergeCell ref="V66:Y66"/>
    <mergeCell ref="C63:D63"/>
    <mergeCell ref="J63:L63"/>
    <mergeCell ref="V63:Y63"/>
    <mergeCell ref="C64:D64"/>
    <mergeCell ref="J64:L64"/>
    <mergeCell ref="V64:Y64"/>
    <mergeCell ref="C61:D61"/>
    <mergeCell ref="J61:L61"/>
    <mergeCell ref="V61:Y61"/>
    <mergeCell ref="C62:D62"/>
    <mergeCell ref="J62:L62"/>
    <mergeCell ref="V62:Y62"/>
    <mergeCell ref="C59:D59"/>
    <mergeCell ref="J59:L59"/>
    <mergeCell ref="V59:Y59"/>
    <mergeCell ref="C60:D60"/>
    <mergeCell ref="J60:L60"/>
    <mergeCell ref="V60:Y60"/>
    <mergeCell ref="C57:D57"/>
    <mergeCell ref="J57:L57"/>
    <mergeCell ref="V57:Y57"/>
    <mergeCell ref="C58:D58"/>
    <mergeCell ref="J58:L58"/>
    <mergeCell ref="V58:Y58"/>
    <mergeCell ref="C55:D55"/>
    <mergeCell ref="J55:L55"/>
    <mergeCell ref="V55:Y55"/>
    <mergeCell ref="C56:D56"/>
    <mergeCell ref="J56:L56"/>
    <mergeCell ref="V56:Y56"/>
    <mergeCell ref="V52:Y52"/>
    <mergeCell ref="C53:D53"/>
    <mergeCell ref="J53:L53"/>
    <mergeCell ref="V53:Y53"/>
    <mergeCell ref="C54:D54"/>
    <mergeCell ref="J54:L54"/>
    <mergeCell ref="V54:Y54"/>
    <mergeCell ref="V49:Y49"/>
    <mergeCell ref="C50:D50"/>
    <mergeCell ref="J50:L50"/>
    <mergeCell ref="V50:Y50"/>
    <mergeCell ref="C51:D51"/>
    <mergeCell ref="J51:L51"/>
    <mergeCell ref="V51:Y51"/>
    <mergeCell ref="V45:Y46"/>
    <mergeCell ref="C47:D47"/>
    <mergeCell ref="J47:L47"/>
    <mergeCell ref="V47:Y47"/>
    <mergeCell ref="C48:D48"/>
    <mergeCell ref="J48:L48"/>
    <mergeCell ref="V48:Y48"/>
    <mergeCell ref="O45:O46"/>
    <mergeCell ref="P45:P46"/>
    <mergeCell ref="Q45:R45"/>
    <mergeCell ref="S45:S46"/>
    <mergeCell ref="T45:T46"/>
    <mergeCell ref="U45:U46"/>
    <mergeCell ref="O43:P44"/>
    <mergeCell ref="Q43:T44"/>
    <mergeCell ref="U43:Y44"/>
    <mergeCell ref="Z43:Z46"/>
    <mergeCell ref="G45:G46"/>
    <mergeCell ref="H45:H46"/>
    <mergeCell ref="I45:I46"/>
    <mergeCell ref="J45:L46"/>
    <mergeCell ref="M45:M46"/>
    <mergeCell ref="N45:N46"/>
    <mergeCell ref="B43:B77"/>
    <mergeCell ref="C43:D46"/>
    <mergeCell ref="E43:E46"/>
    <mergeCell ref="F43:F46"/>
    <mergeCell ref="G43:H44"/>
    <mergeCell ref="I43:N44"/>
    <mergeCell ref="C49:D49"/>
    <mergeCell ref="J49:L49"/>
    <mergeCell ref="C52:D52"/>
    <mergeCell ref="J52:L52"/>
    <mergeCell ref="U41:X42"/>
    <mergeCell ref="Y41:Z42"/>
    <mergeCell ref="B42:E42"/>
    <mergeCell ref="F42:H42"/>
    <mergeCell ref="I42:J42"/>
    <mergeCell ref="K42:N42"/>
    <mergeCell ref="O42:P42"/>
    <mergeCell ref="Q42:T42"/>
    <mergeCell ref="C39:D39"/>
    <mergeCell ref="J39:L39"/>
    <mergeCell ref="V39:Y39"/>
    <mergeCell ref="B40:Y40"/>
    <mergeCell ref="B41:E41"/>
    <mergeCell ref="F41:H41"/>
    <mergeCell ref="I41:J41"/>
    <mergeCell ref="K41:N41"/>
    <mergeCell ref="O41:P41"/>
    <mergeCell ref="Q41:T41"/>
    <mergeCell ref="C37:D37"/>
    <mergeCell ref="J37:L37"/>
    <mergeCell ref="V37:Y37"/>
    <mergeCell ref="C38:D38"/>
    <mergeCell ref="J38:L38"/>
    <mergeCell ref="V38:Y38"/>
    <mergeCell ref="C35:D35"/>
    <mergeCell ref="J35:L35"/>
    <mergeCell ref="V35:Y35"/>
    <mergeCell ref="C36:D36"/>
    <mergeCell ref="J36:L36"/>
    <mergeCell ref="V36:Y36"/>
    <mergeCell ref="C33:D33"/>
    <mergeCell ref="J33:L33"/>
    <mergeCell ref="V33:Y33"/>
    <mergeCell ref="C34:D34"/>
    <mergeCell ref="J34:L34"/>
    <mergeCell ref="V34:Y34"/>
    <mergeCell ref="C31:D31"/>
    <mergeCell ref="J31:L31"/>
    <mergeCell ref="V31:Y31"/>
    <mergeCell ref="C32:D32"/>
    <mergeCell ref="J32:L32"/>
    <mergeCell ref="V32:Y32"/>
    <mergeCell ref="C29:D29"/>
    <mergeCell ref="J29:L29"/>
    <mergeCell ref="V29:Y29"/>
    <mergeCell ref="C30:D30"/>
    <mergeCell ref="J30:L30"/>
    <mergeCell ref="V30:Y30"/>
    <mergeCell ref="C27:D27"/>
    <mergeCell ref="J27:L27"/>
    <mergeCell ref="V27:Y27"/>
    <mergeCell ref="C28:D28"/>
    <mergeCell ref="J28:L28"/>
    <mergeCell ref="V28:Y28"/>
    <mergeCell ref="C25:D25"/>
    <mergeCell ref="J25:L25"/>
    <mergeCell ref="V25:Y25"/>
    <mergeCell ref="C26:D26"/>
    <mergeCell ref="J26:L26"/>
    <mergeCell ref="V26:Y26"/>
    <mergeCell ref="C23:D23"/>
    <mergeCell ref="J23:L23"/>
    <mergeCell ref="V23:Y23"/>
    <mergeCell ref="C24:D24"/>
    <mergeCell ref="J24:L24"/>
    <mergeCell ref="V24:Y24"/>
    <mergeCell ref="C21:D21"/>
    <mergeCell ref="J21:L21"/>
    <mergeCell ref="V21:Y21"/>
    <mergeCell ref="C22:D22"/>
    <mergeCell ref="J22:L22"/>
    <mergeCell ref="V22:Y22"/>
    <mergeCell ref="C19:D19"/>
    <mergeCell ref="J19:L19"/>
    <mergeCell ref="V19:Y19"/>
    <mergeCell ref="C20:D20"/>
    <mergeCell ref="J20:L20"/>
    <mergeCell ref="V20:Y20"/>
    <mergeCell ref="C17:D17"/>
    <mergeCell ref="J17:L17"/>
    <mergeCell ref="V17:Y17"/>
    <mergeCell ref="C18:D18"/>
    <mergeCell ref="J18:L18"/>
    <mergeCell ref="V18:Y18"/>
    <mergeCell ref="C15:D15"/>
    <mergeCell ref="J15:L15"/>
    <mergeCell ref="V15:Y15"/>
    <mergeCell ref="C16:D16"/>
    <mergeCell ref="J16:L16"/>
    <mergeCell ref="V16:Y16"/>
    <mergeCell ref="C13:D13"/>
    <mergeCell ref="J13:L13"/>
    <mergeCell ref="V13:Y13"/>
    <mergeCell ref="C14:D14"/>
    <mergeCell ref="J14:L14"/>
    <mergeCell ref="V14:Y14"/>
    <mergeCell ref="C11:D11"/>
    <mergeCell ref="J11:L11"/>
    <mergeCell ref="V11:Y11"/>
    <mergeCell ref="C12:D12"/>
    <mergeCell ref="J12:L12"/>
    <mergeCell ref="V12:Y12"/>
    <mergeCell ref="U7:U8"/>
    <mergeCell ref="V7:Y8"/>
    <mergeCell ref="C9:D9"/>
    <mergeCell ref="J9:L9"/>
    <mergeCell ref="V9:Y9"/>
    <mergeCell ref="C10:D10"/>
    <mergeCell ref="J10:L10"/>
    <mergeCell ref="V10:Y10"/>
    <mergeCell ref="N7:N8"/>
    <mergeCell ref="O7:O8"/>
    <mergeCell ref="P7:P8"/>
    <mergeCell ref="Q7:R7"/>
    <mergeCell ref="S7:S8"/>
    <mergeCell ref="T7:T8"/>
    <mergeCell ref="I5:N6"/>
    <mergeCell ref="O5:P6"/>
    <mergeCell ref="Q5:T6"/>
    <mergeCell ref="U5:Y6"/>
    <mergeCell ref="Z5:Z8"/>
    <mergeCell ref="G7:G8"/>
    <mergeCell ref="H7:H8"/>
    <mergeCell ref="I7:I8"/>
    <mergeCell ref="J7:L8"/>
    <mergeCell ref="M7:M8"/>
    <mergeCell ref="F4:H4"/>
    <mergeCell ref="I4:J4"/>
    <mergeCell ref="K4:N4"/>
    <mergeCell ref="O4:P4"/>
    <mergeCell ref="Q4:T4"/>
    <mergeCell ref="B5:B39"/>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3"/>
  <dataValidations count="2">
    <dataValidation type="list" errorStyle="warning" allowBlank="1" showInputMessage="1" showErrorMessage="1" error="選択出来ません" sqref="H161:H191 H123:H153 H85:H115 H9:H39 H47:H77" xr:uid="{05F17FD1-71E2-4D0E-9401-66289B348BEB}">
      <formula1>INDIRECT(G9)</formula1>
    </dataValidation>
    <dataValidation type="list" allowBlank="1" showInputMessage="1" showErrorMessage="1" sqref="J161:L191 J123:L153 J85:L115 J9:L39 J47:L77" xr:uid="{5939DA47-FC6E-4C2E-8A59-4DF17B95B381}">
      <formula1>INDIRECT(I9)</formula1>
    </dataValidation>
  </dataValidations>
  <printOptions horizontalCentered="1"/>
  <pageMargins left="0.19685039370078741" right="0.19685039370078741" top="0.78740157480314965" bottom="0.19685039370078741" header="0.51181102362204722" footer="0.51181102362204722"/>
  <pageSetup paperSize="9" scale="70" fitToHeight="0" orientation="landscape" copies="2" r:id="rId1"/>
  <headerFooter alignWithMargins="0"/>
  <rowBreaks count="4" manualBreakCount="4">
    <brk id="39" min="1" max="25" man="1"/>
    <brk id="77" min="1" max="25" man="1"/>
    <brk id="115" min="1" max="25" man="1"/>
    <brk id="153" min="1" max="2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C4D1F-A8B3-48D9-8EB0-403D03EF3877}">
  <sheetPr>
    <pageSetUpPr fitToPage="1"/>
  </sheetPr>
  <dimension ref="A1:Z43"/>
  <sheetViews>
    <sheetView showGridLines="0" showZeros="0" view="pageBreakPreview" zoomScale="80" zoomScaleNormal="100" zoomScaleSheetLayoutView="80" workbookViewId="0">
      <selection activeCell="AC15" sqref="AC15"/>
    </sheetView>
  </sheetViews>
  <sheetFormatPr defaultColWidth="9" defaultRowHeight="15.9" customHeight="1" x14ac:dyDescent="0.45"/>
  <cols>
    <col min="1" max="1" width="1.69921875" style="69" customWidth="1"/>
    <col min="2" max="2" width="4.09765625" style="1" customWidth="1"/>
    <col min="3" max="3" width="3.19921875" style="1" customWidth="1"/>
    <col min="4" max="4" width="3.3984375" style="1" customWidth="1"/>
    <col min="5" max="5" width="6" style="1" customWidth="1"/>
    <col min="6" max="6" width="6.59765625" style="1" customWidth="1"/>
    <col min="7" max="8" width="10.3984375" style="1" customWidth="1"/>
    <col min="9" max="9" width="11.59765625" style="1" customWidth="1"/>
    <col min="10" max="10" width="8.19921875" style="1" customWidth="1"/>
    <col min="11" max="11" width="8.09765625" style="1" customWidth="1"/>
    <col min="12" max="12" width="3.69921875" style="1" customWidth="1"/>
    <col min="13" max="13" width="12.5" style="1" customWidth="1"/>
    <col min="14" max="14" width="15.8984375" style="1" customWidth="1"/>
    <col min="15" max="15" width="14.09765625" style="1" customWidth="1"/>
    <col min="16" max="17" width="10" style="1" customWidth="1"/>
    <col min="18" max="18" width="5.5" style="1" customWidth="1"/>
    <col min="19" max="19" width="5.09765625" style="1" customWidth="1"/>
    <col min="20" max="20" width="4.59765625" style="1" customWidth="1"/>
    <col min="21" max="22" width="6.59765625" style="1" customWidth="1"/>
    <col min="23" max="23" width="4.09765625" style="1" customWidth="1"/>
    <col min="24" max="24" width="6.3984375" style="1" customWidth="1"/>
    <col min="25" max="25" width="5" style="1" customWidth="1"/>
    <col min="26" max="26" width="11.5" style="1" customWidth="1"/>
    <col min="27" max="27" width="11.19921875" style="1" customWidth="1"/>
    <col min="28" max="16384" width="9" style="1"/>
  </cols>
  <sheetData>
    <row r="1" spans="2:26" ht="9.75" customHeight="1" x14ac:dyDescent="0.45">
      <c r="Y1" s="47"/>
      <c r="Z1" s="47"/>
    </row>
    <row r="2" spans="2:26" ht="24.75" customHeight="1" x14ac:dyDescent="0.45">
      <c r="B2" s="322" t="s">
        <v>614</v>
      </c>
      <c r="C2" s="322"/>
      <c r="D2" s="322"/>
      <c r="E2" s="322"/>
      <c r="F2" s="322"/>
      <c r="G2" s="322"/>
      <c r="H2" s="322"/>
      <c r="I2" s="322"/>
      <c r="J2" s="446"/>
      <c r="K2" s="446"/>
      <c r="L2" s="446"/>
      <c r="M2" s="446"/>
      <c r="N2" s="446"/>
      <c r="O2" s="446"/>
      <c r="P2" s="446"/>
      <c r="Q2" s="446"/>
      <c r="R2" s="446"/>
      <c r="S2" s="446"/>
      <c r="T2" s="446"/>
      <c r="U2" s="446"/>
      <c r="V2" s="446"/>
      <c r="W2" s="446"/>
      <c r="X2" s="446"/>
    </row>
    <row r="3" spans="2:26" ht="20.100000000000001" customHeight="1" x14ac:dyDescent="0.45">
      <c r="B3" s="184" t="s">
        <v>2</v>
      </c>
      <c r="C3" s="196"/>
      <c r="D3" s="196"/>
      <c r="E3" s="197"/>
      <c r="F3" s="116" t="s">
        <v>408</v>
      </c>
      <c r="G3" s="117"/>
      <c r="H3" s="117"/>
      <c r="I3" s="447"/>
      <c r="J3" s="166" t="s">
        <v>3</v>
      </c>
      <c r="K3" s="162"/>
      <c r="L3" s="134" t="s">
        <v>407</v>
      </c>
      <c r="M3" s="135"/>
      <c r="N3" s="135"/>
      <c r="O3" s="105" t="s">
        <v>417</v>
      </c>
      <c r="P3" s="107"/>
      <c r="Q3" s="134" t="s">
        <v>397</v>
      </c>
      <c r="R3" s="135"/>
      <c r="S3" s="135"/>
      <c r="T3" s="137"/>
      <c r="U3" s="334" t="s">
        <v>418</v>
      </c>
      <c r="V3" s="335"/>
      <c r="W3" s="335"/>
      <c r="X3" s="336"/>
      <c r="Y3" s="155">
        <v>44337</v>
      </c>
      <c r="Z3" s="157"/>
    </row>
    <row r="4" spans="2:26" ht="20.100000000000001" customHeight="1" x14ac:dyDescent="0.45">
      <c r="B4" s="169" t="s">
        <v>109</v>
      </c>
      <c r="C4" s="171"/>
      <c r="D4" s="171"/>
      <c r="E4" s="170"/>
      <c r="F4" s="118" t="s">
        <v>401</v>
      </c>
      <c r="G4" s="119"/>
      <c r="H4" s="119"/>
      <c r="I4" s="449"/>
      <c r="J4" s="450" t="s">
        <v>110</v>
      </c>
      <c r="K4" s="451"/>
      <c r="L4" s="495" t="s">
        <v>406</v>
      </c>
      <c r="M4" s="135"/>
      <c r="N4" s="135"/>
      <c r="O4" s="105" t="s">
        <v>419</v>
      </c>
      <c r="P4" s="107"/>
      <c r="Q4" s="134" t="s">
        <v>391</v>
      </c>
      <c r="R4" s="135"/>
      <c r="S4" s="135"/>
      <c r="T4" s="137"/>
      <c r="U4" s="452"/>
      <c r="V4" s="453"/>
      <c r="W4" s="453"/>
      <c r="X4" s="454"/>
      <c r="Y4" s="378"/>
      <c r="Z4" s="455"/>
    </row>
    <row r="5" spans="2:26" ht="30" customHeight="1" x14ac:dyDescent="0.45">
      <c r="B5" s="194" t="s">
        <v>420</v>
      </c>
      <c r="C5" s="456" t="s">
        <v>615</v>
      </c>
      <c r="D5" s="457"/>
      <c r="E5" s="458" t="s">
        <v>616</v>
      </c>
      <c r="F5" s="458" t="s">
        <v>617</v>
      </c>
      <c r="G5" s="456" t="s">
        <v>618</v>
      </c>
      <c r="H5" s="496"/>
      <c r="I5" s="497"/>
      <c r="J5" s="184" t="s">
        <v>619</v>
      </c>
      <c r="K5" s="196"/>
      <c r="L5" s="196"/>
      <c r="M5" s="196"/>
      <c r="N5" s="196"/>
      <c r="O5" s="196"/>
      <c r="P5" s="463" t="s">
        <v>620</v>
      </c>
      <c r="Q5" s="465"/>
      <c r="R5" s="459"/>
      <c r="S5" s="466"/>
      <c r="T5" s="466"/>
      <c r="U5" s="466"/>
      <c r="V5" s="466"/>
      <c r="W5" s="460"/>
      <c r="X5" s="459" t="s">
        <v>621</v>
      </c>
      <c r="Y5" s="466"/>
      <c r="Z5" s="460"/>
    </row>
    <row r="6" spans="2:26" ht="16.5" customHeight="1" x14ac:dyDescent="0.45">
      <c r="B6" s="194"/>
      <c r="C6" s="498"/>
      <c r="D6" s="457"/>
      <c r="E6" s="499"/>
      <c r="F6" s="499"/>
      <c r="G6" s="459" t="s">
        <v>622</v>
      </c>
      <c r="H6" s="460"/>
      <c r="I6" s="349" t="s">
        <v>623</v>
      </c>
      <c r="J6" s="326" t="s">
        <v>624</v>
      </c>
      <c r="K6" s="326"/>
      <c r="L6" s="326"/>
      <c r="M6" s="326"/>
      <c r="N6" s="477" t="s">
        <v>625</v>
      </c>
      <c r="O6" s="477"/>
      <c r="P6" s="349" t="s">
        <v>626</v>
      </c>
      <c r="Q6" s="481"/>
      <c r="R6" s="479" t="s">
        <v>627</v>
      </c>
      <c r="S6" s="349" t="s">
        <v>628</v>
      </c>
      <c r="T6" s="349"/>
      <c r="U6" s="349"/>
      <c r="V6" s="349"/>
      <c r="W6" s="349"/>
      <c r="X6" s="456"/>
      <c r="Y6" s="496"/>
      <c r="Z6" s="497"/>
    </row>
    <row r="7" spans="2:26" ht="16.5" customHeight="1" x14ac:dyDescent="0.45">
      <c r="B7" s="194"/>
      <c r="C7" s="427"/>
      <c r="D7" s="426"/>
      <c r="E7" s="500"/>
      <c r="F7" s="500"/>
      <c r="G7" s="468"/>
      <c r="H7" s="469"/>
      <c r="I7" s="481"/>
      <c r="J7" s="476"/>
      <c r="K7" s="476"/>
      <c r="L7" s="476"/>
      <c r="M7" s="476"/>
      <c r="N7" s="476"/>
      <c r="O7" s="476"/>
      <c r="P7" s="482" t="s">
        <v>629</v>
      </c>
      <c r="Q7" s="482" t="s">
        <v>630</v>
      </c>
      <c r="R7" s="501"/>
      <c r="S7" s="481"/>
      <c r="T7" s="481"/>
      <c r="U7" s="481"/>
      <c r="V7" s="481"/>
      <c r="W7" s="481"/>
      <c r="X7" s="502"/>
      <c r="Y7" s="503"/>
      <c r="Z7" s="504"/>
    </row>
    <row r="8" spans="2:26" ht="15.9" customHeight="1" x14ac:dyDescent="0.45">
      <c r="B8" s="194"/>
      <c r="C8" s="484" t="s">
        <v>631</v>
      </c>
      <c r="D8" s="485"/>
      <c r="E8" s="35">
        <v>1</v>
      </c>
      <c r="F8" s="103">
        <v>0</v>
      </c>
      <c r="G8" s="27" t="s">
        <v>632</v>
      </c>
      <c r="H8" s="27" t="s">
        <v>508</v>
      </c>
      <c r="I8" s="27" t="s">
        <v>633</v>
      </c>
      <c r="J8" s="183" t="s">
        <v>634</v>
      </c>
      <c r="K8" s="183"/>
      <c r="L8" s="183"/>
      <c r="M8" s="183"/>
      <c r="N8" s="183" t="s">
        <v>635</v>
      </c>
      <c r="O8" s="183"/>
      <c r="P8" s="27"/>
      <c r="Q8" s="27" t="s">
        <v>636</v>
      </c>
      <c r="R8" s="35"/>
      <c r="S8" s="183"/>
      <c r="T8" s="183"/>
      <c r="U8" s="183"/>
      <c r="V8" s="183"/>
      <c r="W8" s="183"/>
      <c r="X8" s="178" t="s">
        <v>637</v>
      </c>
      <c r="Y8" s="195"/>
      <c r="Z8" s="179"/>
    </row>
    <row r="9" spans="2:26" ht="15.9" customHeight="1" x14ac:dyDescent="0.45">
      <c r="B9" s="194"/>
      <c r="C9" s="484" t="s">
        <v>304</v>
      </c>
      <c r="D9" s="485"/>
      <c r="E9" s="35">
        <v>1</v>
      </c>
      <c r="F9" s="103">
        <v>89.6</v>
      </c>
      <c r="G9" s="27" t="s">
        <v>632</v>
      </c>
      <c r="H9" s="27" t="s">
        <v>638</v>
      </c>
      <c r="I9" s="27" t="s">
        <v>639</v>
      </c>
      <c r="J9" s="183" t="s">
        <v>640</v>
      </c>
      <c r="K9" s="183"/>
      <c r="L9" s="183"/>
      <c r="M9" s="183"/>
      <c r="N9" s="183" t="s">
        <v>635</v>
      </c>
      <c r="O9" s="183"/>
      <c r="P9" s="27"/>
      <c r="Q9" s="27" t="s">
        <v>347</v>
      </c>
      <c r="R9" s="35"/>
      <c r="S9" s="183"/>
      <c r="T9" s="183"/>
      <c r="U9" s="183"/>
      <c r="V9" s="183"/>
      <c r="W9" s="183"/>
      <c r="X9" s="178"/>
      <c r="Y9" s="195"/>
      <c r="Z9" s="179"/>
    </row>
    <row r="10" spans="2:26" ht="15.9" customHeight="1" x14ac:dyDescent="0.45">
      <c r="B10" s="194"/>
      <c r="C10" s="484" t="s">
        <v>307</v>
      </c>
      <c r="D10" s="485"/>
      <c r="E10" s="35">
        <v>1</v>
      </c>
      <c r="F10" s="103">
        <v>103.9</v>
      </c>
      <c r="G10" s="27" t="s">
        <v>632</v>
      </c>
      <c r="H10" s="27" t="s">
        <v>508</v>
      </c>
      <c r="I10" s="27" t="s">
        <v>633</v>
      </c>
      <c r="J10" s="183" t="s">
        <v>641</v>
      </c>
      <c r="K10" s="183"/>
      <c r="L10" s="183"/>
      <c r="M10" s="183"/>
      <c r="N10" s="183" t="s">
        <v>635</v>
      </c>
      <c r="O10" s="183"/>
      <c r="P10" s="27"/>
      <c r="Q10" s="27" t="s">
        <v>347</v>
      </c>
      <c r="R10" s="35"/>
      <c r="S10" s="183"/>
      <c r="T10" s="183"/>
      <c r="U10" s="183"/>
      <c r="V10" s="183"/>
      <c r="W10" s="183"/>
      <c r="X10" s="178"/>
      <c r="Y10" s="195"/>
      <c r="Z10" s="179"/>
    </row>
    <row r="11" spans="2:26" ht="15.9" customHeight="1" x14ac:dyDescent="0.45">
      <c r="B11" s="194"/>
      <c r="C11" s="484" t="s">
        <v>315</v>
      </c>
      <c r="D11" s="485"/>
      <c r="E11" s="35">
        <v>1</v>
      </c>
      <c r="F11" s="103">
        <v>156.80000000000001</v>
      </c>
      <c r="G11" s="27" t="s">
        <v>642</v>
      </c>
      <c r="H11" s="27" t="s">
        <v>643</v>
      </c>
      <c r="I11" s="27" t="s">
        <v>633</v>
      </c>
      <c r="J11" s="183" t="s">
        <v>644</v>
      </c>
      <c r="K11" s="183"/>
      <c r="L11" s="183"/>
      <c r="M11" s="183"/>
      <c r="N11" s="183" t="s">
        <v>635</v>
      </c>
      <c r="O11" s="183"/>
      <c r="P11" s="27"/>
      <c r="Q11" s="27" t="s">
        <v>347</v>
      </c>
      <c r="R11" s="35"/>
      <c r="S11" s="183"/>
      <c r="T11" s="183"/>
      <c r="U11" s="183"/>
      <c r="V11" s="183"/>
      <c r="W11" s="183"/>
      <c r="X11" s="178"/>
      <c r="Y11" s="195"/>
      <c r="Z11" s="179"/>
    </row>
    <row r="12" spans="2:26" ht="15.9" customHeight="1" x14ac:dyDescent="0.45">
      <c r="B12" s="194"/>
      <c r="C12" s="484" t="s">
        <v>317</v>
      </c>
      <c r="D12" s="485"/>
      <c r="E12" s="35">
        <v>1</v>
      </c>
      <c r="F12" s="103">
        <v>166.8</v>
      </c>
      <c r="G12" s="27" t="s">
        <v>632</v>
      </c>
      <c r="H12" s="27" t="s">
        <v>508</v>
      </c>
      <c r="I12" s="27" t="s">
        <v>633</v>
      </c>
      <c r="J12" s="183" t="s">
        <v>641</v>
      </c>
      <c r="K12" s="183"/>
      <c r="L12" s="183"/>
      <c r="M12" s="183"/>
      <c r="N12" s="183" t="s">
        <v>645</v>
      </c>
      <c r="O12" s="183"/>
      <c r="P12" s="27"/>
      <c r="Q12" s="27" t="s">
        <v>347</v>
      </c>
      <c r="R12" s="35"/>
      <c r="S12" s="183"/>
      <c r="T12" s="183"/>
      <c r="U12" s="183"/>
      <c r="V12" s="183"/>
      <c r="W12" s="183"/>
      <c r="X12" s="178"/>
      <c r="Y12" s="195"/>
      <c r="Z12" s="179"/>
    </row>
    <row r="13" spans="2:26" ht="15.9" customHeight="1" x14ac:dyDescent="0.45">
      <c r="B13" s="194"/>
      <c r="C13" s="484" t="s">
        <v>325</v>
      </c>
      <c r="D13" s="485"/>
      <c r="E13" s="35">
        <v>1</v>
      </c>
      <c r="F13" s="103">
        <v>231.9</v>
      </c>
      <c r="G13" s="27" t="s">
        <v>632</v>
      </c>
      <c r="H13" s="27" t="s">
        <v>508</v>
      </c>
      <c r="I13" s="27" t="s">
        <v>633</v>
      </c>
      <c r="J13" s="183" t="s">
        <v>641</v>
      </c>
      <c r="K13" s="183"/>
      <c r="L13" s="183"/>
      <c r="M13" s="183"/>
      <c r="N13" s="183" t="s">
        <v>646</v>
      </c>
      <c r="O13" s="183"/>
      <c r="P13" s="27"/>
      <c r="Q13" s="27" t="s">
        <v>347</v>
      </c>
      <c r="R13" s="35"/>
      <c r="S13" s="183"/>
      <c r="T13" s="183"/>
      <c r="U13" s="183"/>
      <c r="V13" s="183"/>
      <c r="W13" s="183"/>
      <c r="X13" s="178"/>
      <c r="Y13" s="195"/>
      <c r="Z13" s="179"/>
    </row>
    <row r="14" spans="2:26" ht="15.9" customHeight="1" x14ac:dyDescent="0.45">
      <c r="B14" s="194"/>
      <c r="C14" s="484" t="s">
        <v>326</v>
      </c>
      <c r="D14" s="485"/>
      <c r="E14" s="35">
        <v>1</v>
      </c>
      <c r="F14" s="103">
        <v>237.3</v>
      </c>
      <c r="G14" s="27" t="s">
        <v>632</v>
      </c>
      <c r="H14" s="27" t="s">
        <v>508</v>
      </c>
      <c r="I14" s="27" t="s">
        <v>633</v>
      </c>
      <c r="J14" s="183" t="s">
        <v>641</v>
      </c>
      <c r="K14" s="183"/>
      <c r="L14" s="183"/>
      <c r="M14" s="183"/>
      <c r="N14" s="183" t="s">
        <v>647</v>
      </c>
      <c r="O14" s="183"/>
      <c r="P14" s="27"/>
      <c r="Q14" s="27" t="s">
        <v>347</v>
      </c>
      <c r="R14" s="35"/>
      <c r="S14" s="183"/>
      <c r="T14" s="183"/>
      <c r="U14" s="183"/>
      <c r="V14" s="183"/>
      <c r="W14" s="183"/>
      <c r="X14" s="178"/>
      <c r="Y14" s="195"/>
      <c r="Z14" s="179"/>
    </row>
    <row r="15" spans="2:26" ht="15.9" customHeight="1" x14ac:dyDescent="0.45">
      <c r="B15" s="194"/>
      <c r="C15" s="484" t="s">
        <v>327</v>
      </c>
      <c r="D15" s="485"/>
      <c r="E15" s="35">
        <v>1</v>
      </c>
      <c r="F15" s="103">
        <v>245</v>
      </c>
      <c r="G15" s="27" t="s">
        <v>632</v>
      </c>
      <c r="H15" s="27" t="s">
        <v>508</v>
      </c>
      <c r="I15" s="27" t="s">
        <v>633</v>
      </c>
      <c r="J15" s="183" t="s">
        <v>641</v>
      </c>
      <c r="K15" s="183"/>
      <c r="L15" s="183"/>
      <c r="M15" s="183"/>
      <c r="N15" s="183" t="s">
        <v>648</v>
      </c>
      <c r="O15" s="183"/>
      <c r="P15" s="27"/>
      <c r="Q15" s="27" t="s">
        <v>347</v>
      </c>
      <c r="R15" s="35"/>
      <c r="S15" s="183"/>
      <c r="T15" s="183"/>
      <c r="U15" s="183"/>
      <c r="V15" s="183"/>
      <c r="W15" s="183"/>
      <c r="X15" s="178"/>
      <c r="Y15" s="195"/>
      <c r="Z15" s="179"/>
    </row>
    <row r="16" spans="2:26" ht="15.9" customHeight="1" x14ac:dyDescent="0.45">
      <c r="B16" s="194"/>
      <c r="C16" s="484" t="s">
        <v>331</v>
      </c>
      <c r="D16" s="485"/>
      <c r="E16" s="35">
        <v>1</v>
      </c>
      <c r="F16" s="103">
        <v>272.3</v>
      </c>
      <c r="G16" s="27" t="s">
        <v>632</v>
      </c>
      <c r="H16" s="27" t="s">
        <v>508</v>
      </c>
      <c r="I16" s="27" t="s">
        <v>633</v>
      </c>
      <c r="J16" s="183" t="s">
        <v>641</v>
      </c>
      <c r="K16" s="183"/>
      <c r="L16" s="183"/>
      <c r="M16" s="183"/>
      <c r="N16" s="183" t="s">
        <v>645</v>
      </c>
      <c r="O16" s="183"/>
      <c r="P16" s="27"/>
      <c r="Q16" s="27" t="s">
        <v>347</v>
      </c>
      <c r="R16" s="35"/>
      <c r="S16" s="183"/>
      <c r="T16" s="183"/>
      <c r="U16" s="183"/>
      <c r="V16" s="183"/>
      <c r="W16" s="183"/>
      <c r="X16" s="178"/>
      <c r="Y16" s="195"/>
      <c r="Z16" s="179"/>
    </row>
    <row r="17" spans="2:26" ht="15.9" customHeight="1" x14ac:dyDescent="0.45">
      <c r="B17" s="194"/>
      <c r="C17" s="484" t="s">
        <v>332</v>
      </c>
      <c r="D17" s="485"/>
      <c r="E17" s="35">
        <v>1</v>
      </c>
      <c r="F17" s="103">
        <v>276.7</v>
      </c>
      <c r="G17" s="27" t="s">
        <v>632</v>
      </c>
      <c r="H17" s="27" t="s">
        <v>508</v>
      </c>
      <c r="I17" s="27" t="s">
        <v>633</v>
      </c>
      <c r="J17" s="183" t="s">
        <v>641</v>
      </c>
      <c r="K17" s="183"/>
      <c r="L17" s="183"/>
      <c r="M17" s="183"/>
      <c r="N17" s="183" t="s">
        <v>635</v>
      </c>
      <c r="O17" s="183"/>
      <c r="P17" s="27"/>
      <c r="Q17" s="27" t="s">
        <v>347</v>
      </c>
      <c r="R17" s="35"/>
      <c r="S17" s="183"/>
      <c r="T17" s="183"/>
      <c r="U17" s="183"/>
      <c r="V17" s="183"/>
      <c r="W17" s="183"/>
      <c r="X17" s="178"/>
      <c r="Y17" s="195"/>
      <c r="Z17" s="179"/>
    </row>
    <row r="18" spans="2:26" ht="15.9" customHeight="1" x14ac:dyDescent="0.45">
      <c r="B18" s="194"/>
      <c r="C18" s="484" t="s">
        <v>333</v>
      </c>
      <c r="D18" s="485"/>
      <c r="E18" s="35">
        <v>1</v>
      </c>
      <c r="F18" s="103">
        <v>279.8</v>
      </c>
      <c r="G18" s="27" t="s">
        <v>632</v>
      </c>
      <c r="H18" s="27" t="s">
        <v>508</v>
      </c>
      <c r="I18" s="27" t="s">
        <v>649</v>
      </c>
      <c r="J18" s="183" t="s">
        <v>650</v>
      </c>
      <c r="K18" s="183"/>
      <c r="L18" s="183"/>
      <c r="M18" s="183"/>
      <c r="N18" s="183" t="s">
        <v>635</v>
      </c>
      <c r="O18" s="183"/>
      <c r="P18" s="27"/>
      <c r="Q18" s="27" t="s">
        <v>636</v>
      </c>
      <c r="R18" s="35"/>
      <c r="S18" s="183"/>
      <c r="T18" s="183"/>
      <c r="U18" s="183"/>
      <c r="V18" s="183"/>
      <c r="W18" s="183"/>
      <c r="X18" s="178" t="s">
        <v>637</v>
      </c>
      <c r="Y18" s="195"/>
      <c r="Z18" s="179"/>
    </row>
    <row r="19" spans="2:26" ht="15.9" customHeight="1" x14ac:dyDescent="0.45">
      <c r="B19" s="194"/>
      <c r="C19" s="484" t="s">
        <v>333</v>
      </c>
      <c r="D19" s="485"/>
      <c r="E19" s="35">
        <v>2</v>
      </c>
      <c r="F19" s="103">
        <v>283.5</v>
      </c>
      <c r="G19" s="27" t="s">
        <v>632</v>
      </c>
      <c r="H19" s="27" t="s">
        <v>638</v>
      </c>
      <c r="I19" s="27" t="s">
        <v>639</v>
      </c>
      <c r="J19" s="183" t="s">
        <v>634</v>
      </c>
      <c r="K19" s="183"/>
      <c r="L19" s="183"/>
      <c r="M19" s="183"/>
      <c r="N19" s="183" t="s">
        <v>647</v>
      </c>
      <c r="O19" s="183"/>
      <c r="P19" s="27"/>
      <c r="Q19" s="27" t="s">
        <v>636</v>
      </c>
      <c r="R19" s="35"/>
      <c r="S19" s="183"/>
      <c r="T19" s="183"/>
      <c r="U19" s="183"/>
      <c r="V19" s="183"/>
      <c r="W19" s="183"/>
      <c r="X19" s="178" t="s">
        <v>637</v>
      </c>
      <c r="Y19" s="195"/>
      <c r="Z19" s="179"/>
    </row>
    <row r="20" spans="2:26" ht="15.9" customHeight="1" x14ac:dyDescent="0.45">
      <c r="B20" s="194"/>
      <c r="C20" s="484"/>
      <c r="D20" s="485"/>
      <c r="E20" s="35"/>
      <c r="F20" s="103"/>
      <c r="G20" s="27"/>
      <c r="H20" s="27"/>
      <c r="I20" s="27"/>
      <c r="J20" s="183"/>
      <c r="K20" s="183"/>
      <c r="L20" s="183"/>
      <c r="M20" s="183"/>
      <c r="N20" s="183"/>
      <c r="O20" s="183"/>
      <c r="P20" s="27"/>
      <c r="Q20" s="27"/>
      <c r="R20" s="35"/>
      <c r="S20" s="183"/>
      <c r="T20" s="183"/>
      <c r="U20" s="183"/>
      <c r="V20" s="183"/>
      <c r="W20" s="183"/>
      <c r="X20" s="178"/>
      <c r="Y20" s="195"/>
      <c r="Z20" s="179"/>
    </row>
    <row r="21" spans="2:26" ht="15.9" customHeight="1" x14ac:dyDescent="0.45">
      <c r="B21" s="194"/>
      <c r="C21" s="484"/>
      <c r="D21" s="485"/>
      <c r="E21" s="35"/>
      <c r="F21" s="103"/>
      <c r="G21" s="27"/>
      <c r="H21" s="27"/>
      <c r="I21" s="27"/>
      <c r="J21" s="183"/>
      <c r="K21" s="183"/>
      <c r="L21" s="183"/>
      <c r="M21" s="183"/>
      <c r="N21" s="183"/>
      <c r="O21" s="183"/>
      <c r="P21" s="27"/>
      <c r="Q21" s="27"/>
      <c r="R21" s="35"/>
      <c r="S21" s="183"/>
      <c r="T21" s="183"/>
      <c r="U21" s="183"/>
      <c r="V21" s="183"/>
      <c r="W21" s="183"/>
      <c r="X21" s="178"/>
      <c r="Y21" s="195"/>
      <c r="Z21" s="179"/>
    </row>
    <row r="22" spans="2:26" ht="15.9" customHeight="1" x14ac:dyDescent="0.45">
      <c r="B22" s="194"/>
      <c r="C22" s="484"/>
      <c r="D22" s="485"/>
      <c r="E22" s="35"/>
      <c r="F22" s="103"/>
      <c r="G22" s="27"/>
      <c r="H22" s="27"/>
      <c r="I22" s="27"/>
      <c r="J22" s="183"/>
      <c r="K22" s="183"/>
      <c r="L22" s="183"/>
      <c r="M22" s="183"/>
      <c r="N22" s="183"/>
      <c r="O22" s="183"/>
      <c r="P22" s="27"/>
      <c r="Q22" s="27"/>
      <c r="R22" s="35"/>
      <c r="S22" s="183"/>
      <c r="T22" s="183"/>
      <c r="U22" s="183"/>
      <c r="V22" s="183"/>
      <c r="W22" s="183"/>
      <c r="X22" s="178"/>
      <c r="Y22" s="195"/>
      <c r="Z22" s="179"/>
    </row>
    <row r="23" spans="2:26" ht="15.9" customHeight="1" x14ac:dyDescent="0.45">
      <c r="B23" s="194"/>
      <c r="C23" s="484"/>
      <c r="D23" s="485"/>
      <c r="E23" s="35"/>
      <c r="F23" s="103"/>
      <c r="G23" s="27"/>
      <c r="H23" s="27"/>
      <c r="I23" s="27"/>
      <c r="J23" s="183"/>
      <c r="K23" s="183"/>
      <c r="L23" s="183"/>
      <c r="M23" s="183"/>
      <c r="N23" s="183"/>
      <c r="O23" s="183"/>
      <c r="P23" s="27"/>
      <c r="Q23" s="27"/>
      <c r="R23" s="35"/>
      <c r="S23" s="183"/>
      <c r="T23" s="183"/>
      <c r="U23" s="183"/>
      <c r="V23" s="183"/>
      <c r="W23" s="183"/>
      <c r="X23" s="178"/>
      <c r="Y23" s="195"/>
      <c r="Z23" s="179"/>
    </row>
    <row r="24" spans="2:26" ht="15.9" customHeight="1" x14ac:dyDescent="0.45">
      <c r="B24" s="194"/>
      <c r="C24" s="484"/>
      <c r="D24" s="485"/>
      <c r="E24" s="35"/>
      <c r="F24" s="103"/>
      <c r="G24" s="27"/>
      <c r="H24" s="27"/>
      <c r="I24" s="27"/>
      <c r="J24" s="183"/>
      <c r="K24" s="183"/>
      <c r="L24" s="183"/>
      <c r="M24" s="183"/>
      <c r="N24" s="183"/>
      <c r="O24" s="183"/>
      <c r="P24" s="27"/>
      <c r="Q24" s="27"/>
      <c r="R24" s="35"/>
      <c r="S24" s="183"/>
      <c r="T24" s="183"/>
      <c r="U24" s="183"/>
      <c r="V24" s="183"/>
      <c r="W24" s="183"/>
      <c r="X24" s="178"/>
      <c r="Y24" s="195"/>
      <c r="Z24" s="179"/>
    </row>
    <row r="25" spans="2:26" ht="15.9" customHeight="1" x14ac:dyDescent="0.45">
      <c r="B25" s="194"/>
      <c r="C25" s="484"/>
      <c r="D25" s="485"/>
      <c r="E25" s="35"/>
      <c r="F25" s="103"/>
      <c r="G25" s="27"/>
      <c r="H25" s="27"/>
      <c r="I25" s="27"/>
      <c r="J25" s="183"/>
      <c r="K25" s="183"/>
      <c r="L25" s="183"/>
      <c r="M25" s="183"/>
      <c r="N25" s="183"/>
      <c r="O25" s="183"/>
      <c r="P25" s="27"/>
      <c r="Q25" s="27"/>
      <c r="R25" s="35"/>
      <c r="S25" s="183"/>
      <c r="T25" s="183"/>
      <c r="U25" s="183"/>
      <c r="V25" s="183"/>
      <c r="W25" s="183"/>
      <c r="X25" s="178"/>
      <c r="Y25" s="195"/>
      <c r="Z25" s="179"/>
    </row>
    <row r="26" spans="2:26" ht="15.9" customHeight="1" x14ac:dyDescent="0.45">
      <c r="B26" s="194"/>
      <c r="C26" s="484"/>
      <c r="D26" s="485"/>
      <c r="E26" s="35"/>
      <c r="F26" s="103"/>
      <c r="G26" s="27"/>
      <c r="H26" s="27"/>
      <c r="I26" s="27"/>
      <c r="J26" s="183"/>
      <c r="K26" s="183"/>
      <c r="L26" s="183"/>
      <c r="M26" s="183"/>
      <c r="N26" s="183"/>
      <c r="O26" s="183"/>
      <c r="P26" s="27"/>
      <c r="Q26" s="27"/>
      <c r="R26" s="35"/>
      <c r="S26" s="183"/>
      <c r="T26" s="183"/>
      <c r="U26" s="183"/>
      <c r="V26" s="183"/>
      <c r="W26" s="183"/>
      <c r="X26" s="178"/>
      <c r="Y26" s="195"/>
      <c r="Z26" s="179"/>
    </row>
    <row r="27" spans="2:26" ht="15.9" customHeight="1" x14ac:dyDescent="0.45">
      <c r="B27" s="194"/>
      <c r="C27" s="484"/>
      <c r="D27" s="485"/>
      <c r="E27" s="35"/>
      <c r="F27" s="103"/>
      <c r="G27" s="27"/>
      <c r="H27" s="27"/>
      <c r="I27" s="27"/>
      <c r="J27" s="183"/>
      <c r="K27" s="183"/>
      <c r="L27" s="183"/>
      <c r="M27" s="183"/>
      <c r="N27" s="183"/>
      <c r="O27" s="183"/>
      <c r="P27" s="27"/>
      <c r="Q27" s="27"/>
      <c r="R27" s="35"/>
      <c r="S27" s="183"/>
      <c r="T27" s="183"/>
      <c r="U27" s="183"/>
      <c r="V27" s="183"/>
      <c r="W27" s="183"/>
      <c r="X27" s="178"/>
      <c r="Y27" s="195"/>
      <c r="Z27" s="179"/>
    </row>
    <row r="28" spans="2:26" ht="15.9" customHeight="1" x14ac:dyDescent="0.45">
      <c r="B28" s="194"/>
      <c r="C28" s="484"/>
      <c r="D28" s="485"/>
      <c r="E28" s="35"/>
      <c r="F28" s="103"/>
      <c r="G28" s="27"/>
      <c r="H28" s="27"/>
      <c r="I28" s="27"/>
      <c r="J28" s="183"/>
      <c r="K28" s="183"/>
      <c r="L28" s="183"/>
      <c r="M28" s="183"/>
      <c r="N28" s="183"/>
      <c r="O28" s="183"/>
      <c r="P28" s="27"/>
      <c r="Q28" s="27"/>
      <c r="R28" s="35"/>
      <c r="S28" s="183"/>
      <c r="T28" s="183"/>
      <c r="U28" s="183"/>
      <c r="V28" s="183"/>
      <c r="W28" s="183"/>
      <c r="X28" s="178"/>
      <c r="Y28" s="195"/>
      <c r="Z28" s="179"/>
    </row>
    <row r="29" spans="2:26" ht="15.9" customHeight="1" x14ac:dyDescent="0.45">
      <c r="B29" s="194"/>
      <c r="C29" s="484"/>
      <c r="D29" s="485"/>
      <c r="E29" s="35"/>
      <c r="F29" s="103"/>
      <c r="G29" s="27"/>
      <c r="H29" s="27"/>
      <c r="I29" s="27"/>
      <c r="J29" s="183"/>
      <c r="K29" s="183"/>
      <c r="L29" s="183"/>
      <c r="M29" s="183"/>
      <c r="N29" s="183"/>
      <c r="O29" s="183"/>
      <c r="P29" s="27"/>
      <c r="Q29" s="27"/>
      <c r="R29" s="35"/>
      <c r="S29" s="183"/>
      <c r="T29" s="183"/>
      <c r="U29" s="183"/>
      <c r="V29" s="183"/>
      <c r="W29" s="183"/>
      <c r="X29" s="178"/>
      <c r="Y29" s="195"/>
      <c r="Z29" s="179"/>
    </row>
    <row r="30" spans="2:26" ht="15.9" customHeight="1" x14ac:dyDescent="0.45">
      <c r="B30" s="194"/>
      <c r="C30" s="484"/>
      <c r="D30" s="485"/>
      <c r="E30" s="35"/>
      <c r="F30" s="103"/>
      <c r="G30" s="27"/>
      <c r="H30" s="27"/>
      <c r="I30" s="27"/>
      <c r="J30" s="183"/>
      <c r="K30" s="183"/>
      <c r="L30" s="183"/>
      <c r="M30" s="183"/>
      <c r="N30" s="183"/>
      <c r="O30" s="183"/>
      <c r="P30" s="27"/>
      <c r="Q30" s="27"/>
      <c r="R30" s="35"/>
      <c r="S30" s="183"/>
      <c r="T30" s="183"/>
      <c r="U30" s="183"/>
      <c r="V30" s="183"/>
      <c r="W30" s="183"/>
      <c r="X30" s="178"/>
      <c r="Y30" s="195"/>
      <c r="Z30" s="179"/>
    </row>
    <row r="31" spans="2:26" ht="15.9" customHeight="1" x14ac:dyDescent="0.45">
      <c r="B31" s="194"/>
      <c r="C31" s="484"/>
      <c r="D31" s="485"/>
      <c r="E31" s="35"/>
      <c r="F31" s="103"/>
      <c r="G31" s="27"/>
      <c r="H31" s="27"/>
      <c r="I31" s="27"/>
      <c r="J31" s="183"/>
      <c r="K31" s="183"/>
      <c r="L31" s="183"/>
      <c r="M31" s="183"/>
      <c r="N31" s="183"/>
      <c r="O31" s="183"/>
      <c r="P31" s="27"/>
      <c r="Q31" s="27"/>
      <c r="R31" s="35"/>
      <c r="S31" s="183"/>
      <c r="T31" s="183"/>
      <c r="U31" s="183"/>
      <c r="V31" s="183"/>
      <c r="W31" s="183"/>
      <c r="X31" s="178"/>
      <c r="Y31" s="195"/>
      <c r="Z31" s="179"/>
    </row>
    <row r="32" spans="2:26" ht="15.9" customHeight="1" x14ac:dyDescent="0.45">
      <c r="B32" s="194"/>
      <c r="C32" s="484"/>
      <c r="D32" s="485"/>
      <c r="E32" s="35"/>
      <c r="F32" s="103"/>
      <c r="G32" s="27"/>
      <c r="H32" s="27"/>
      <c r="I32" s="27"/>
      <c r="J32" s="183"/>
      <c r="K32" s="183"/>
      <c r="L32" s="183"/>
      <c r="M32" s="183"/>
      <c r="N32" s="183"/>
      <c r="O32" s="183"/>
      <c r="P32" s="27"/>
      <c r="Q32" s="27"/>
      <c r="R32" s="35"/>
      <c r="S32" s="183"/>
      <c r="T32" s="183"/>
      <c r="U32" s="183"/>
      <c r="V32" s="183"/>
      <c r="W32" s="183"/>
      <c r="X32" s="178"/>
      <c r="Y32" s="195"/>
      <c r="Z32" s="179"/>
    </row>
    <row r="33" spans="2:26" ht="15.9" customHeight="1" x14ac:dyDescent="0.45">
      <c r="B33" s="194"/>
      <c r="C33" s="484"/>
      <c r="D33" s="485"/>
      <c r="E33" s="35"/>
      <c r="F33" s="103"/>
      <c r="G33" s="27"/>
      <c r="H33" s="27"/>
      <c r="I33" s="27"/>
      <c r="J33" s="183"/>
      <c r="K33" s="183"/>
      <c r="L33" s="183"/>
      <c r="M33" s="183"/>
      <c r="N33" s="183"/>
      <c r="O33" s="183"/>
      <c r="P33" s="27"/>
      <c r="Q33" s="27"/>
      <c r="R33" s="35"/>
      <c r="S33" s="183"/>
      <c r="T33" s="183"/>
      <c r="U33" s="183"/>
      <c r="V33" s="183"/>
      <c r="W33" s="183"/>
      <c r="X33" s="178"/>
      <c r="Y33" s="195"/>
      <c r="Z33" s="179"/>
    </row>
    <row r="34" spans="2:26" ht="15.9" customHeight="1" x14ac:dyDescent="0.45">
      <c r="B34" s="194"/>
      <c r="C34" s="484"/>
      <c r="D34" s="485"/>
      <c r="E34" s="35"/>
      <c r="F34" s="103"/>
      <c r="G34" s="27"/>
      <c r="H34" s="27"/>
      <c r="I34" s="27"/>
      <c r="J34" s="183"/>
      <c r="K34" s="183"/>
      <c r="L34" s="183"/>
      <c r="M34" s="183"/>
      <c r="N34" s="183"/>
      <c r="O34" s="183"/>
      <c r="P34" s="27"/>
      <c r="Q34" s="27"/>
      <c r="R34" s="35"/>
      <c r="S34" s="183"/>
      <c r="T34" s="183"/>
      <c r="U34" s="183"/>
      <c r="V34" s="183"/>
      <c r="W34" s="183"/>
      <c r="X34" s="178"/>
      <c r="Y34" s="195"/>
      <c r="Z34" s="179"/>
    </row>
    <row r="35" spans="2:26" ht="15.9" customHeight="1" x14ac:dyDescent="0.45">
      <c r="B35" s="194"/>
      <c r="C35" s="484"/>
      <c r="D35" s="485"/>
      <c r="E35" s="35"/>
      <c r="F35" s="103"/>
      <c r="G35" s="27"/>
      <c r="H35" s="27"/>
      <c r="I35" s="27"/>
      <c r="J35" s="183"/>
      <c r="K35" s="183"/>
      <c r="L35" s="183"/>
      <c r="M35" s="183"/>
      <c r="N35" s="183"/>
      <c r="O35" s="183"/>
      <c r="P35" s="27"/>
      <c r="Q35" s="27"/>
      <c r="R35" s="35"/>
      <c r="S35" s="183"/>
      <c r="T35" s="183"/>
      <c r="U35" s="183"/>
      <c r="V35" s="183"/>
      <c r="W35" s="183"/>
      <c r="X35" s="178"/>
      <c r="Y35" s="195"/>
      <c r="Z35" s="179"/>
    </row>
    <row r="36" spans="2:26" ht="15.9" customHeight="1" x14ac:dyDescent="0.45">
      <c r="B36" s="194"/>
      <c r="C36" s="484"/>
      <c r="D36" s="485"/>
      <c r="E36" s="35"/>
      <c r="F36" s="103"/>
      <c r="G36" s="27"/>
      <c r="H36" s="27"/>
      <c r="I36" s="27"/>
      <c r="J36" s="183"/>
      <c r="K36" s="183"/>
      <c r="L36" s="183"/>
      <c r="M36" s="183"/>
      <c r="N36" s="183"/>
      <c r="O36" s="183"/>
      <c r="P36" s="27"/>
      <c r="Q36" s="27"/>
      <c r="R36" s="35"/>
      <c r="S36" s="183"/>
      <c r="T36" s="183"/>
      <c r="U36" s="183"/>
      <c r="V36" s="183"/>
      <c r="W36" s="183"/>
      <c r="X36" s="178"/>
      <c r="Y36" s="195"/>
      <c r="Z36" s="179"/>
    </row>
    <row r="37" spans="2:26" ht="15.9" customHeight="1" x14ac:dyDescent="0.45">
      <c r="B37" s="194"/>
      <c r="C37" s="484"/>
      <c r="D37" s="485"/>
      <c r="E37" s="35"/>
      <c r="F37" s="103"/>
      <c r="G37" s="27"/>
      <c r="H37" s="27"/>
      <c r="I37" s="27"/>
      <c r="J37" s="183"/>
      <c r="K37" s="183"/>
      <c r="L37" s="183"/>
      <c r="M37" s="183"/>
      <c r="N37" s="183"/>
      <c r="O37" s="183"/>
      <c r="P37" s="27"/>
      <c r="Q37" s="27"/>
      <c r="R37" s="35"/>
      <c r="S37" s="183"/>
      <c r="T37" s="183"/>
      <c r="U37" s="183"/>
      <c r="V37" s="183"/>
      <c r="W37" s="183"/>
      <c r="X37" s="178"/>
      <c r="Y37" s="195"/>
      <c r="Z37" s="179"/>
    </row>
    <row r="38" spans="2:26" ht="15.9" customHeight="1" x14ac:dyDescent="0.45">
      <c r="B38" s="202"/>
      <c r="C38" s="484"/>
      <c r="D38" s="485"/>
      <c r="E38" s="35"/>
      <c r="F38" s="103"/>
      <c r="G38" s="27"/>
      <c r="H38" s="27"/>
      <c r="I38" s="27"/>
      <c r="J38" s="183"/>
      <c r="K38" s="183"/>
      <c r="L38" s="183"/>
      <c r="M38" s="183"/>
      <c r="N38" s="183"/>
      <c r="O38" s="183"/>
      <c r="P38" s="27"/>
      <c r="Q38" s="27"/>
      <c r="R38" s="35"/>
      <c r="S38" s="183"/>
      <c r="T38" s="183"/>
      <c r="U38" s="183"/>
      <c r="V38" s="183"/>
      <c r="W38" s="183"/>
      <c r="X38" s="178"/>
      <c r="Y38" s="195"/>
      <c r="Z38" s="179"/>
    </row>
    <row r="39" spans="2:26" ht="15.9" customHeight="1" x14ac:dyDescent="0.45">
      <c r="B39" s="488"/>
      <c r="C39" s="1" t="s">
        <v>651</v>
      </c>
      <c r="D39" s="2"/>
      <c r="F39" s="2"/>
      <c r="G39" s="16"/>
      <c r="H39" s="16"/>
      <c r="I39" s="16"/>
      <c r="J39" s="16"/>
      <c r="K39" s="16"/>
      <c r="L39" s="16"/>
      <c r="M39" s="16"/>
      <c r="N39" s="16"/>
      <c r="O39" s="16"/>
      <c r="P39" s="16"/>
      <c r="Q39" s="16"/>
      <c r="R39" s="2"/>
      <c r="S39" s="16"/>
      <c r="T39" s="16"/>
      <c r="U39" s="16"/>
      <c r="V39" s="16"/>
      <c r="W39" s="16"/>
      <c r="X39" s="2"/>
      <c r="Y39" s="2"/>
      <c r="Z39" s="2"/>
    </row>
    <row r="40" spans="2:26" ht="15.9" customHeight="1" x14ac:dyDescent="0.45">
      <c r="B40" s="488"/>
      <c r="C40" s="491" t="s">
        <v>652</v>
      </c>
      <c r="D40" s="2"/>
      <c r="F40" s="2"/>
      <c r="G40" s="16"/>
      <c r="H40" s="16"/>
      <c r="I40" s="16"/>
      <c r="J40" s="16"/>
      <c r="K40" s="16"/>
      <c r="L40" s="16"/>
      <c r="M40" s="16"/>
      <c r="N40" s="16"/>
      <c r="O40" s="16"/>
      <c r="P40" s="16"/>
      <c r="Q40" s="16"/>
      <c r="R40" s="2"/>
      <c r="S40" s="16"/>
      <c r="T40" s="16"/>
      <c r="U40" s="16"/>
      <c r="V40" s="16"/>
      <c r="W40" s="16"/>
      <c r="X40" s="2"/>
      <c r="Y40" s="2"/>
      <c r="Z40" s="2"/>
    </row>
    <row r="41" spans="2:26" ht="15.9" customHeight="1" x14ac:dyDescent="0.45">
      <c r="C41" s="47" t="s">
        <v>653</v>
      </c>
    </row>
    <row r="42" spans="2:26" ht="15.9" customHeight="1" x14ac:dyDescent="0.45">
      <c r="C42" s="47" t="s">
        <v>654</v>
      </c>
    </row>
    <row r="43" spans="2:26" ht="15.9" customHeight="1" x14ac:dyDescent="0.45">
      <c r="C43" s="65" t="s">
        <v>132</v>
      </c>
    </row>
  </sheetData>
  <mergeCells count="186">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C32:D32"/>
    <mergeCell ref="J32:M32"/>
    <mergeCell ref="N32:O32"/>
    <mergeCell ref="S32:W32"/>
    <mergeCell ref="X32:Z32"/>
    <mergeCell ref="C33:D33"/>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C24:D24"/>
    <mergeCell ref="J24:M24"/>
    <mergeCell ref="N24:O24"/>
    <mergeCell ref="S24:W24"/>
    <mergeCell ref="X24:Z24"/>
    <mergeCell ref="C25:D25"/>
    <mergeCell ref="J25:M25"/>
    <mergeCell ref="N25:O25"/>
    <mergeCell ref="S25:W25"/>
    <mergeCell ref="X25:Z25"/>
    <mergeCell ref="C22:D22"/>
    <mergeCell ref="J22:M22"/>
    <mergeCell ref="N22:O22"/>
    <mergeCell ref="S22:W22"/>
    <mergeCell ref="X22:Z22"/>
    <mergeCell ref="C23:D23"/>
    <mergeCell ref="J23:M23"/>
    <mergeCell ref="N23:O23"/>
    <mergeCell ref="S23:W23"/>
    <mergeCell ref="X23:Z23"/>
    <mergeCell ref="C20:D20"/>
    <mergeCell ref="J20:M20"/>
    <mergeCell ref="N20:O20"/>
    <mergeCell ref="S20:W20"/>
    <mergeCell ref="X20:Z20"/>
    <mergeCell ref="C21:D21"/>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C16:D16"/>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C15:D15"/>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3"/>
  <dataValidations count="3">
    <dataValidation type="list" allowBlank="1" showInputMessage="1" showErrorMessage="1" sqref="E39:E40" xr:uid="{9E1389B8-FEE2-43D9-AA67-C839C8908E53}">
      <formula1>個数</formula1>
    </dataValidation>
    <dataValidation type="list" showInputMessage="1" showErrorMessage="1" sqref="G39:H40" xr:uid="{318256A4-8DB3-4C2A-883C-FF2BB0811090}">
      <formula1>部位本体</formula1>
    </dataValidation>
    <dataValidation type="list" allowBlank="1" showInputMessage="1" showErrorMessage="1" sqref="H8:H38" xr:uid="{A809BF63-A64E-4374-A411-F47D931B7E37}">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67" fitToHeight="0" orientation="landscape" copies="2" r:id="rId1"/>
  <headerFooter alignWithMargins="0"/>
  <rowBreaks count="1" manualBreakCount="1">
    <brk id="7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4FB07-A3BE-45A5-B7E0-45BC357AF775}">
  <sheetPr>
    <pageSetUpPr fitToPage="1"/>
  </sheetPr>
  <dimension ref="B1:AB23"/>
  <sheetViews>
    <sheetView showGridLines="0" showZeros="0" view="pageBreakPreview" zoomScale="80" zoomScaleNormal="100" zoomScaleSheetLayoutView="80" workbookViewId="0">
      <selection activeCell="AC15" sqref="AC15"/>
    </sheetView>
  </sheetViews>
  <sheetFormatPr defaultColWidth="5.59765625" defaultRowHeight="15.9" customHeight="1" x14ac:dyDescent="0.45"/>
  <cols>
    <col min="1" max="1" width="2.69921875" style="1" customWidth="1"/>
    <col min="2" max="2" width="4.09765625" style="1" customWidth="1"/>
    <col min="3" max="29" width="5.59765625" style="1" customWidth="1"/>
    <col min="30" max="16384" width="5.59765625" style="1"/>
  </cols>
  <sheetData>
    <row r="1" spans="2:28" ht="9.75" customHeight="1" x14ac:dyDescent="0.45"/>
    <row r="2" spans="2:28" ht="24.75" customHeight="1" x14ac:dyDescent="0.45">
      <c r="B2" s="446" t="s">
        <v>655</v>
      </c>
      <c r="C2" s="446"/>
      <c r="D2" s="446"/>
      <c r="E2" s="322"/>
      <c r="F2" s="322"/>
      <c r="G2" s="322"/>
      <c r="H2" s="446"/>
      <c r="I2" s="446"/>
      <c r="J2" s="446"/>
      <c r="K2" s="446"/>
      <c r="L2" s="446"/>
      <c r="M2" s="446"/>
      <c r="N2" s="446"/>
      <c r="O2" s="446"/>
      <c r="P2" s="446"/>
      <c r="Q2" s="446"/>
      <c r="R2" s="446"/>
      <c r="S2" s="446"/>
      <c r="T2" s="446"/>
      <c r="U2" s="446"/>
      <c r="V2" s="446"/>
      <c r="W2" s="446"/>
      <c r="X2" s="446"/>
      <c r="Y2" s="446"/>
      <c r="Z2" s="446"/>
    </row>
    <row r="3" spans="2:28" ht="20.100000000000001" customHeight="1" x14ac:dyDescent="0.45">
      <c r="B3" s="505" t="s">
        <v>2</v>
      </c>
      <c r="C3" s="505"/>
      <c r="D3" s="184"/>
      <c r="E3" s="116" t="s">
        <v>408</v>
      </c>
      <c r="F3" s="117"/>
      <c r="G3" s="447"/>
      <c r="H3" s="162" t="s">
        <v>3</v>
      </c>
      <c r="I3" s="326"/>
      <c r="J3" s="327" t="s">
        <v>407</v>
      </c>
      <c r="K3" s="327"/>
      <c r="L3" s="327"/>
      <c r="M3" s="105" t="s">
        <v>417</v>
      </c>
      <c r="N3" s="106"/>
      <c r="O3" s="106"/>
      <c r="P3" s="106"/>
      <c r="Q3" s="107"/>
      <c r="R3" s="232" t="s">
        <v>397</v>
      </c>
      <c r="S3" s="232"/>
      <c r="T3" s="232"/>
      <c r="U3" s="334" t="s">
        <v>418</v>
      </c>
      <c r="V3" s="335"/>
      <c r="W3" s="336"/>
      <c r="X3" s="340">
        <v>44337</v>
      </c>
      <c r="Y3" s="341"/>
      <c r="Z3" s="342"/>
    </row>
    <row r="4" spans="2:28" ht="20.100000000000001" customHeight="1" x14ac:dyDescent="0.45">
      <c r="B4" s="480" t="s">
        <v>109</v>
      </c>
      <c r="C4" s="480"/>
      <c r="D4" s="169"/>
      <c r="E4" s="118" t="s">
        <v>401</v>
      </c>
      <c r="F4" s="119"/>
      <c r="G4" s="449"/>
      <c r="H4" s="451" t="s">
        <v>110</v>
      </c>
      <c r="I4" s="349"/>
      <c r="J4" s="327" t="s">
        <v>406</v>
      </c>
      <c r="K4" s="327"/>
      <c r="L4" s="327"/>
      <c r="M4" s="105" t="s">
        <v>419</v>
      </c>
      <c r="N4" s="106"/>
      <c r="O4" s="106"/>
      <c r="P4" s="106"/>
      <c r="Q4" s="107"/>
      <c r="R4" s="232" t="s">
        <v>391</v>
      </c>
      <c r="S4" s="232"/>
      <c r="T4" s="232"/>
      <c r="U4" s="452"/>
      <c r="V4" s="453"/>
      <c r="W4" s="454"/>
      <c r="X4" s="427"/>
      <c r="Y4" s="506"/>
      <c r="Z4" s="426"/>
    </row>
    <row r="5" spans="2:28" ht="28.5" customHeight="1" x14ac:dyDescent="0.45">
      <c r="B5" s="174" t="s">
        <v>656</v>
      </c>
      <c r="C5" s="483" t="s">
        <v>658</v>
      </c>
      <c r="D5" s="483"/>
      <c r="E5" s="507" t="s">
        <v>422</v>
      </c>
      <c r="F5" s="468" t="s">
        <v>656</v>
      </c>
      <c r="G5" s="475"/>
      <c r="H5" s="450"/>
      <c r="I5" s="450"/>
      <c r="J5" s="450"/>
      <c r="K5" s="450"/>
      <c r="L5" s="450"/>
      <c r="M5" s="450"/>
      <c r="N5" s="450"/>
      <c r="O5" s="450"/>
      <c r="P5" s="450"/>
      <c r="Q5" s="450"/>
      <c r="R5" s="450"/>
      <c r="S5" s="508"/>
      <c r="T5" s="508"/>
      <c r="U5" s="508"/>
      <c r="V5" s="508"/>
      <c r="W5" s="508"/>
      <c r="X5" s="508"/>
      <c r="Y5" s="508"/>
      <c r="Z5" s="509"/>
      <c r="AA5" s="510"/>
      <c r="AB5" s="12"/>
    </row>
    <row r="6" spans="2:28" ht="24.75" customHeight="1" x14ac:dyDescent="0.45">
      <c r="B6" s="174"/>
      <c r="C6" s="349"/>
      <c r="D6" s="349"/>
      <c r="E6" s="511"/>
      <c r="F6" s="326" t="s">
        <v>659</v>
      </c>
      <c r="G6" s="326"/>
      <c r="H6" s="512" t="s">
        <v>660</v>
      </c>
      <c r="I6" s="508"/>
      <c r="J6" s="508"/>
      <c r="K6" s="508"/>
      <c r="L6" s="508"/>
      <c r="M6" s="508"/>
      <c r="N6" s="509"/>
      <c r="O6" s="512" t="s">
        <v>661</v>
      </c>
      <c r="P6" s="513"/>
      <c r="Q6" s="513"/>
      <c r="R6" s="513"/>
      <c r="S6" s="513"/>
      <c r="T6" s="513"/>
      <c r="U6" s="513"/>
      <c r="V6" s="514"/>
      <c r="W6" s="512" t="s">
        <v>662</v>
      </c>
      <c r="X6" s="451"/>
      <c r="Y6" s="515" t="s">
        <v>664</v>
      </c>
      <c r="Z6" s="516"/>
      <c r="AA6" s="12"/>
      <c r="AB6" s="12"/>
    </row>
    <row r="7" spans="2:28" ht="27.75" customHeight="1" x14ac:dyDescent="0.45">
      <c r="B7" s="194"/>
      <c r="C7" s="484"/>
      <c r="D7" s="485"/>
      <c r="E7" s="103"/>
      <c r="F7" s="517"/>
      <c r="G7" s="517"/>
      <c r="H7" s="518"/>
      <c r="I7" s="519"/>
      <c r="J7" s="519"/>
      <c r="K7" s="519"/>
      <c r="L7" s="520"/>
      <c r="M7" s="520"/>
      <c r="N7" s="521"/>
      <c r="O7" s="522"/>
      <c r="P7" s="520"/>
      <c r="Q7" s="520"/>
      <c r="R7" s="520"/>
      <c r="S7" s="520"/>
      <c r="T7" s="520"/>
      <c r="U7" s="520"/>
      <c r="V7" s="521"/>
      <c r="W7" s="523"/>
      <c r="X7" s="523"/>
      <c r="Y7" s="523"/>
      <c r="Z7" s="523"/>
    </row>
    <row r="8" spans="2:28" ht="27.75" customHeight="1" x14ac:dyDescent="0.45">
      <c r="B8" s="194"/>
      <c r="C8" s="484"/>
      <c r="D8" s="485"/>
      <c r="E8" s="103"/>
      <c r="F8" s="517"/>
      <c r="G8" s="517"/>
      <c r="H8" s="518"/>
      <c r="I8" s="519"/>
      <c r="J8" s="519"/>
      <c r="K8" s="519"/>
      <c r="L8" s="520"/>
      <c r="M8" s="520"/>
      <c r="N8" s="521"/>
      <c r="O8" s="522"/>
      <c r="P8" s="520"/>
      <c r="Q8" s="520"/>
      <c r="R8" s="520"/>
      <c r="S8" s="520"/>
      <c r="T8" s="520"/>
      <c r="U8" s="520"/>
      <c r="V8" s="521"/>
      <c r="W8" s="523"/>
      <c r="X8" s="523"/>
      <c r="Y8" s="523"/>
      <c r="Z8" s="523"/>
    </row>
    <row r="9" spans="2:28" ht="27.75" customHeight="1" x14ac:dyDescent="0.45">
      <c r="B9" s="194"/>
      <c r="C9" s="484"/>
      <c r="D9" s="485"/>
      <c r="E9" s="103"/>
      <c r="F9" s="517"/>
      <c r="G9" s="517"/>
      <c r="H9" s="518"/>
      <c r="I9" s="519"/>
      <c r="J9" s="519"/>
      <c r="K9" s="519"/>
      <c r="L9" s="520"/>
      <c r="M9" s="520"/>
      <c r="N9" s="521"/>
      <c r="O9" s="522"/>
      <c r="P9" s="520"/>
      <c r="Q9" s="520"/>
      <c r="R9" s="520"/>
      <c r="S9" s="520"/>
      <c r="T9" s="520"/>
      <c r="U9" s="520"/>
      <c r="V9" s="521"/>
      <c r="W9" s="523"/>
      <c r="X9" s="523"/>
      <c r="Y9" s="523"/>
      <c r="Z9" s="523"/>
    </row>
    <row r="10" spans="2:28" ht="27.75" customHeight="1" x14ac:dyDescent="0.45">
      <c r="B10" s="194"/>
      <c r="C10" s="484"/>
      <c r="D10" s="485"/>
      <c r="E10" s="103"/>
      <c r="F10" s="517"/>
      <c r="G10" s="517"/>
      <c r="H10" s="518"/>
      <c r="I10" s="519"/>
      <c r="J10" s="519"/>
      <c r="K10" s="519"/>
      <c r="L10" s="520"/>
      <c r="M10" s="520"/>
      <c r="N10" s="521"/>
      <c r="O10" s="522"/>
      <c r="P10" s="520"/>
      <c r="Q10" s="520"/>
      <c r="R10" s="520"/>
      <c r="S10" s="520"/>
      <c r="T10" s="520"/>
      <c r="U10" s="520"/>
      <c r="V10" s="521"/>
      <c r="W10" s="523"/>
      <c r="X10" s="523"/>
      <c r="Y10" s="523"/>
      <c r="Z10" s="523"/>
    </row>
    <row r="11" spans="2:28" ht="27.75" customHeight="1" x14ac:dyDescent="0.45">
      <c r="B11" s="194"/>
      <c r="C11" s="524"/>
      <c r="D11" s="525"/>
      <c r="E11" s="41"/>
      <c r="F11" s="526"/>
      <c r="G11" s="526"/>
      <c r="H11" s="518"/>
      <c r="I11" s="519"/>
      <c r="J11" s="519"/>
      <c r="K11" s="519"/>
      <c r="L11" s="520"/>
      <c r="M11" s="520"/>
      <c r="N11" s="521"/>
      <c r="O11" s="524"/>
      <c r="P11" s="520"/>
      <c r="Q11" s="520"/>
      <c r="R11" s="520"/>
      <c r="S11" s="520"/>
      <c r="T11" s="520"/>
      <c r="U11" s="520"/>
      <c r="V11" s="521"/>
      <c r="W11" s="523"/>
      <c r="X11" s="523"/>
      <c r="Y11" s="523"/>
      <c r="Z11" s="523"/>
    </row>
    <row r="12" spans="2:28" ht="27.75" customHeight="1" x14ac:dyDescent="0.45">
      <c r="B12" s="194"/>
      <c r="C12" s="524"/>
      <c r="D12" s="525"/>
      <c r="E12" s="41"/>
      <c r="F12" s="526"/>
      <c r="G12" s="526"/>
      <c r="H12" s="518"/>
      <c r="I12" s="519"/>
      <c r="J12" s="519"/>
      <c r="K12" s="519"/>
      <c r="L12" s="520"/>
      <c r="M12" s="520"/>
      <c r="N12" s="521"/>
      <c r="O12" s="524"/>
      <c r="P12" s="520"/>
      <c r="Q12" s="520"/>
      <c r="R12" s="520"/>
      <c r="S12" s="520"/>
      <c r="T12" s="520"/>
      <c r="U12" s="520"/>
      <c r="V12" s="521"/>
      <c r="W12" s="523"/>
      <c r="X12" s="523"/>
      <c r="Y12" s="523"/>
      <c r="Z12" s="523"/>
    </row>
    <row r="13" spans="2:28" ht="27.75" customHeight="1" x14ac:dyDescent="0.45">
      <c r="B13" s="194"/>
      <c r="C13" s="524"/>
      <c r="D13" s="525"/>
      <c r="E13" s="41"/>
      <c r="F13" s="526"/>
      <c r="G13" s="526"/>
      <c r="H13" s="518"/>
      <c r="I13" s="519"/>
      <c r="J13" s="519"/>
      <c r="K13" s="519"/>
      <c r="L13" s="520"/>
      <c r="M13" s="520"/>
      <c r="N13" s="521"/>
      <c r="O13" s="524"/>
      <c r="P13" s="520"/>
      <c r="Q13" s="520"/>
      <c r="R13" s="520"/>
      <c r="S13" s="520"/>
      <c r="T13" s="520"/>
      <c r="U13" s="520"/>
      <c r="V13" s="521"/>
      <c r="W13" s="523"/>
      <c r="X13" s="523"/>
      <c r="Y13" s="523"/>
      <c r="Z13" s="523"/>
    </row>
    <row r="14" spans="2:28" ht="27.75" customHeight="1" x14ac:dyDescent="0.45">
      <c r="B14" s="194"/>
      <c r="C14" s="524"/>
      <c r="D14" s="525"/>
      <c r="E14" s="41"/>
      <c r="F14" s="517"/>
      <c r="G14" s="517"/>
      <c r="H14" s="518"/>
      <c r="I14" s="519"/>
      <c r="J14" s="519"/>
      <c r="K14" s="519"/>
      <c r="L14" s="520"/>
      <c r="M14" s="520"/>
      <c r="N14" s="521"/>
      <c r="O14" s="524"/>
      <c r="P14" s="520"/>
      <c r="Q14" s="520"/>
      <c r="R14" s="520"/>
      <c r="S14" s="520"/>
      <c r="T14" s="520"/>
      <c r="U14" s="520"/>
      <c r="V14" s="521"/>
      <c r="W14" s="523"/>
      <c r="X14" s="523"/>
      <c r="Y14" s="523"/>
      <c r="Z14" s="523"/>
    </row>
    <row r="15" spans="2:28" ht="27.75" customHeight="1" x14ac:dyDescent="0.45">
      <c r="B15" s="194"/>
      <c r="C15" s="524"/>
      <c r="D15" s="525"/>
      <c r="E15" s="41"/>
      <c r="F15" s="526"/>
      <c r="G15" s="526"/>
      <c r="H15" s="518"/>
      <c r="I15" s="519"/>
      <c r="J15" s="519"/>
      <c r="K15" s="519"/>
      <c r="L15" s="520"/>
      <c r="M15" s="520"/>
      <c r="N15" s="521"/>
      <c r="O15" s="524"/>
      <c r="P15" s="520"/>
      <c r="Q15" s="520"/>
      <c r="R15" s="520"/>
      <c r="S15" s="520"/>
      <c r="T15" s="520"/>
      <c r="U15" s="520"/>
      <c r="V15" s="521"/>
      <c r="W15" s="523"/>
      <c r="X15" s="523"/>
      <c r="Y15" s="523"/>
      <c r="Z15" s="523"/>
    </row>
    <row r="16" spans="2:28" ht="27.75" customHeight="1" x14ac:dyDescent="0.45">
      <c r="B16" s="194"/>
      <c r="C16" s="524"/>
      <c r="D16" s="525"/>
      <c r="E16" s="41"/>
      <c r="F16" s="526"/>
      <c r="G16" s="526"/>
      <c r="H16" s="518"/>
      <c r="I16" s="519"/>
      <c r="J16" s="519"/>
      <c r="K16" s="519"/>
      <c r="L16" s="520"/>
      <c r="M16" s="520"/>
      <c r="N16" s="521"/>
      <c r="O16" s="524"/>
      <c r="P16" s="520"/>
      <c r="Q16" s="520"/>
      <c r="R16" s="520"/>
      <c r="S16" s="520"/>
      <c r="T16" s="520"/>
      <c r="U16" s="520"/>
      <c r="V16" s="521"/>
      <c r="W16" s="523"/>
      <c r="X16" s="523"/>
      <c r="Y16" s="523"/>
      <c r="Z16" s="523"/>
    </row>
    <row r="17" spans="2:26" ht="27.75" customHeight="1" x14ac:dyDescent="0.45">
      <c r="B17" s="194"/>
      <c r="C17" s="524"/>
      <c r="D17" s="525"/>
      <c r="E17" s="41"/>
      <c r="F17" s="526"/>
      <c r="G17" s="526"/>
      <c r="H17" s="518"/>
      <c r="I17" s="519"/>
      <c r="J17" s="519"/>
      <c r="K17" s="519"/>
      <c r="L17" s="520"/>
      <c r="M17" s="520"/>
      <c r="N17" s="521"/>
      <c r="O17" s="524"/>
      <c r="P17" s="520"/>
      <c r="Q17" s="520"/>
      <c r="R17" s="520"/>
      <c r="S17" s="520"/>
      <c r="T17" s="520"/>
      <c r="U17" s="520"/>
      <c r="V17" s="521"/>
      <c r="W17" s="523"/>
      <c r="X17" s="523"/>
      <c r="Y17" s="523"/>
      <c r="Z17" s="523"/>
    </row>
    <row r="18" spans="2:26" ht="27.75" customHeight="1" x14ac:dyDescent="0.45">
      <c r="B18" s="194"/>
      <c r="C18" s="524"/>
      <c r="D18" s="525"/>
      <c r="E18" s="41"/>
      <c r="F18" s="526"/>
      <c r="G18" s="526"/>
      <c r="H18" s="518"/>
      <c r="I18" s="519"/>
      <c r="J18" s="519"/>
      <c r="K18" s="519"/>
      <c r="L18" s="520"/>
      <c r="M18" s="520"/>
      <c r="N18" s="521"/>
      <c r="O18" s="524"/>
      <c r="P18" s="520"/>
      <c r="Q18" s="520"/>
      <c r="R18" s="520"/>
      <c r="S18" s="520"/>
      <c r="T18" s="520"/>
      <c r="U18" s="520"/>
      <c r="V18" s="521"/>
      <c r="W18" s="523"/>
      <c r="X18" s="523"/>
      <c r="Y18" s="523"/>
      <c r="Z18" s="523"/>
    </row>
    <row r="19" spans="2:26" ht="27.75" customHeight="1" x14ac:dyDescent="0.45">
      <c r="B19" s="194"/>
      <c r="C19" s="524"/>
      <c r="D19" s="525"/>
      <c r="E19" s="41"/>
      <c r="F19" s="526"/>
      <c r="G19" s="526"/>
      <c r="H19" s="518"/>
      <c r="I19" s="519"/>
      <c r="J19" s="519"/>
      <c r="K19" s="519"/>
      <c r="L19" s="520"/>
      <c r="M19" s="520"/>
      <c r="N19" s="521"/>
      <c r="O19" s="524"/>
      <c r="P19" s="520"/>
      <c r="Q19" s="520"/>
      <c r="R19" s="520"/>
      <c r="S19" s="520"/>
      <c r="T19" s="520"/>
      <c r="U19" s="520"/>
      <c r="V19" s="521"/>
      <c r="W19" s="523"/>
      <c r="X19" s="523"/>
      <c r="Y19" s="523"/>
      <c r="Z19" s="523"/>
    </row>
    <row r="20" spans="2:26" ht="27.75" customHeight="1" x14ac:dyDescent="0.45">
      <c r="B20" s="194"/>
      <c r="C20" s="524"/>
      <c r="D20" s="525"/>
      <c r="E20" s="41"/>
      <c r="F20" s="526"/>
      <c r="G20" s="526"/>
      <c r="H20" s="518"/>
      <c r="I20" s="519"/>
      <c r="J20" s="519"/>
      <c r="K20" s="519"/>
      <c r="L20" s="520"/>
      <c r="M20" s="520"/>
      <c r="N20" s="521"/>
      <c r="O20" s="524"/>
      <c r="P20" s="520"/>
      <c r="Q20" s="520"/>
      <c r="R20" s="520"/>
      <c r="S20" s="520"/>
      <c r="T20" s="520"/>
      <c r="U20" s="520"/>
      <c r="V20" s="521"/>
      <c r="W20" s="523"/>
      <c r="X20" s="523"/>
      <c r="Y20" s="523"/>
      <c r="Z20" s="523"/>
    </row>
    <row r="21" spans="2:26" ht="27.75" customHeight="1" x14ac:dyDescent="0.45">
      <c r="B21" s="202"/>
      <c r="C21" s="524"/>
      <c r="D21" s="525"/>
      <c r="E21" s="41"/>
      <c r="F21" s="526"/>
      <c r="G21" s="526"/>
      <c r="H21" s="518"/>
      <c r="I21" s="519"/>
      <c r="J21" s="519"/>
      <c r="K21" s="519"/>
      <c r="L21" s="520"/>
      <c r="M21" s="520"/>
      <c r="N21" s="521"/>
      <c r="O21" s="524"/>
      <c r="P21" s="520"/>
      <c r="Q21" s="520"/>
      <c r="R21" s="520"/>
      <c r="S21" s="520"/>
      <c r="T21" s="520"/>
      <c r="U21" s="520"/>
      <c r="V21" s="521"/>
      <c r="W21" s="523"/>
      <c r="X21" s="523"/>
      <c r="Y21" s="523"/>
      <c r="Z21" s="523"/>
    </row>
    <row r="22" spans="2:26" ht="15.9" customHeight="1" x14ac:dyDescent="0.45">
      <c r="B22" s="1" t="s">
        <v>665</v>
      </c>
    </row>
    <row r="23" spans="2:26" ht="15.9" customHeight="1" x14ac:dyDescent="0.45">
      <c r="B23" s="65" t="s">
        <v>132</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3"/>
  <printOptions horizontalCentered="1" verticalCentered="1"/>
  <pageMargins left="0.19685039370078741" right="0.19685039370078741" top="0.78740157480314965" bottom="0.19685039370078741" header="0.51181102362204722" footer="0.51181102362204722"/>
  <pageSetup paperSize="9" scale="90" orientation="landscape" copies="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0FE82-CCDC-48F0-8DD0-F39DB526788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285</v>
      </c>
      <c r="E5" s="544"/>
      <c r="F5" s="545"/>
      <c r="G5" s="546"/>
      <c r="H5" s="546"/>
      <c r="I5" s="546"/>
      <c r="J5" s="546"/>
      <c r="K5" s="546"/>
      <c r="L5" s="546"/>
      <c r="M5" s="547" t="s">
        <v>669</v>
      </c>
      <c r="N5" s="548" t="s">
        <v>670</v>
      </c>
      <c r="O5" s="549" t="s">
        <v>285</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447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448</v>
      </c>
      <c r="E14" s="556"/>
      <c r="F14" s="545"/>
      <c r="G14" s="546"/>
      <c r="H14" s="546"/>
      <c r="I14" s="546"/>
      <c r="J14" s="546"/>
      <c r="K14" s="546"/>
      <c r="L14" s="546"/>
      <c r="M14" s="302" t="s">
        <v>676</v>
      </c>
      <c r="N14" s="304"/>
      <c r="O14" s="555" t="s">
        <v>448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451</v>
      </c>
      <c r="Q16" s="569"/>
      <c r="R16" s="570"/>
      <c r="S16" s="570"/>
      <c r="T16" s="570"/>
      <c r="U16" s="570"/>
      <c r="V16" s="570"/>
      <c r="W16" s="571"/>
    </row>
    <row r="17" spans="2:23" s="48" customFormat="1" ht="17.100000000000001" customHeight="1" x14ac:dyDescent="0.45">
      <c r="B17" s="302" t="s">
        <v>435</v>
      </c>
      <c r="C17" s="303"/>
      <c r="D17" s="304"/>
      <c r="E17" s="572" t="s">
        <v>677</v>
      </c>
      <c r="F17" s="573"/>
      <c r="G17" s="573"/>
      <c r="H17" s="573"/>
      <c r="I17" s="573"/>
      <c r="J17" s="573"/>
      <c r="K17" s="573"/>
      <c r="L17" s="574"/>
      <c r="M17" s="302" t="s">
        <v>435</v>
      </c>
      <c r="N17" s="303"/>
      <c r="O17" s="304"/>
      <c r="P17" s="572" t="s">
        <v>678</v>
      </c>
      <c r="Q17" s="573"/>
      <c r="R17" s="573"/>
      <c r="S17" s="573"/>
      <c r="T17" s="573"/>
      <c r="U17" s="573"/>
      <c r="V17" s="573"/>
      <c r="W17" s="574"/>
    </row>
    <row r="18" spans="2:23" s="48" customFormat="1" ht="17.100000000000001" customHeight="1" x14ac:dyDescent="0.45">
      <c r="B18" s="302" t="s">
        <v>679</v>
      </c>
      <c r="C18" s="303"/>
      <c r="D18" s="304"/>
      <c r="E18" s="575" t="s">
        <v>680</v>
      </c>
      <c r="F18" s="576"/>
      <c r="G18" s="576"/>
      <c r="H18" s="576"/>
      <c r="I18" s="576"/>
      <c r="J18" s="576"/>
      <c r="K18" s="576"/>
      <c r="L18" s="576"/>
      <c r="M18" s="302" t="s">
        <v>679</v>
      </c>
      <c r="N18" s="303"/>
      <c r="O18" s="304"/>
      <c r="P18" s="575" t="s">
        <v>680</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685</v>
      </c>
      <c r="E21" s="586"/>
      <c r="F21" s="586"/>
      <c r="G21" s="586"/>
      <c r="H21" s="586"/>
      <c r="I21" s="586"/>
      <c r="J21" s="586"/>
      <c r="K21" s="586"/>
      <c r="L21" s="586"/>
      <c r="M21" s="587" t="s">
        <v>684</v>
      </c>
      <c r="N21" s="588"/>
      <c r="O21" s="585" t="s">
        <v>680</v>
      </c>
      <c r="P21" s="586"/>
      <c r="Q21" s="586"/>
      <c r="R21" s="586"/>
      <c r="S21" s="586"/>
      <c r="T21" s="586"/>
      <c r="U21" s="586"/>
      <c r="V21" s="586"/>
      <c r="W21" s="589"/>
    </row>
    <row r="22" spans="2:23" s="48" customFormat="1" ht="20.100000000000001" customHeight="1" x14ac:dyDescent="0.45">
      <c r="B22" s="541" t="s">
        <v>669</v>
      </c>
      <c r="C22" s="542" t="s">
        <v>670</v>
      </c>
      <c r="D22" s="543" t="s">
        <v>285</v>
      </c>
      <c r="E22" s="544"/>
      <c r="F22" s="545"/>
      <c r="G22" s="546"/>
      <c r="H22" s="546"/>
      <c r="I22" s="546"/>
      <c r="J22" s="546"/>
      <c r="K22" s="546"/>
      <c r="L22" s="546"/>
      <c r="M22" s="541" t="s">
        <v>669</v>
      </c>
      <c r="N22" s="542" t="s">
        <v>670</v>
      </c>
      <c r="O22" s="590" t="s">
        <v>285</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4</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462</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463</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448</v>
      </c>
      <c r="E31" s="556"/>
      <c r="F31" s="545"/>
      <c r="G31" s="546"/>
      <c r="H31" s="546"/>
      <c r="I31" s="546"/>
      <c r="J31" s="546"/>
      <c r="K31" s="546"/>
      <c r="L31" s="546"/>
      <c r="M31" s="302" t="s">
        <v>676</v>
      </c>
      <c r="N31" s="304"/>
      <c r="O31" s="600" t="s">
        <v>464</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686</v>
      </c>
      <c r="F34" s="573"/>
      <c r="G34" s="573"/>
      <c r="H34" s="573"/>
      <c r="I34" s="573"/>
      <c r="J34" s="573"/>
      <c r="K34" s="573"/>
      <c r="L34" s="574"/>
      <c r="M34" s="302" t="s">
        <v>435</v>
      </c>
      <c r="N34" s="303"/>
      <c r="O34" s="304"/>
      <c r="P34" s="572" t="s">
        <v>687</v>
      </c>
      <c r="Q34" s="573"/>
      <c r="R34" s="573"/>
      <c r="S34" s="573"/>
      <c r="T34" s="573"/>
      <c r="U34" s="573"/>
      <c r="V34" s="573"/>
      <c r="W34" s="574"/>
    </row>
    <row r="35" spans="2:23" s="48" customFormat="1" ht="17.100000000000001" customHeight="1" x14ac:dyDescent="0.45">
      <c r="B35" s="302" t="s">
        <v>679</v>
      </c>
      <c r="C35" s="303"/>
      <c r="D35" s="304"/>
      <c r="E35" s="575" t="s">
        <v>688</v>
      </c>
      <c r="F35" s="576"/>
      <c r="G35" s="576"/>
      <c r="H35" s="576"/>
      <c r="I35" s="576"/>
      <c r="J35" s="576"/>
      <c r="K35" s="576"/>
      <c r="L35" s="576"/>
      <c r="M35" s="302" t="s">
        <v>679</v>
      </c>
      <c r="N35" s="303"/>
      <c r="O35" s="304"/>
      <c r="P35" s="575" t="s">
        <v>464</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688</v>
      </c>
      <c r="E38" s="586"/>
      <c r="F38" s="586"/>
      <c r="G38" s="586"/>
      <c r="H38" s="586"/>
      <c r="I38" s="586"/>
      <c r="J38" s="586"/>
      <c r="K38" s="586"/>
      <c r="L38" s="586"/>
      <c r="M38" s="278" t="s">
        <v>684</v>
      </c>
      <c r="N38" s="279"/>
      <c r="O38" s="603" t="s">
        <v>464</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E32:E33 P15:P16 P32:P33 E15:E16" xr:uid="{F3C38C07-6550-4876-A827-B65BA97CF5A5}">
      <formula1>$Y$2:$Y$5</formula1>
    </dataValidation>
    <dataValidation type="list" allowBlank="1" showInputMessage="1" showErrorMessage="1" sqref="D11:E12 O11:P12 D28:E29 O28:P29" xr:uid="{375212F1-D844-4E2B-B8C5-4B02A8A404FE}">
      <formula1>INDIRECT(D9)</formula1>
    </dataValidation>
    <dataValidation type="list" allowBlank="1" showInputMessage="1" showErrorMessage="1" sqref="D14:E14 O14:P14 O31:P31 D31:E31" xr:uid="{BC1397EC-9C26-486A-947A-2BC811AEDAF8}">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737BF-8251-4D50-88C1-DA8F7E6619B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286</v>
      </c>
      <c r="E5" s="544"/>
      <c r="F5" s="545"/>
      <c r="G5" s="546"/>
      <c r="H5" s="546"/>
      <c r="I5" s="546"/>
      <c r="J5" s="546"/>
      <c r="K5" s="546"/>
      <c r="L5" s="546"/>
      <c r="M5" s="547" t="s">
        <v>669</v>
      </c>
      <c r="N5" s="548" t="s">
        <v>670</v>
      </c>
      <c r="O5" s="549" t="s">
        <v>286</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466</v>
      </c>
      <c r="E11" s="560"/>
      <c r="F11" s="545"/>
      <c r="G11" s="546"/>
      <c r="H11" s="546"/>
      <c r="I11" s="546"/>
      <c r="J11" s="546"/>
      <c r="K11" s="546"/>
      <c r="L11" s="546"/>
      <c r="M11" s="255"/>
      <c r="N11" s="255" t="s">
        <v>674</v>
      </c>
      <c r="O11" s="549" t="s">
        <v>471</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472</v>
      </c>
      <c r="P13" s="564"/>
      <c r="Q13" s="545"/>
      <c r="R13" s="546"/>
      <c r="S13" s="546"/>
      <c r="T13" s="546"/>
      <c r="U13" s="546"/>
      <c r="V13" s="546"/>
      <c r="W13" s="557"/>
    </row>
    <row r="14" spans="2:25" s="48" customFormat="1" ht="17.100000000000001" customHeight="1" x14ac:dyDescent="0.45">
      <c r="B14" s="302" t="s">
        <v>676</v>
      </c>
      <c r="C14" s="304"/>
      <c r="D14" s="555" t="s">
        <v>468</v>
      </c>
      <c r="E14" s="556"/>
      <c r="F14" s="545"/>
      <c r="G14" s="546"/>
      <c r="H14" s="546"/>
      <c r="I14" s="546"/>
      <c r="J14" s="546"/>
      <c r="K14" s="546"/>
      <c r="L14" s="546"/>
      <c r="M14" s="302" t="s">
        <v>676</v>
      </c>
      <c r="N14" s="304"/>
      <c r="O14" s="555" t="s">
        <v>473</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698</v>
      </c>
      <c r="F17" s="573"/>
      <c r="G17" s="573"/>
      <c r="H17" s="573"/>
      <c r="I17" s="573"/>
      <c r="J17" s="573"/>
      <c r="K17" s="573"/>
      <c r="L17" s="574"/>
      <c r="M17" s="302" t="s">
        <v>435</v>
      </c>
      <c r="N17" s="303"/>
      <c r="O17" s="304"/>
      <c r="P17" s="572" t="s">
        <v>699</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700</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701</v>
      </c>
      <c r="E21" s="586"/>
      <c r="F21" s="586"/>
      <c r="G21" s="586"/>
      <c r="H21" s="586"/>
      <c r="I21" s="586"/>
      <c r="J21" s="586"/>
      <c r="K21" s="586"/>
      <c r="L21" s="586"/>
      <c r="M21" s="587" t="s">
        <v>684</v>
      </c>
      <c r="N21" s="588"/>
      <c r="O21" s="585" t="s">
        <v>702</v>
      </c>
      <c r="P21" s="586"/>
      <c r="Q21" s="586"/>
      <c r="R21" s="586"/>
      <c r="S21" s="586"/>
      <c r="T21" s="586"/>
      <c r="U21" s="586"/>
      <c r="V21" s="586"/>
      <c r="W21" s="589"/>
    </row>
    <row r="22" spans="2:23" s="48" customFormat="1" ht="20.100000000000001" customHeight="1" x14ac:dyDescent="0.45">
      <c r="B22" s="541" t="s">
        <v>669</v>
      </c>
      <c r="C22" s="542" t="s">
        <v>670</v>
      </c>
      <c r="D22" s="543" t="s">
        <v>287</v>
      </c>
      <c r="E22" s="544"/>
      <c r="F22" s="545"/>
      <c r="G22" s="546"/>
      <c r="H22" s="546"/>
      <c r="I22" s="546"/>
      <c r="J22" s="546"/>
      <c r="K22" s="546"/>
      <c r="L22" s="546"/>
      <c r="M22" s="541" t="s">
        <v>669</v>
      </c>
      <c r="N22" s="542" t="s">
        <v>670</v>
      </c>
      <c r="O22" s="590" t="s">
        <v>287</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466</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472</v>
      </c>
      <c r="E30" s="564"/>
      <c r="F30" s="545"/>
      <c r="G30" s="546"/>
      <c r="H30" s="546"/>
      <c r="I30" s="546"/>
      <c r="J30" s="546"/>
      <c r="K30" s="546"/>
      <c r="L30" s="546"/>
      <c r="M30" s="302" t="s">
        <v>675</v>
      </c>
      <c r="N30" s="304"/>
      <c r="O30" s="600" t="s">
        <v>472</v>
      </c>
      <c r="P30" s="601"/>
      <c r="Q30" s="545"/>
      <c r="R30" s="546"/>
      <c r="S30" s="546"/>
      <c r="T30" s="546"/>
      <c r="U30" s="546"/>
      <c r="V30" s="546"/>
      <c r="W30" s="557"/>
    </row>
    <row r="31" spans="2:23" s="48" customFormat="1" ht="17.100000000000001" customHeight="1" x14ac:dyDescent="0.45">
      <c r="B31" s="302" t="s">
        <v>676</v>
      </c>
      <c r="C31" s="304"/>
      <c r="D31" s="555" t="s">
        <v>473</v>
      </c>
      <c r="E31" s="556"/>
      <c r="F31" s="545"/>
      <c r="G31" s="546"/>
      <c r="H31" s="546"/>
      <c r="I31" s="546"/>
      <c r="J31" s="546"/>
      <c r="K31" s="546"/>
      <c r="L31" s="546"/>
      <c r="M31" s="302" t="s">
        <v>676</v>
      </c>
      <c r="N31" s="304"/>
      <c r="O31" s="600" t="s">
        <v>473</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703</v>
      </c>
      <c r="F34" s="573"/>
      <c r="G34" s="573"/>
      <c r="H34" s="573"/>
      <c r="I34" s="573"/>
      <c r="J34" s="573"/>
      <c r="K34" s="573"/>
      <c r="L34" s="574"/>
      <c r="M34" s="302" t="s">
        <v>435</v>
      </c>
      <c r="N34" s="303"/>
      <c r="O34" s="304"/>
      <c r="P34" s="572" t="s">
        <v>704</v>
      </c>
      <c r="Q34" s="573"/>
      <c r="R34" s="573"/>
      <c r="S34" s="573"/>
      <c r="T34" s="573"/>
      <c r="U34" s="573"/>
      <c r="V34" s="573"/>
      <c r="W34" s="574"/>
    </row>
    <row r="35" spans="2:23" s="48" customFormat="1" ht="17.100000000000001" customHeight="1" x14ac:dyDescent="0.45">
      <c r="B35" s="302" t="s">
        <v>679</v>
      </c>
      <c r="C35" s="303"/>
      <c r="D35" s="304"/>
      <c r="E35" s="575" t="s">
        <v>705</v>
      </c>
      <c r="F35" s="576"/>
      <c r="G35" s="576"/>
      <c r="H35" s="576"/>
      <c r="I35" s="576"/>
      <c r="J35" s="576"/>
      <c r="K35" s="576"/>
      <c r="L35" s="576"/>
      <c r="M35" s="302" t="s">
        <v>679</v>
      </c>
      <c r="N35" s="303"/>
      <c r="O35" s="304"/>
      <c r="P35" s="575" t="s">
        <v>706</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707</v>
      </c>
      <c r="E38" s="586"/>
      <c r="F38" s="586"/>
      <c r="G38" s="586"/>
      <c r="H38" s="586"/>
      <c r="I38" s="586"/>
      <c r="J38" s="586"/>
      <c r="K38" s="586"/>
      <c r="L38" s="586"/>
      <c r="M38" s="278" t="s">
        <v>684</v>
      </c>
      <c r="N38" s="279"/>
      <c r="O38" s="603" t="s">
        <v>702</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72603EA6-B8DC-4B79-955B-4F2B761889EF}">
      <formula1>INDIRECT(D13)</formula1>
    </dataValidation>
    <dataValidation type="list" allowBlank="1" showInputMessage="1" showErrorMessage="1" sqref="D11:E12 O11:P12 D28:E29 O28:P29" xr:uid="{6A8D2828-5C05-48E4-BC45-7955F61E8F25}">
      <formula1>INDIRECT(D9)</formula1>
    </dataValidation>
    <dataValidation type="list" allowBlank="1" showInputMessage="1" showErrorMessage="1" sqref="E32:E33 P15:P16 P32:P33 E15:E16" xr:uid="{E44B28E3-4AEB-4069-B2FB-CB9E814FA7C7}">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5877F-A07E-4345-B569-997881221B5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288</v>
      </c>
      <c r="E5" s="544"/>
      <c r="F5" s="545"/>
      <c r="G5" s="546"/>
      <c r="H5" s="546"/>
      <c r="I5" s="546"/>
      <c r="J5" s="546"/>
      <c r="K5" s="546"/>
      <c r="L5" s="546"/>
      <c r="M5" s="547" t="s">
        <v>669</v>
      </c>
      <c r="N5" s="548" t="s">
        <v>670</v>
      </c>
      <c r="O5" s="549" t="s">
        <v>288</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466</v>
      </c>
      <c r="E11" s="560"/>
      <c r="F11" s="545"/>
      <c r="G11" s="546"/>
      <c r="H11" s="546"/>
      <c r="I11" s="546"/>
      <c r="J11" s="546"/>
      <c r="K11" s="546"/>
      <c r="L11" s="546"/>
      <c r="M11" s="255"/>
      <c r="N11" s="255" t="s">
        <v>674</v>
      </c>
      <c r="O11" s="549" t="s">
        <v>478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472</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473</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708</v>
      </c>
      <c r="F17" s="573"/>
      <c r="G17" s="573"/>
      <c r="H17" s="573"/>
      <c r="I17" s="573"/>
      <c r="J17" s="573"/>
      <c r="K17" s="573"/>
      <c r="L17" s="574"/>
      <c r="M17" s="302" t="s">
        <v>435</v>
      </c>
      <c r="N17" s="303"/>
      <c r="O17" s="304"/>
      <c r="P17" s="572" t="s">
        <v>709</v>
      </c>
      <c r="Q17" s="573"/>
      <c r="R17" s="573"/>
      <c r="S17" s="573"/>
      <c r="T17" s="573"/>
      <c r="U17" s="573"/>
      <c r="V17" s="573"/>
      <c r="W17" s="574"/>
    </row>
    <row r="18" spans="2:23" s="48" customFormat="1" ht="17.100000000000001" customHeight="1" x14ac:dyDescent="0.45">
      <c r="B18" s="302" t="s">
        <v>679</v>
      </c>
      <c r="C18" s="303"/>
      <c r="D18" s="304"/>
      <c r="E18" s="575" t="s">
        <v>710</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711</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288</v>
      </c>
      <c r="E22" s="544"/>
      <c r="F22" s="545"/>
      <c r="G22" s="546"/>
      <c r="H22" s="546"/>
      <c r="I22" s="546"/>
      <c r="J22" s="546"/>
      <c r="K22" s="546"/>
      <c r="L22" s="546"/>
      <c r="M22" s="541" t="s">
        <v>669</v>
      </c>
      <c r="N22" s="542" t="s">
        <v>670</v>
      </c>
      <c r="O22" s="590" t="s">
        <v>288</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4</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472</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473</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451</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713</v>
      </c>
      <c r="F34" s="573"/>
      <c r="G34" s="573"/>
      <c r="H34" s="573"/>
      <c r="I34" s="573"/>
      <c r="J34" s="573"/>
      <c r="K34" s="573"/>
      <c r="L34" s="574"/>
      <c r="M34" s="302" t="s">
        <v>435</v>
      </c>
      <c r="N34" s="303"/>
      <c r="O34" s="304"/>
      <c r="P34" s="572" t="s">
        <v>714</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715</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716</v>
      </c>
      <c r="E38" s="586"/>
      <c r="F38" s="586"/>
      <c r="G38" s="586"/>
      <c r="H38" s="586"/>
      <c r="I38" s="586"/>
      <c r="J38" s="586"/>
      <c r="K38" s="586"/>
      <c r="L38" s="586"/>
      <c r="M38" s="278" t="s">
        <v>684</v>
      </c>
      <c r="N38" s="279"/>
      <c r="O38" s="603" t="s">
        <v>717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370EB739-FE97-451B-87FB-0075CAEFDC7B}">
      <formula1>INDIRECT(D13)</formula1>
    </dataValidation>
    <dataValidation type="list" allowBlank="1" showInputMessage="1" showErrorMessage="1" sqref="D11:E12 O11:P12 D28:E29 O28:P29" xr:uid="{7FD12265-C5BA-4341-B1C9-617C6AACCD27}">
      <formula1>INDIRECT(D9)</formula1>
    </dataValidation>
    <dataValidation type="list" allowBlank="1" showInputMessage="1" showErrorMessage="1" sqref="E32:E33 P15:P16 P32:P33 E15:E16" xr:uid="{E32BD923-2FFD-4043-B9FD-22ADC7A1D799}">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A6D2-6392-4654-A846-7CE954340B58}">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288</v>
      </c>
      <c r="E5" s="544"/>
      <c r="F5" s="545"/>
      <c r="G5" s="546"/>
      <c r="H5" s="546"/>
      <c r="I5" s="546"/>
      <c r="J5" s="546"/>
      <c r="K5" s="546"/>
      <c r="L5" s="546"/>
      <c r="M5" s="547" t="s">
        <v>669</v>
      </c>
      <c r="N5" s="548" t="s">
        <v>670</v>
      </c>
      <c r="O5" s="549" t="s">
        <v>289</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5</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471</v>
      </c>
      <c r="E11" s="560"/>
      <c r="F11" s="545"/>
      <c r="G11" s="546"/>
      <c r="H11" s="546"/>
      <c r="I11" s="546"/>
      <c r="J11" s="546"/>
      <c r="K11" s="546"/>
      <c r="L11" s="546"/>
      <c r="M11" s="255"/>
      <c r="N11" s="255" t="s">
        <v>674</v>
      </c>
      <c r="O11" s="549" t="s">
        <v>466</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472</v>
      </c>
      <c r="P13" s="564"/>
      <c r="Q13" s="545"/>
      <c r="R13" s="546"/>
      <c r="S13" s="546"/>
      <c r="T13" s="546"/>
      <c r="U13" s="546"/>
      <c r="V13" s="546"/>
      <c r="W13" s="557"/>
    </row>
    <row r="14" spans="2:25" s="48" customFormat="1" ht="17.100000000000001" customHeight="1" x14ac:dyDescent="0.45">
      <c r="B14" s="302" t="s">
        <v>676</v>
      </c>
      <c r="C14" s="304"/>
      <c r="D14" s="555" t="s">
        <v>448</v>
      </c>
      <c r="E14" s="556"/>
      <c r="F14" s="545"/>
      <c r="G14" s="546"/>
      <c r="H14" s="546"/>
      <c r="I14" s="546"/>
      <c r="J14" s="546"/>
      <c r="K14" s="546"/>
      <c r="L14" s="546"/>
      <c r="M14" s="302" t="s">
        <v>676</v>
      </c>
      <c r="N14" s="304"/>
      <c r="O14" s="555" t="s">
        <v>473</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718</v>
      </c>
      <c r="F17" s="573"/>
      <c r="G17" s="573"/>
      <c r="H17" s="573"/>
      <c r="I17" s="573"/>
      <c r="J17" s="573"/>
      <c r="K17" s="573"/>
      <c r="L17" s="574"/>
      <c r="M17" s="302" t="s">
        <v>435</v>
      </c>
      <c r="N17" s="303"/>
      <c r="O17" s="304"/>
      <c r="P17" s="572" t="s">
        <v>719</v>
      </c>
      <c r="Q17" s="573"/>
      <c r="R17" s="573"/>
      <c r="S17" s="573"/>
      <c r="T17" s="573"/>
      <c r="U17" s="573"/>
      <c r="V17" s="573"/>
      <c r="W17" s="574"/>
    </row>
    <row r="18" spans="2:23" s="48" customFormat="1" ht="17.100000000000001" customHeight="1" x14ac:dyDescent="0.45">
      <c r="B18" s="302" t="s">
        <v>679</v>
      </c>
      <c r="C18" s="303"/>
      <c r="D18" s="304"/>
      <c r="E18" s="575" t="s">
        <v>688</v>
      </c>
      <c r="F18" s="576"/>
      <c r="G18" s="576"/>
      <c r="H18" s="576"/>
      <c r="I18" s="576"/>
      <c r="J18" s="576"/>
      <c r="K18" s="576"/>
      <c r="L18" s="576"/>
      <c r="M18" s="302" t="s">
        <v>679</v>
      </c>
      <c r="N18" s="303"/>
      <c r="O18" s="304"/>
      <c r="P18" s="575" t="s">
        <v>720</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721</v>
      </c>
      <c r="E21" s="586"/>
      <c r="F21" s="586"/>
      <c r="G21" s="586"/>
      <c r="H21" s="586"/>
      <c r="I21" s="586"/>
      <c r="J21" s="586"/>
      <c r="K21" s="586"/>
      <c r="L21" s="586"/>
      <c r="M21" s="587" t="s">
        <v>684</v>
      </c>
      <c r="N21" s="588"/>
      <c r="O21" s="585" t="s">
        <v>711</v>
      </c>
      <c r="P21" s="586"/>
      <c r="Q21" s="586"/>
      <c r="R21" s="586"/>
      <c r="S21" s="586"/>
      <c r="T21" s="586"/>
      <c r="U21" s="586"/>
      <c r="V21" s="586"/>
      <c r="W21" s="589"/>
    </row>
    <row r="22" spans="2:23" s="48" customFormat="1" ht="20.100000000000001" customHeight="1" x14ac:dyDescent="0.45">
      <c r="B22" s="541" t="s">
        <v>669</v>
      </c>
      <c r="C22" s="542" t="s">
        <v>670</v>
      </c>
      <c r="D22" s="543" t="s">
        <v>289</v>
      </c>
      <c r="E22" s="544"/>
      <c r="F22" s="545"/>
      <c r="G22" s="546"/>
      <c r="H22" s="546"/>
      <c r="I22" s="546"/>
      <c r="J22" s="546"/>
      <c r="K22" s="546"/>
      <c r="L22" s="546"/>
      <c r="M22" s="541" t="s">
        <v>669</v>
      </c>
      <c r="N22" s="542" t="s">
        <v>670</v>
      </c>
      <c r="O22" s="590" t="s">
        <v>289</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3</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466</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448</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412</v>
      </c>
      <c r="Q33" s="569"/>
      <c r="R33" s="570"/>
      <c r="S33" s="570"/>
      <c r="T33" s="570"/>
      <c r="U33" s="570"/>
      <c r="V33" s="570"/>
      <c r="W33" s="571"/>
    </row>
    <row r="34" spans="2:23" s="48" customFormat="1" ht="17.100000000000001" customHeight="1" x14ac:dyDescent="0.45">
      <c r="B34" s="302" t="s">
        <v>435</v>
      </c>
      <c r="C34" s="303"/>
      <c r="D34" s="304"/>
      <c r="E34" s="572" t="s">
        <v>722</v>
      </c>
      <c r="F34" s="573"/>
      <c r="G34" s="573"/>
      <c r="H34" s="573"/>
      <c r="I34" s="573"/>
      <c r="J34" s="573"/>
      <c r="K34" s="573"/>
      <c r="L34" s="574"/>
      <c r="M34" s="302" t="s">
        <v>435</v>
      </c>
      <c r="N34" s="303"/>
      <c r="O34" s="304"/>
      <c r="P34" s="572" t="s">
        <v>723</v>
      </c>
      <c r="Q34" s="573"/>
      <c r="R34" s="573"/>
      <c r="S34" s="573"/>
      <c r="T34" s="573"/>
      <c r="U34" s="573"/>
      <c r="V34" s="573"/>
      <c r="W34" s="574"/>
    </row>
    <row r="35" spans="2:23" s="48" customFormat="1" ht="17.100000000000001" customHeight="1" x14ac:dyDescent="0.45">
      <c r="B35" s="302" t="s">
        <v>679</v>
      </c>
      <c r="C35" s="303"/>
      <c r="D35" s="304"/>
      <c r="E35" s="575" t="s">
        <v>688</v>
      </c>
      <c r="F35" s="576"/>
      <c r="G35" s="576"/>
      <c r="H35" s="576"/>
      <c r="I35" s="576"/>
      <c r="J35" s="576"/>
      <c r="K35" s="576"/>
      <c r="L35" s="576"/>
      <c r="M35" s="302" t="s">
        <v>679</v>
      </c>
      <c r="N35" s="303"/>
      <c r="O35" s="304"/>
      <c r="P35" s="575" t="s">
        <v>680</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688</v>
      </c>
      <c r="E38" s="586"/>
      <c r="F38" s="586"/>
      <c r="G38" s="586"/>
      <c r="H38" s="586"/>
      <c r="I38" s="586"/>
      <c r="J38" s="586"/>
      <c r="K38" s="586"/>
      <c r="L38" s="586"/>
      <c r="M38" s="278" t="s">
        <v>684</v>
      </c>
      <c r="N38" s="279"/>
      <c r="O38" s="603" t="s">
        <v>724</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00B6E479-6AAA-4BF3-86F1-97E43EBF8392}">
      <formula1>INDIRECT(D13)</formula1>
    </dataValidation>
    <dataValidation type="list" allowBlank="1" showInputMessage="1" showErrorMessage="1" sqref="D11:E12 O11:P12 D28:E29 O28:P29" xr:uid="{DDD852E0-D819-4D8D-8E83-E6DD4D529A34}">
      <formula1>INDIRECT(D9)</formula1>
    </dataValidation>
    <dataValidation type="list" allowBlank="1" showInputMessage="1" showErrorMessage="1" sqref="E32:E33 P15:P16 P32:P33 E15:E16" xr:uid="{FEC62BC1-626D-4B72-814B-6202CAF4030E}">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02772-2512-4319-8DA6-42080EF80F80}">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290</v>
      </c>
      <c r="E5" s="544"/>
      <c r="F5" s="545"/>
      <c r="G5" s="546"/>
      <c r="H5" s="546"/>
      <c r="I5" s="546"/>
      <c r="J5" s="546"/>
      <c r="K5" s="546"/>
      <c r="L5" s="546"/>
      <c r="M5" s="547" t="s">
        <v>669</v>
      </c>
      <c r="N5" s="548" t="s">
        <v>670</v>
      </c>
      <c r="O5" s="549" t="s">
        <v>290</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466</v>
      </c>
      <c r="E11" s="560"/>
      <c r="F11" s="545"/>
      <c r="G11" s="546"/>
      <c r="H11" s="546"/>
      <c r="I11" s="546"/>
      <c r="J11" s="546"/>
      <c r="K11" s="546"/>
      <c r="L11" s="546"/>
      <c r="M11" s="255"/>
      <c r="N11" s="255" t="s">
        <v>674</v>
      </c>
      <c r="O11" s="549" t="s">
        <v>478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472</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473</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704</v>
      </c>
      <c r="F17" s="573"/>
      <c r="G17" s="573"/>
      <c r="H17" s="573"/>
      <c r="I17" s="573"/>
      <c r="J17" s="573"/>
      <c r="K17" s="573"/>
      <c r="L17" s="574"/>
      <c r="M17" s="302" t="s">
        <v>435</v>
      </c>
      <c r="N17" s="303"/>
      <c r="O17" s="304"/>
      <c r="P17" s="572" t="s">
        <v>725</v>
      </c>
      <c r="Q17" s="573"/>
      <c r="R17" s="573"/>
      <c r="S17" s="573"/>
      <c r="T17" s="573"/>
      <c r="U17" s="573"/>
      <c r="V17" s="573"/>
      <c r="W17" s="574"/>
    </row>
    <row r="18" spans="2:23" s="48" customFormat="1" ht="17.100000000000001" customHeight="1" x14ac:dyDescent="0.45">
      <c r="B18" s="302" t="s">
        <v>679</v>
      </c>
      <c r="C18" s="303"/>
      <c r="D18" s="304"/>
      <c r="E18" s="575" t="s">
        <v>726</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711</v>
      </c>
      <c r="E21" s="586"/>
      <c r="F21" s="586"/>
      <c r="G21" s="586"/>
      <c r="H21" s="586"/>
      <c r="I21" s="586"/>
      <c r="J21" s="586"/>
      <c r="K21" s="586"/>
      <c r="L21" s="586"/>
      <c r="M21" s="587" t="s">
        <v>684</v>
      </c>
      <c r="N21" s="588"/>
      <c r="O21" s="585" t="s">
        <v>727</v>
      </c>
      <c r="P21" s="586"/>
      <c r="Q21" s="586"/>
      <c r="R21" s="586"/>
      <c r="S21" s="586"/>
      <c r="T21" s="586"/>
      <c r="U21" s="586"/>
      <c r="V21" s="586"/>
      <c r="W21" s="589"/>
    </row>
    <row r="22" spans="2:23" s="48" customFormat="1" ht="20.100000000000001" customHeight="1" x14ac:dyDescent="0.45">
      <c r="B22" s="541" t="s">
        <v>669</v>
      </c>
      <c r="C22" s="542" t="s">
        <v>670</v>
      </c>
      <c r="D22" s="543" t="s">
        <v>290</v>
      </c>
      <c r="E22" s="544"/>
      <c r="F22" s="545"/>
      <c r="G22" s="546"/>
      <c r="H22" s="546"/>
      <c r="I22" s="546"/>
      <c r="J22" s="546"/>
      <c r="K22" s="546"/>
      <c r="L22" s="546"/>
      <c r="M22" s="541" t="s">
        <v>669</v>
      </c>
      <c r="N22" s="542" t="s">
        <v>670</v>
      </c>
      <c r="O22" s="590" t="s">
        <v>290</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4</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490</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468</v>
      </c>
      <c r="E31" s="556"/>
      <c r="F31" s="545"/>
      <c r="G31" s="546"/>
      <c r="H31" s="546"/>
      <c r="I31" s="546"/>
      <c r="J31" s="546"/>
      <c r="K31" s="546"/>
      <c r="L31" s="546"/>
      <c r="M31" s="302" t="s">
        <v>676</v>
      </c>
      <c r="N31" s="304"/>
      <c r="O31" s="600" t="s">
        <v>468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382</v>
      </c>
      <c r="F33" s="569"/>
      <c r="G33" s="570"/>
      <c r="H33" s="570"/>
      <c r="I33" s="570"/>
      <c r="J33" s="570"/>
      <c r="K33" s="570"/>
      <c r="L33" s="570"/>
      <c r="M33" s="278"/>
      <c r="N33" s="565" t="s">
        <v>445</v>
      </c>
      <c r="O33" s="566"/>
      <c r="P33" s="602" t="s">
        <v>382</v>
      </c>
      <c r="Q33" s="569"/>
      <c r="R33" s="570"/>
      <c r="S33" s="570"/>
      <c r="T33" s="570"/>
      <c r="U33" s="570"/>
      <c r="V33" s="570"/>
      <c r="W33" s="571"/>
    </row>
    <row r="34" spans="2:23" s="48" customFormat="1" ht="17.100000000000001" customHeight="1" x14ac:dyDescent="0.45">
      <c r="B34" s="302" t="s">
        <v>435</v>
      </c>
      <c r="C34" s="303"/>
      <c r="D34" s="304"/>
      <c r="E34" s="572" t="s">
        <v>728</v>
      </c>
      <c r="F34" s="573"/>
      <c r="G34" s="573"/>
      <c r="H34" s="573"/>
      <c r="I34" s="573"/>
      <c r="J34" s="573"/>
      <c r="K34" s="573"/>
      <c r="L34" s="574"/>
      <c r="M34" s="302" t="s">
        <v>435</v>
      </c>
      <c r="N34" s="303"/>
      <c r="O34" s="304"/>
      <c r="P34" s="572" t="s">
        <v>729</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730</v>
      </c>
      <c r="E38" s="586"/>
      <c r="F38" s="586"/>
      <c r="G38" s="586"/>
      <c r="H38" s="586"/>
      <c r="I38" s="586"/>
      <c r="J38" s="586"/>
      <c r="K38" s="586"/>
      <c r="L38" s="586"/>
      <c r="M38" s="278" t="s">
        <v>684</v>
      </c>
      <c r="N38" s="279"/>
      <c r="O38" s="603" t="s">
        <v>731</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084256B3-3AF3-4D1C-83C5-86A7A65E4115}">
      <formula1>INDIRECT(D13)</formula1>
    </dataValidation>
    <dataValidation type="list" allowBlank="1" showInputMessage="1" showErrorMessage="1" sqref="D11:E12 O11:P12 D28:E29 O28:P29" xr:uid="{6FEA1E43-F3B3-4B38-B42B-BF965480C169}">
      <formula1>INDIRECT(D9)</formula1>
    </dataValidation>
    <dataValidation type="list" allowBlank="1" showInputMessage="1" showErrorMessage="1" sqref="E32:E33 P15:P16 P32:P33 E15:E16" xr:uid="{1146A306-EDC1-4597-8705-7C04010568CD}">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7046-EC74-48F9-BDA0-6B3090886F9D}">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290</v>
      </c>
      <c r="E5" s="544"/>
      <c r="F5" s="545"/>
      <c r="G5" s="546"/>
      <c r="H5" s="546"/>
      <c r="I5" s="546"/>
      <c r="J5" s="546"/>
      <c r="K5" s="546"/>
      <c r="L5" s="546"/>
      <c r="M5" s="547" t="s">
        <v>669</v>
      </c>
      <c r="N5" s="548" t="s">
        <v>670</v>
      </c>
      <c r="O5" s="549" t="s">
        <v>291</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5</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471</v>
      </c>
      <c r="E11" s="560"/>
      <c r="F11" s="545"/>
      <c r="G11" s="546"/>
      <c r="H11" s="546"/>
      <c r="I11" s="546"/>
      <c r="J11" s="546"/>
      <c r="K11" s="546"/>
      <c r="L11" s="546"/>
      <c r="M11" s="255"/>
      <c r="N11" s="255" t="s">
        <v>674</v>
      </c>
      <c r="O11" s="549" t="s">
        <v>466</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472</v>
      </c>
      <c r="E13" s="564"/>
      <c r="F13" s="545"/>
      <c r="G13" s="546"/>
      <c r="H13" s="546"/>
      <c r="I13" s="546"/>
      <c r="J13" s="546"/>
      <c r="K13" s="546"/>
      <c r="L13" s="546"/>
      <c r="M13" s="302" t="s">
        <v>675</v>
      </c>
      <c r="N13" s="304"/>
      <c r="O13" s="563" t="s">
        <v>472</v>
      </c>
      <c r="P13" s="564"/>
      <c r="Q13" s="545"/>
      <c r="R13" s="546"/>
      <c r="S13" s="546"/>
      <c r="T13" s="546"/>
      <c r="U13" s="546"/>
      <c r="V13" s="546"/>
      <c r="W13" s="557"/>
    </row>
    <row r="14" spans="2:25" s="48" customFormat="1" ht="17.100000000000001" customHeight="1" x14ac:dyDescent="0.45">
      <c r="B14" s="302" t="s">
        <v>676</v>
      </c>
      <c r="C14" s="304"/>
      <c r="D14" s="555" t="s">
        <v>473</v>
      </c>
      <c r="E14" s="556"/>
      <c r="F14" s="545"/>
      <c r="G14" s="546"/>
      <c r="H14" s="546"/>
      <c r="I14" s="546"/>
      <c r="J14" s="546"/>
      <c r="K14" s="546"/>
      <c r="L14" s="546"/>
      <c r="M14" s="302" t="s">
        <v>676</v>
      </c>
      <c r="N14" s="304"/>
      <c r="O14" s="555" t="s">
        <v>473</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732</v>
      </c>
      <c r="F17" s="573"/>
      <c r="G17" s="573"/>
      <c r="H17" s="573"/>
      <c r="I17" s="573"/>
      <c r="J17" s="573"/>
      <c r="K17" s="573"/>
      <c r="L17" s="574"/>
      <c r="M17" s="302" t="s">
        <v>435</v>
      </c>
      <c r="N17" s="303"/>
      <c r="O17" s="304"/>
      <c r="P17" s="572" t="s">
        <v>733</v>
      </c>
      <c r="Q17" s="573"/>
      <c r="R17" s="573"/>
      <c r="S17" s="573"/>
      <c r="T17" s="573"/>
      <c r="U17" s="573"/>
      <c r="V17" s="573"/>
      <c r="W17" s="574"/>
    </row>
    <row r="18" spans="2:23" s="48" customFormat="1" ht="17.100000000000001" customHeight="1" x14ac:dyDescent="0.45">
      <c r="B18" s="302" t="s">
        <v>679</v>
      </c>
      <c r="C18" s="303"/>
      <c r="D18" s="304"/>
      <c r="E18" s="575" t="s">
        <v>734</v>
      </c>
      <c r="F18" s="576"/>
      <c r="G18" s="576"/>
      <c r="H18" s="576"/>
      <c r="I18" s="576"/>
      <c r="J18" s="576"/>
      <c r="K18" s="576"/>
      <c r="L18" s="576"/>
      <c r="M18" s="302" t="s">
        <v>679</v>
      </c>
      <c r="N18" s="303"/>
      <c r="O18" s="304"/>
      <c r="P18" s="575" t="s">
        <v>735</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711</v>
      </c>
      <c r="E21" s="586"/>
      <c r="F21" s="586"/>
      <c r="G21" s="586"/>
      <c r="H21" s="586"/>
      <c r="I21" s="586"/>
      <c r="J21" s="586"/>
      <c r="K21" s="586"/>
      <c r="L21" s="586"/>
      <c r="M21" s="587" t="s">
        <v>684</v>
      </c>
      <c r="N21" s="588"/>
      <c r="O21" s="585" t="s">
        <v>711</v>
      </c>
      <c r="P21" s="586"/>
      <c r="Q21" s="586"/>
      <c r="R21" s="586"/>
      <c r="S21" s="586"/>
      <c r="T21" s="586"/>
      <c r="U21" s="586"/>
      <c r="V21" s="586"/>
      <c r="W21" s="589"/>
    </row>
    <row r="22" spans="2:23" s="48" customFormat="1" ht="20.100000000000001" customHeight="1" x14ac:dyDescent="0.45">
      <c r="B22" s="541" t="s">
        <v>669</v>
      </c>
      <c r="C22" s="542" t="s">
        <v>670</v>
      </c>
      <c r="D22" s="543" t="s">
        <v>291</v>
      </c>
      <c r="E22" s="544"/>
      <c r="F22" s="545"/>
      <c r="G22" s="546"/>
      <c r="H22" s="546"/>
      <c r="I22" s="546"/>
      <c r="J22" s="546"/>
      <c r="K22" s="546"/>
      <c r="L22" s="546"/>
      <c r="M22" s="541" t="s">
        <v>669</v>
      </c>
      <c r="N22" s="542" t="s">
        <v>670</v>
      </c>
      <c r="O22" s="590" t="s">
        <v>291</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3</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466</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451</v>
      </c>
      <c r="Q33" s="569"/>
      <c r="R33" s="570"/>
      <c r="S33" s="570"/>
      <c r="T33" s="570"/>
      <c r="U33" s="570"/>
      <c r="V33" s="570"/>
      <c r="W33" s="571"/>
    </row>
    <row r="34" spans="2:23" s="48" customFormat="1" ht="17.100000000000001" customHeight="1" x14ac:dyDescent="0.45">
      <c r="B34" s="302" t="s">
        <v>435</v>
      </c>
      <c r="C34" s="303"/>
      <c r="D34" s="304"/>
      <c r="E34" s="572" t="s">
        <v>736</v>
      </c>
      <c r="F34" s="573"/>
      <c r="G34" s="573"/>
      <c r="H34" s="573"/>
      <c r="I34" s="573"/>
      <c r="J34" s="573"/>
      <c r="K34" s="573"/>
      <c r="L34" s="574"/>
      <c r="M34" s="302" t="s">
        <v>435</v>
      </c>
      <c r="N34" s="303"/>
      <c r="O34" s="304"/>
      <c r="P34" s="572" t="s">
        <v>737</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716</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D43FD60C-5B5B-4DA9-BEDF-7783A7FB7701}">
      <formula1>INDIRECT(D13)</formula1>
    </dataValidation>
    <dataValidation type="list" allowBlank="1" showInputMessage="1" showErrorMessage="1" sqref="D11:E12 O11:P12 D28:E29 O28:P29" xr:uid="{DAB9B4F5-D91B-430E-9A21-D8B25B48588F}">
      <formula1>INDIRECT(D9)</formula1>
    </dataValidation>
    <dataValidation type="list" allowBlank="1" showInputMessage="1" showErrorMessage="1" sqref="E32:E33 P15:P16 P32:P33 E15:E16" xr:uid="{C038C11E-ED19-4225-BF67-CE1F35809ACE}">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9D730-CF8A-4A51-944B-59E1CFEA8281}">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292</v>
      </c>
      <c r="E5" s="544"/>
      <c r="F5" s="545"/>
      <c r="G5" s="546"/>
      <c r="H5" s="546"/>
      <c r="I5" s="546"/>
      <c r="J5" s="546"/>
      <c r="K5" s="546"/>
      <c r="L5" s="546"/>
      <c r="M5" s="547" t="s">
        <v>669</v>
      </c>
      <c r="N5" s="548" t="s">
        <v>670</v>
      </c>
      <c r="O5" s="549" t="s">
        <v>292</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471</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472</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473</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738</v>
      </c>
      <c r="F17" s="573"/>
      <c r="G17" s="573"/>
      <c r="H17" s="573"/>
      <c r="I17" s="573"/>
      <c r="J17" s="573"/>
      <c r="K17" s="573"/>
      <c r="L17" s="574"/>
      <c r="M17" s="302" t="s">
        <v>435</v>
      </c>
      <c r="N17" s="303"/>
      <c r="O17" s="304"/>
      <c r="P17" s="572" t="s">
        <v>739</v>
      </c>
      <c r="Q17" s="573"/>
      <c r="R17" s="573"/>
      <c r="S17" s="573"/>
      <c r="T17" s="573"/>
      <c r="U17" s="573"/>
      <c r="V17" s="573"/>
      <c r="W17" s="574"/>
    </row>
    <row r="18" spans="2:23" s="48" customFormat="1" ht="17.100000000000001" customHeight="1" x14ac:dyDescent="0.45">
      <c r="B18" s="302" t="s">
        <v>679</v>
      </c>
      <c r="C18" s="303"/>
      <c r="D18" s="304"/>
      <c r="E18" s="575" t="s">
        <v>740</v>
      </c>
      <c r="F18" s="576"/>
      <c r="G18" s="576"/>
      <c r="H18" s="576"/>
      <c r="I18" s="576"/>
      <c r="J18" s="576"/>
      <c r="K18" s="576"/>
      <c r="L18" s="576"/>
      <c r="M18" s="302" t="s">
        <v>679</v>
      </c>
      <c r="N18" s="303"/>
      <c r="O18" s="304"/>
      <c r="P18" s="575" t="s">
        <v>741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727</v>
      </c>
      <c r="E21" s="586"/>
      <c r="F21" s="586"/>
      <c r="G21" s="586"/>
      <c r="H21" s="586"/>
      <c r="I21" s="586"/>
      <c r="J21" s="586"/>
      <c r="K21" s="586"/>
      <c r="L21" s="586"/>
      <c r="M21" s="587" t="s">
        <v>684</v>
      </c>
      <c r="N21" s="588"/>
      <c r="O21" s="585" t="s">
        <v>702</v>
      </c>
      <c r="P21" s="586"/>
      <c r="Q21" s="586"/>
      <c r="R21" s="586"/>
      <c r="S21" s="586"/>
      <c r="T21" s="586"/>
      <c r="U21" s="586"/>
      <c r="V21" s="586"/>
      <c r="W21" s="589"/>
    </row>
    <row r="22" spans="2:23" s="48" customFormat="1" ht="20.100000000000001" customHeight="1" x14ac:dyDescent="0.45">
      <c r="B22" s="541" t="s">
        <v>669</v>
      </c>
      <c r="C22" s="542" t="s">
        <v>670</v>
      </c>
      <c r="D22" s="543" t="s">
        <v>293</v>
      </c>
      <c r="E22" s="544"/>
      <c r="F22" s="545"/>
      <c r="G22" s="546"/>
      <c r="H22" s="546"/>
      <c r="I22" s="546"/>
      <c r="J22" s="546"/>
      <c r="K22" s="546"/>
      <c r="L22" s="546"/>
      <c r="M22" s="541" t="s">
        <v>669</v>
      </c>
      <c r="N22" s="542" t="s">
        <v>670</v>
      </c>
      <c r="O22" s="590" t="s">
        <v>293</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466</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472</v>
      </c>
      <c r="E30" s="564"/>
      <c r="F30" s="545"/>
      <c r="G30" s="546"/>
      <c r="H30" s="546"/>
      <c r="I30" s="546"/>
      <c r="J30" s="546"/>
      <c r="K30" s="546"/>
      <c r="L30" s="546"/>
      <c r="M30" s="302" t="s">
        <v>675</v>
      </c>
      <c r="N30" s="304"/>
      <c r="O30" s="600" t="s">
        <v>472</v>
      </c>
      <c r="P30" s="601"/>
      <c r="Q30" s="545"/>
      <c r="R30" s="546"/>
      <c r="S30" s="546"/>
      <c r="T30" s="546"/>
      <c r="U30" s="546"/>
      <c r="V30" s="546"/>
      <c r="W30" s="557"/>
    </row>
    <row r="31" spans="2:23" s="48" customFormat="1" ht="17.100000000000001" customHeight="1" x14ac:dyDescent="0.45">
      <c r="B31" s="302" t="s">
        <v>676</v>
      </c>
      <c r="C31" s="304"/>
      <c r="D31" s="555" t="s">
        <v>473</v>
      </c>
      <c r="E31" s="556"/>
      <c r="F31" s="545"/>
      <c r="G31" s="546"/>
      <c r="H31" s="546"/>
      <c r="I31" s="546"/>
      <c r="J31" s="546"/>
      <c r="K31" s="546"/>
      <c r="L31" s="546"/>
      <c r="M31" s="302" t="s">
        <v>676</v>
      </c>
      <c r="N31" s="304"/>
      <c r="O31" s="600" t="s">
        <v>473</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742</v>
      </c>
      <c r="F34" s="573"/>
      <c r="G34" s="573"/>
      <c r="H34" s="573"/>
      <c r="I34" s="573"/>
      <c r="J34" s="573"/>
      <c r="K34" s="573"/>
      <c r="L34" s="574"/>
      <c r="M34" s="302" t="s">
        <v>435</v>
      </c>
      <c r="N34" s="303"/>
      <c r="O34" s="304"/>
      <c r="P34" s="572" t="s">
        <v>743</v>
      </c>
      <c r="Q34" s="573"/>
      <c r="R34" s="573"/>
      <c r="S34" s="573"/>
      <c r="T34" s="573"/>
      <c r="U34" s="573"/>
      <c r="V34" s="573"/>
      <c r="W34" s="574"/>
    </row>
    <row r="35" spans="2:23" s="48" customFormat="1" ht="17.100000000000001" customHeight="1" x14ac:dyDescent="0.45">
      <c r="B35" s="302" t="s">
        <v>679</v>
      </c>
      <c r="C35" s="303"/>
      <c r="D35" s="304"/>
      <c r="E35" s="575" t="s">
        <v>744</v>
      </c>
      <c r="F35" s="576"/>
      <c r="G35" s="576"/>
      <c r="H35" s="576"/>
      <c r="I35" s="576"/>
      <c r="J35" s="576"/>
      <c r="K35" s="576"/>
      <c r="L35" s="576"/>
      <c r="M35" s="302" t="s">
        <v>679</v>
      </c>
      <c r="N35" s="303"/>
      <c r="O35" s="304"/>
      <c r="P35" s="575" t="s">
        <v>745</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711</v>
      </c>
      <c r="E38" s="586"/>
      <c r="F38" s="586"/>
      <c r="G38" s="586"/>
      <c r="H38" s="586"/>
      <c r="I38" s="586"/>
      <c r="J38" s="586"/>
      <c r="K38" s="586"/>
      <c r="L38" s="586"/>
      <c r="M38" s="278" t="s">
        <v>684</v>
      </c>
      <c r="N38" s="279"/>
      <c r="O38" s="603" t="s">
        <v>711</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149116F4-611D-4F79-A592-B21AE0D0624A}">
      <formula1>INDIRECT(D13)</formula1>
    </dataValidation>
    <dataValidation type="list" allowBlank="1" showInputMessage="1" showErrorMessage="1" sqref="D11:E12 O11:P12 D28:E29 O28:P29" xr:uid="{33FEEFB2-4255-40B8-8EED-CDEC2B377024}">
      <formula1>INDIRECT(D9)</formula1>
    </dataValidation>
    <dataValidation type="list" allowBlank="1" showInputMessage="1" showErrorMessage="1" sqref="E32:E33 P15:P16 P32:P33 E15:E16" xr:uid="{FF207A6A-0F8D-45DB-A6B0-B3BED0A115F9}">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757D-D777-4C93-ADF4-94D07A0CDA46}">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293</v>
      </c>
      <c r="E5" s="544"/>
      <c r="F5" s="545"/>
      <c r="G5" s="546"/>
      <c r="H5" s="546"/>
      <c r="I5" s="546"/>
      <c r="J5" s="546"/>
      <c r="K5" s="546"/>
      <c r="L5" s="546"/>
      <c r="M5" s="547" t="s">
        <v>669</v>
      </c>
      <c r="N5" s="548" t="s">
        <v>670</v>
      </c>
      <c r="O5" s="549" t="s">
        <v>294</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471</v>
      </c>
      <c r="E11" s="560"/>
      <c r="F11" s="545"/>
      <c r="G11" s="546"/>
      <c r="H11" s="546"/>
      <c r="I11" s="546"/>
      <c r="J11" s="546"/>
      <c r="K11" s="546"/>
      <c r="L11" s="546"/>
      <c r="M11" s="255"/>
      <c r="N11" s="255" t="s">
        <v>674</v>
      </c>
      <c r="O11" s="549" t="s">
        <v>466</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472</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473</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746</v>
      </c>
      <c r="F17" s="573"/>
      <c r="G17" s="573"/>
      <c r="H17" s="573"/>
      <c r="I17" s="573"/>
      <c r="J17" s="573"/>
      <c r="K17" s="573"/>
      <c r="L17" s="574"/>
      <c r="M17" s="302" t="s">
        <v>435</v>
      </c>
      <c r="N17" s="303"/>
      <c r="O17" s="304"/>
      <c r="P17" s="572" t="s">
        <v>747</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748</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727</v>
      </c>
      <c r="E21" s="586"/>
      <c r="F21" s="586"/>
      <c r="G21" s="586"/>
      <c r="H21" s="586"/>
      <c r="I21" s="586"/>
      <c r="J21" s="586"/>
      <c r="K21" s="586"/>
      <c r="L21" s="586"/>
      <c r="M21" s="587" t="s">
        <v>684</v>
      </c>
      <c r="N21" s="588"/>
      <c r="O21" s="585" t="s">
        <v>711</v>
      </c>
      <c r="P21" s="586"/>
      <c r="Q21" s="586"/>
      <c r="R21" s="586"/>
      <c r="S21" s="586"/>
      <c r="T21" s="586"/>
      <c r="U21" s="586"/>
      <c r="V21" s="586"/>
      <c r="W21" s="589"/>
    </row>
    <row r="22" spans="2:23" s="48" customFormat="1" ht="20.100000000000001" customHeight="1" x14ac:dyDescent="0.45">
      <c r="B22" s="541" t="s">
        <v>669</v>
      </c>
      <c r="C22" s="542" t="s">
        <v>670</v>
      </c>
      <c r="D22" s="543" t="s">
        <v>294</v>
      </c>
      <c r="E22" s="544"/>
      <c r="F22" s="545"/>
      <c r="G22" s="546"/>
      <c r="H22" s="546"/>
      <c r="I22" s="546"/>
      <c r="J22" s="546"/>
      <c r="K22" s="546"/>
      <c r="L22" s="546"/>
      <c r="M22" s="541" t="s">
        <v>669</v>
      </c>
      <c r="N22" s="542" t="s">
        <v>670</v>
      </c>
      <c r="O22" s="590" t="s">
        <v>294</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3</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504</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468</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451</v>
      </c>
      <c r="Q33" s="569"/>
      <c r="R33" s="570"/>
      <c r="S33" s="570"/>
      <c r="T33" s="570"/>
      <c r="U33" s="570"/>
      <c r="V33" s="570"/>
      <c r="W33" s="571"/>
    </row>
    <row r="34" spans="2:23" s="48" customFormat="1" ht="17.100000000000001" customHeight="1" x14ac:dyDescent="0.45">
      <c r="B34" s="302" t="s">
        <v>435</v>
      </c>
      <c r="C34" s="303"/>
      <c r="D34" s="304"/>
      <c r="E34" s="572" t="s">
        <v>749</v>
      </c>
      <c r="F34" s="573"/>
      <c r="G34" s="573"/>
      <c r="H34" s="573"/>
      <c r="I34" s="573"/>
      <c r="J34" s="573"/>
      <c r="K34" s="573"/>
      <c r="L34" s="574"/>
      <c r="M34" s="302" t="s">
        <v>435</v>
      </c>
      <c r="N34" s="303"/>
      <c r="O34" s="304"/>
      <c r="P34" s="572" t="s">
        <v>750</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701</v>
      </c>
      <c r="E38" s="586"/>
      <c r="F38" s="586"/>
      <c r="G38" s="586"/>
      <c r="H38" s="586"/>
      <c r="I38" s="586"/>
      <c r="J38" s="586"/>
      <c r="K38" s="586"/>
      <c r="L38" s="586"/>
      <c r="M38" s="278" t="s">
        <v>684</v>
      </c>
      <c r="N38" s="279"/>
      <c r="O38" s="603" t="s">
        <v>716</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47E8E458-2010-4148-A7FA-159634F5E9EE}">
      <formula1>INDIRECT(D13)</formula1>
    </dataValidation>
    <dataValidation type="list" allowBlank="1" showInputMessage="1" showErrorMessage="1" sqref="D11:E12 O11:P12 D28:E29 O28:P29" xr:uid="{F4D10862-B664-4B70-8D38-F9C8C08C4767}">
      <formula1>INDIRECT(D9)</formula1>
    </dataValidation>
    <dataValidation type="list" allowBlank="1" showInputMessage="1" showErrorMessage="1" sqref="E32:E33 P15:P16 P32:P33 E15:E16" xr:uid="{940F85EC-EE58-4713-A8FD-C0B699B43EB7}">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DCD82-0498-4499-8DA1-5CD40A95AB4C}">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294</v>
      </c>
      <c r="E5" s="544"/>
      <c r="F5" s="545"/>
      <c r="G5" s="546"/>
      <c r="H5" s="546"/>
      <c r="I5" s="546"/>
      <c r="J5" s="546"/>
      <c r="K5" s="546"/>
      <c r="L5" s="546"/>
      <c r="M5" s="547" t="s">
        <v>669</v>
      </c>
      <c r="N5" s="548" t="s">
        <v>670</v>
      </c>
      <c r="O5" s="549" t="s">
        <v>294</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4</v>
      </c>
      <c r="E7" s="550"/>
      <c r="F7" s="545"/>
      <c r="G7" s="546"/>
      <c r="H7" s="546"/>
      <c r="I7" s="546"/>
      <c r="J7" s="546"/>
      <c r="K7" s="546"/>
      <c r="L7" s="546"/>
      <c r="M7" s="541"/>
      <c r="N7" s="548" t="s">
        <v>671</v>
      </c>
      <c r="O7" s="549">
        <v>5</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462</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471</v>
      </c>
      <c r="E11" s="560"/>
      <c r="F11" s="545"/>
      <c r="G11" s="546"/>
      <c r="H11" s="546"/>
      <c r="I11" s="546"/>
      <c r="J11" s="546"/>
      <c r="K11" s="546"/>
      <c r="L11" s="546"/>
      <c r="M11" s="255"/>
      <c r="N11" s="255" t="s">
        <v>674</v>
      </c>
      <c r="O11" s="549" t="s">
        <v>507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472</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473</v>
      </c>
      <c r="E14" s="556"/>
      <c r="F14" s="545"/>
      <c r="G14" s="546"/>
      <c r="H14" s="546"/>
      <c r="I14" s="546"/>
      <c r="J14" s="546"/>
      <c r="K14" s="546"/>
      <c r="L14" s="546"/>
      <c r="M14" s="302" t="s">
        <v>676</v>
      </c>
      <c r="N14" s="304"/>
      <c r="O14" s="555" t="s">
        <v>508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704</v>
      </c>
      <c r="F17" s="573"/>
      <c r="G17" s="573"/>
      <c r="H17" s="573"/>
      <c r="I17" s="573"/>
      <c r="J17" s="573"/>
      <c r="K17" s="573"/>
      <c r="L17" s="574"/>
      <c r="M17" s="302" t="s">
        <v>435</v>
      </c>
      <c r="N17" s="303"/>
      <c r="O17" s="304"/>
      <c r="P17" s="572" t="s">
        <v>751</v>
      </c>
      <c r="Q17" s="573"/>
      <c r="R17" s="573"/>
      <c r="S17" s="573"/>
      <c r="T17" s="573"/>
      <c r="U17" s="573"/>
      <c r="V17" s="573"/>
      <c r="W17" s="574"/>
    </row>
    <row r="18" spans="2:23" s="48" customFormat="1" ht="17.100000000000001" customHeight="1" x14ac:dyDescent="0.45">
      <c r="B18" s="302" t="s">
        <v>679</v>
      </c>
      <c r="C18" s="303"/>
      <c r="D18" s="304"/>
      <c r="E18" s="575" t="s">
        <v>752</v>
      </c>
      <c r="F18" s="576"/>
      <c r="G18" s="576"/>
      <c r="H18" s="576"/>
      <c r="I18" s="576"/>
      <c r="J18" s="576"/>
      <c r="K18" s="576"/>
      <c r="L18" s="576"/>
      <c r="M18" s="302" t="s">
        <v>679</v>
      </c>
      <c r="N18" s="303"/>
      <c r="O18" s="304"/>
      <c r="P18" s="575" t="s">
        <v>464</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717</v>
      </c>
      <c r="E21" s="586"/>
      <c r="F21" s="586"/>
      <c r="G21" s="586"/>
      <c r="H21" s="586"/>
      <c r="I21" s="586"/>
      <c r="J21" s="586"/>
      <c r="K21" s="586"/>
      <c r="L21" s="586"/>
      <c r="M21" s="587" t="s">
        <v>684</v>
      </c>
      <c r="N21" s="588"/>
      <c r="O21" s="585" t="s">
        <v>753</v>
      </c>
      <c r="P21" s="586"/>
      <c r="Q21" s="586"/>
      <c r="R21" s="586"/>
      <c r="S21" s="586"/>
      <c r="T21" s="586"/>
      <c r="U21" s="586"/>
      <c r="V21" s="586"/>
      <c r="W21" s="589"/>
    </row>
    <row r="22" spans="2:23" s="48" customFormat="1" ht="20.100000000000001" customHeight="1" x14ac:dyDescent="0.45">
      <c r="B22" s="541" t="s">
        <v>669</v>
      </c>
      <c r="C22" s="542" t="s">
        <v>670</v>
      </c>
      <c r="D22" s="543" t="s">
        <v>295</v>
      </c>
      <c r="E22" s="544"/>
      <c r="F22" s="545"/>
      <c r="G22" s="546"/>
      <c r="H22" s="546"/>
      <c r="I22" s="546"/>
      <c r="J22" s="546"/>
      <c r="K22" s="546"/>
      <c r="L22" s="546"/>
      <c r="M22" s="541" t="s">
        <v>669</v>
      </c>
      <c r="N22" s="542" t="s">
        <v>670</v>
      </c>
      <c r="O22" s="590" t="s">
        <v>295</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490</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468</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382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754</v>
      </c>
      <c r="F34" s="573"/>
      <c r="G34" s="573"/>
      <c r="H34" s="573"/>
      <c r="I34" s="573"/>
      <c r="J34" s="573"/>
      <c r="K34" s="573"/>
      <c r="L34" s="574"/>
      <c r="M34" s="302" t="s">
        <v>435</v>
      </c>
      <c r="N34" s="303"/>
      <c r="O34" s="304"/>
      <c r="P34" s="572" t="s">
        <v>755</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680</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756</v>
      </c>
      <c r="E38" s="586"/>
      <c r="F38" s="586"/>
      <c r="G38" s="586"/>
      <c r="H38" s="586"/>
      <c r="I38" s="586"/>
      <c r="J38" s="586"/>
      <c r="K38" s="586"/>
      <c r="L38" s="586"/>
      <c r="M38" s="278" t="s">
        <v>684</v>
      </c>
      <c r="N38" s="279"/>
      <c r="O38" s="603" t="s">
        <v>721</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B0061C69-2630-420F-8264-5AD70E19CEAE}">
      <formula1>INDIRECT(D13)</formula1>
    </dataValidation>
    <dataValidation type="list" allowBlank="1" showInputMessage="1" showErrorMessage="1" sqref="D11:E12 O11:P12 D28:E29 O28:P29" xr:uid="{C93207CE-AC95-4544-9F69-F10E3092EE16}">
      <formula1>INDIRECT(D9)</formula1>
    </dataValidation>
    <dataValidation type="list" allowBlank="1" showInputMessage="1" showErrorMessage="1" sqref="E32:E33 P15:P16 P32:P33 E15:E16" xr:uid="{92C9DE84-C65D-4BDC-891E-908A2EABF74F}">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D3346-F8CB-4B0A-8F66-3B1D66C1CD2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295</v>
      </c>
      <c r="E5" s="544"/>
      <c r="F5" s="545"/>
      <c r="G5" s="546"/>
      <c r="H5" s="546"/>
      <c r="I5" s="546"/>
      <c r="J5" s="546"/>
      <c r="K5" s="546"/>
      <c r="L5" s="546"/>
      <c r="M5" s="547" t="s">
        <v>669</v>
      </c>
      <c r="N5" s="548" t="s">
        <v>670</v>
      </c>
      <c r="O5" s="549" t="s">
        <v>297</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471</v>
      </c>
      <c r="E11" s="560"/>
      <c r="F11" s="545"/>
      <c r="G11" s="546"/>
      <c r="H11" s="546"/>
      <c r="I11" s="546"/>
      <c r="J11" s="546"/>
      <c r="K11" s="546"/>
      <c r="L11" s="546"/>
      <c r="M11" s="255"/>
      <c r="N11" s="255" t="s">
        <v>674</v>
      </c>
      <c r="O11" s="549" t="s">
        <v>478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468</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382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757</v>
      </c>
      <c r="F17" s="573"/>
      <c r="G17" s="573"/>
      <c r="H17" s="573"/>
      <c r="I17" s="573"/>
      <c r="J17" s="573"/>
      <c r="K17" s="573"/>
      <c r="L17" s="574"/>
      <c r="M17" s="302" t="s">
        <v>435</v>
      </c>
      <c r="N17" s="303"/>
      <c r="O17" s="304"/>
      <c r="P17" s="572" t="s">
        <v>758</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731</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297</v>
      </c>
      <c r="E22" s="544"/>
      <c r="F22" s="545"/>
      <c r="G22" s="546"/>
      <c r="H22" s="546"/>
      <c r="I22" s="546"/>
      <c r="J22" s="546"/>
      <c r="K22" s="546"/>
      <c r="L22" s="546"/>
      <c r="M22" s="541" t="s">
        <v>669</v>
      </c>
      <c r="N22" s="542" t="s">
        <v>670</v>
      </c>
      <c r="O22" s="590" t="s">
        <v>297</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3</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448</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451</v>
      </c>
      <c r="F33" s="569"/>
      <c r="G33" s="570"/>
      <c r="H33" s="570"/>
      <c r="I33" s="570"/>
      <c r="J33" s="570"/>
      <c r="K33" s="570"/>
      <c r="L33" s="570"/>
      <c r="M33" s="278"/>
      <c r="N33" s="565" t="s">
        <v>445</v>
      </c>
      <c r="O33" s="566"/>
      <c r="P33" s="602" t="s">
        <v>451</v>
      </c>
      <c r="Q33" s="569"/>
      <c r="R33" s="570"/>
      <c r="S33" s="570"/>
      <c r="T33" s="570"/>
      <c r="U33" s="570"/>
      <c r="V33" s="570"/>
      <c r="W33" s="571"/>
    </row>
    <row r="34" spans="2:23" s="48" customFormat="1" ht="17.100000000000001" customHeight="1" x14ac:dyDescent="0.45">
      <c r="B34" s="302" t="s">
        <v>435</v>
      </c>
      <c r="C34" s="303"/>
      <c r="D34" s="304"/>
      <c r="E34" s="572" t="s">
        <v>759</v>
      </c>
      <c r="F34" s="573"/>
      <c r="G34" s="573"/>
      <c r="H34" s="573"/>
      <c r="I34" s="573"/>
      <c r="J34" s="573"/>
      <c r="K34" s="573"/>
      <c r="L34" s="574"/>
      <c r="M34" s="302" t="s">
        <v>435</v>
      </c>
      <c r="N34" s="303"/>
      <c r="O34" s="304"/>
      <c r="P34" s="572" t="s">
        <v>760</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680</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680</v>
      </c>
      <c r="E38" s="586"/>
      <c r="F38" s="586"/>
      <c r="G38" s="586"/>
      <c r="H38" s="586"/>
      <c r="I38" s="586"/>
      <c r="J38" s="586"/>
      <c r="K38" s="586"/>
      <c r="L38" s="586"/>
      <c r="M38" s="278" t="s">
        <v>684</v>
      </c>
      <c r="N38" s="279"/>
      <c r="O38" s="603" t="s">
        <v>680</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3712039B-D204-45FC-838D-0572E45332FA}">
      <formula1>INDIRECT(D13)</formula1>
    </dataValidation>
    <dataValidation type="list" allowBlank="1" showInputMessage="1" showErrorMessage="1" sqref="D11:E12 O11:P12 D28:E29 O28:P29" xr:uid="{23C653B7-F536-491F-A20E-03842F9000A1}">
      <formula1>INDIRECT(D9)</formula1>
    </dataValidation>
    <dataValidation type="list" allowBlank="1" showInputMessage="1" showErrorMessage="1" sqref="E32:E33 P15:P16 P32:P33 E15:E16" xr:uid="{EC20A3C2-83C8-433F-9B61-2D08DD78061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B0D1-3A02-4C11-BD09-F140E348C6B4}">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297</v>
      </c>
      <c r="E5" s="544"/>
      <c r="F5" s="545"/>
      <c r="G5" s="546"/>
      <c r="H5" s="546"/>
      <c r="I5" s="546"/>
      <c r="J5" s="546"/>
      <c r="K5" s="546"/>
      <c r="L5" s="546"/>
      <c r="M5" s="547" t="s">
        <v>669</v>
      </c>
      <c r="N5" s="548" t="s">
        <v>670</v>
      </c>
      <c r="O5" s="549" t="s">
        <v>297</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4</v>
      </c>
      <c r="E7" s="550"/>
      <c r="F7" s="545"/>
      <c r="G7" s="546"/>
      <c r="H7" s="546"/>
      <c r="I7" s="546"/>
      <c r="J7" s="546"/>
      <c r="K7" s="546"/>
      <c r="L7" s="546"/>
      <c r="M7" s="541"/>
      <c r="N7" s="548" t="s">
        <v>671</v>
      </c>
      <c r="O7" s="549">
        <v>5</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471</v>
      </c>
      <c r="E11" s="560"/>
      <c r="F11" s="545"/>
      <c r="G11" s="546"/>
      <c r="H11" s="546"/>
      <c r="I11" s="546"/>
      <c r="J11" s="546"/>
      <c r="K11" s="546"/>
      <c r="L11" s="546"/>
      <c r="M11" s="255"/>
      <c r="N11" s="255" t="s">
        <v>674</v>
      </c>
      <c r="O11" s="549" t="s">
        <v>471</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448</v>
      </c>
      <c r="E14" s="556"/>
      <c r="F14" s="545"/>
      <c r="G14" s="546"/>
      <c r="H14" s="546"/>
      <c r="I14" s="546"/>
      <c r="J14" s="546"/>
      <c r="K14" s="546"/>
      <c r="L14" s="546"/>
      <c r="M14" s="302" t="s">
        <v>676</v>
      </c>
      <c r="N14" s="304"/>
      <c r="O14" s="555" t="s">
        <v>448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451</v>
      </c>
      <c r="Q16" s="569"/>
      <c r="R16" s="570"/>
      <c r="S16" s="570"/>
      <c r="T16" s="570"/>
      <c r="U16" s="570"/>
      <c r="V16" s="570"/>
      <c r="W16" s="571"/>
    </row>
    <row r="17" spans="2:23" s="48" customFormat="1" ht="17.100000000000001" customHeight="1" x14ac:dyDescent="0.45">
      <c r="B17" s="302" t="s">
        <v>435</v>
      </c>
      <c r="C17" s="303"/>
      <c r="D17" s="304"/>
      <c r="E17" s="572" t="s">
        <v>761</v>
      </c>
      <c r="F17" s="573"/>
      <c r="G17" s="573"/>
      <c r="H17" s="573"/>
      <c r="I17" s="573"/>
      <c r="J17" s="573"/>
      <c r="K17" s="573"/>
      <c r="L17" s="574"/>
      <c r="M17" s="302" t="s">
        <v>435</v>
      </c>
      <c r="N17" s="303"/>
      <c r="O17" s="304"/>
      <c r="P17" s="572" t="s">
        <v>762</v>
      </c>
      <c r="Q17" s="573"/>
      <c r="R17" s="573"/>
      <c r="S17" s="573"/>
      <c r="T17" s="573"/>
      <c r="U17" s="573"/>
      <c r="V17" s="573"/>
      <c r="W17" s="574"/>
    </row>
    <row r="18" spans="2:23" s="48" customFormat="1" ht="17.100000000000001" customHeight="1" x14ac:dyDescent="0.45">
      <c r="B18" s="302" t="s">
        <v>679</v>
      </c>
      <c r="C18" s="303"/>
      <c r="D18" s="304"/>
      <c r="E18" s="575" t="s">
        <v>763</v>
      </c>
      <c r="F18" s="576"/>
      <c r="G18" s="576"/>
      <c r="H18" s="576"/>
      <c r="I18" s="576"/>
      <c r="J18" s="576"/>
      <c r="K18" s="576"/>
      <c r="L18" s="576"/>
      <c r="M18" s="302" t="s">
        <v>679</v>
      </c>
      <c r="N18" s="303"/>
      <c r="O18" s="304"/>
      <c r="P18" s="575" t="s">
        <v>680</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688</v>
      </c>
      <c r="E21" s="586"/>
      <c r="F21" s="586"/>
      <c r="G21" s="586"/>
      <c r="H21" s="586"/>
      <c r="I21" s="586"/>
      <c r="J21" s="586"/>
      <c r="K21" s="586"/>
      <c r="L21" s="586"/>
      <c r="M21" s="587" t="s">
        <v>684</v>
      </c>
      <c r="N21" s="588"/>
      <c r="O21" s="585" t="s">
        <v>680</v>
      </c>
      <c r="P21" s="586"/>
      <c r="Q21" s="586"/>
      <c r="R21" s="586"/>
      <c r="S21" s="586"/>
      <c r="T21" s="586"/>
      <c r="U21" s="586"/>
      <c r="V21" s="586"/>
      <c r="W21" s="589"/>
    </row>
    <row r="22" spans="2:23" s="48" customFormat="1" ht="20.100000000000001" customHeight="1" x14ac:dyDescent="0.45">
      <c r="B22" s="541" t="s">
        <v>669</v>
      </c>
      <c r="C22" s="542" t="s">
        <v>670</v>
      </c>
      <c r="D22" s="543" t="s">
        <v>297</v>
      </c>
      <c r="E22" s="544"/>
      <c r="F22" s="545"/>
      <c r="G22" s="546"/>
      <c r="H22" s="546"/>
      <c r="I22" s="546"/>
      <c r="J22" s="546"/>
      <c r="K22" s="546"/>
      <c r="L22" s="546"/>
      <c r="M22" s="541" t="s">
        <v>669</v>
      </c>
      <c r="N22" s="542" t="s">
        <v>670</v>
      </c>
      <c r="O22" s="590" t="s">
        <v>297</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6</v>
      </c>
      <c r="E24" s="550"/>
      <c r="F24" s="545"/>
      <c r="G24" s="546"/>
      <c r="H24" s="546"/>
      <c r="I24" s="546"/>
      <c r="J24" s="546"/>
      <c r="K24" s="546"/>
      <c r="L24" s="546"/>
      <c r="M24" s="541"/>
      <c r="N24" s="548" t="s">
        <v>671</v>
      </c>
      <c r="O24" s="594">
        <v>7</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462</v>
      </c>
      <c r="E26" s="550"/>
      <c r="F26" s="545"/>
      <c r="G26" s="546"/>
      <c r="H26" s="546"/>
      <c r="I26" s="546"/>
      <c r="J26" s="546"/>
      <c r="K26" s="546"/>
      <c r="L26" s="546"/>
      <c r="M26" s="255" t="s">
        <v>672</v>
      </c>
      <c r="N26" s="255" t="s">
        <v>673</v>
      </c>
      <c r="O26" s="598" t="s">
        <v>462</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507</v>
      </c>
      <c r="E28" s="550"/>
      <c r="F28" s="545"/>
      <c r="G28" s="546"/>
      <c r="H28" s="546"/>
      <c r="I28" s="546"/>
      <c r="J28" s="546"/>
      <c r="K28" s="546"/>
      <c r="L28" s="546"/>
      <c r="M28" s="255"/>
      <c r="N28" s="255" t="s">
        <v>674</v>
      </c>
      <c r="O28" s="590" t="s">
        <v>507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508</v>
      </c>
      <c r="E31" s="556"/>
      <c r="F31" s="545"/>
      <c r="G31" s="546"/>
      <c r="H31" s="546"/>
      <c r="I31" s="546"/>
      <c r="J31" s="546"/>
      <c r="K31" s="546"/>
      <c r="L31" s="546"/>
      <c r="M31" s="302" t="s">
        <v>676</v>
      </c>
      <c r="N31" s="304"/>
      <c r="O31" s="600" t="s">
        <v>508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764</v>
      </c>
      <c r="F34" s="573"/>
      <c r="G34" s="573"/>
      <c r="H34" s="573"/>
      <c r="I34" s="573"/>
      <c r="J34" s="573"/>
      <c r="K34" s="573"/>
      <c r="L34" s="574"/>
      <c r="M34" s="302" t="s">
        <v>435</v>
      </c>
      <c r="N34" s="303"/>
      <c r="O34" s="304"/>
      <c r="P34" s="572" t="s">
        <v>765</v>
      </c>
      <c r="Q34" s="573"/>
      <c r="R34" s="573"/>
      <c r="S34" s="573"/>
      <c r="T34" s="573"/>
      <c r="U34" s="573"/>
      <c r="V34" s="573"/>
      <c r="W34" s="574"/>
    </row>
    <row r="35" spans="2:23" s="48" customFormat="1" ht="17.100000000000001" customHeight="1" x14ac:dyDescent="0.45">
      <c r="B35" s="302" t="s">
        <v>679</v>
      </c>
      <c r="C35" s="303"/>
      <c r="D35" s="304"/>
      <c r="E35" s="575" t="s">
        <v>766</v>
      </c>
      <c r="F35" s="576"/>
      <c r="G35" s="576"/>
      <c r="H35" s="576"/>
      <c r="I35" s="576"/>
      <c r="J35" s="576"/>
      <c r="K35" s="576"/>
      <c r="L35" s="576"/>
      <c r="M35" s="302" t="s">
        <v>679</v>
      </c>
      <c r="N35" s="303"/>
      <c r="O35" s="304"/>
      <c r="P35" s="575" t="s">
        <v>464</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753</v>
      </c>
      <c r="E38" s="586"/>
      <c r="F38" s="586"/>
      <c r="G38" s="586"/>
      <c r="H38" s="586"/>
      <c r="I38" s="586"/>
      <c r="J38" s="586"/>
      <c r="K38" s="586"/>
      <c r="L38" s="586"/>
      <c r="M38" s="278" t="s">
        <v>684</v>
      </c>
      <c r="N38" s="279"/>
      <c r="O38" s="603" t="s">
        <v>753</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3263A635-628C-4C17-869A-F84868501A4F}">
      <formula1>INDIRECT(D13)</formula1>
    </dataValidation>
    <dataValidation type="list" allowBlank="1" showInputMessage="1" showErrorMessage="1" sqref="D11:E12 O11:P12 D28:E29 O28:P29" xr:uid="{9A8E9A71-62E0-4E1E-B6BA-560A6D69F384}">
      <formula1>INDIRECT(D9)</formula1>
    </dataValidation>
    <dataValidation type="list" allowBlank="1" showInputMessage="1" showErrorMessage="1" sqref="E32:E33 P15:P16 P32:P33 E15:E16" xr:uid="{2F806B8F-7E4A-4E59-A421-1CC96A7C33FF}">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513F2-9E69-430D-B236-CFB988655B1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298</v>
      </c>
      <c r="E5" s="544"/>
      <c r="F5" s="545"/>
      <c r="G5" s="546"/>
      <c r="H5" s="546"/>
      <c r="I5" s="546"/>
      <c r="J5" s="546"/>
      <c r="K5" s="546"/>
      <c r="L5" s="546"/>
      <c r="M5" s="547" t="s">
        <v>669</v>
      </c>
      <c r="N5" s="548" t="s">
        <v>670</v>
      </c>
      <c r="O5" s="549" t="s">
        <v>298</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466</v>
      </c>
      <c r="E11" s="560"/>
      <c r="F11" s="545"/>
      <c r="G11" s="546"/>
      <c r="H11" s="546"/>
      <c r="I11" s="546"/>
      <c r="J11" s="546"/>
      <c r="K11" s="546"/>
      <c r="L11" s="546"/>
      <c r="M11" s="255"/>
      <c r="N11" s="255" t="s">
        <v>674</v>
      </c>
      <c r="O11" s="549" t="s">
        <v>466</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448</v>
      </c>
      <c r="E14" s="556"/>
      <c r="F14" s="545"/>
      <c r="G14" s="546"/>
      <c r="H14" s="546"/>
      <c r="I14" s="546"/>
      <c r="J14" s="546"/>
      <c r="K14" s="546"/>
      <c r="L14" s="546"/>
      <c r="M14" s="302" t="s">
        <v>676</v>
      </c>
      <c r="N14" s="304"/>
      <c r="O14" s="555" t="s">
        <v>448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451</v>
      </c>
      <c r="Q16" s="569"/>
      <c r="R16" s="570"/>
      <c r="S16" s="570"/>
      <c r="T16" s="570"/>
      <c r="U16" s="570"/>
      <c r="V16" s="570"/>
      <c r="W16" s="571"/>
    </row>
    <row r="17" spans="2:23" s="48" customFormat="1" ht="17.100000000000001" customHeight="1" x14ac:dyDescent="0.45">
      <c r="B17" s="302" t="s">
        <v>435</v>
      </c>
      <c r="C17" s="303"/>
      <c r="D17" s="304"/>
      <c r="E17" s="572" t="s">
        <v>767</v>
      </c>
      <c r="F17" s="573"/>
      <c r="G17" s="573"/>
      <c r="H17" s="573"/>
      <c r="I17" s="573"/>
      <c r="J17" s="573"/>
      <c r="K17" s="573"/>
      <c r="L17" s="574"/>
      <c r="M17" s="302" t="s">
        <v>435</v>
      </c>
      <c r="N17" s="303"/>
      <c r="O17" s="304"/>
      <c r="P17" s="572" t="s">
        <v>768</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680</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680</v>
      </c>
      <c r="E21" s="586"/>
      <c r="F21" s="586"/>
      <c r="G21" s="586"/>
      <c r="H21" s="586"/>
      <c r="I21" s="586"/>
      <c r="J21" s="586"/>
      <c r="K21" s="586"/>
      <c r="L21" s="586"/>
      <c r="M21" s="587" t="s">
        <v>684</v>
      </c>
      <c r="N21" s="588"/>
      <c r="O21" s="585" t="s">
        <v>680</v>
      </c>
      <c r="P21" s="586"/>
      <c r="Q21" s="586"/>
      <c r="R21" s="586"/>
      <c r="S21" s="586"/>
      <c r="T21" s="586"/>
      <c r="U21" s="586"/>
      <c r="V21" s="586"/>
      <c r="W21" s="589"/>
    </row>
    <row r="22" spans="2:23" s="48" customFormat="1" ht="20.100000000000001" customHeight="1" x14ac:dyDescent="0.45">
      <c r="B22" s="541" t="s">
        <v>669</v>
      </c>
      <c r="C22" s="542" t="s">
        <v>670</v>
      </c>
      <c r="D22" s="543" t="s">
        <v>298</v>
      </c>
      <c r="E22" s="544"/>
      <c r="F22" s="545"/>
      <c r="G22" s="546"/>
      <c r="H22" s="546"/>
      <c r="I22" s="546"/>
      <c r="J22" s="546"/>
      <c r="K22" s="546"/>
      <c r="L22" s="546"/>
      <c r="M22" s="541" t="s">
        <v>669</v>
      </c>
      <c r="N22" s="542" t="s">
        <v>670</v>
      </c>
      <c r="O22" s="590" t="s">
        <v>298</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4</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471</v>
      </c>
      <c r="E28" s="550"/>
      <c r="F28" s="545"/>
      <c r="G28" s="546"/>
      <c r="H28" s="546"/>
      <c r="I28" s="546"/>
      <c r="J28" s="546"/>
      <c r="K28" s="546"/>
      <c r="L28" s="546"/>
      <c r="M28" s="255"/>
      <c r="N28" s="255" t="s">
        <v>674</v>
      </c>
      <c r="O28" s="590" t="s">
        <v>490</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769</v>
      </c>
      <c r="F34" s="573"/>
      <c r="G34" s="573"/>
      <c r="H34" s="573"/>
      <c r="I34" s="573"/>
      <c r="J34" s="573"/>
      <c r="K34" s="573"/>
      <c r="L34" s="574"/>
      <c r="M34" s="302" t="s">
        <v>435</v>
      </c>
      <c r="N34" s="303"/>
      <c r="O34" s="304"/>
      <c r="P34" s="572" t="s">
        <v>759</v>
      </c>
      <c r="Q34" s="573"/>
      <c r="R34" s="573"/>
      <c r="S34" s="573"/>
      <c r="T34" s="573"/>
      <c r="U34" s="573"/>
      <c r="V34" s="573"/>
      <c r="W34" s="574"/>
    </row>
    <row r="35" spans="2:23" s="48" customFormat="1" ht="17.100000000000001" customHeight="1" x14ac:dyDescent="0.45">
      <c r="B35" s="302" t="s">
        <v>679</v>
      </c>
      <c r="C35" s="303"/>
      <c r="D35" s="304"/>
      <c r="E35" s="575" t="s">
        <v>770</v>
      </c>
      <c r="F35" s="576"/>
      <c r="G35" s="576"/>
      <c r="H35" s="576"/>
      <c r="I35" s="576"/>
      <c r="J35" s="576"/>
      <c r="K35" s="576"/>
      <c r="L35" s="576"/>
      <c r="M35" s="302" t="s">
        <v>679</v>
      </c>
      <c r="N35" s="303"/>
      <c r="O35" s="304"/>
      <c r="P35" s="575" t="s">
        <v>688</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771</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D1DDB3B6-BC50-47FA-BBE0-7794613BFBA2}">
      <formula1>INDIRECT(D13)</formula1>
    </dataValidation>
    <dataValidation type="list" allowBlank="1" showInputMessage="1" showErrorMessage="1" sqref="D11:E12 O11:P12 D28:E29 O28:P29" xr:uid="{CB867ACC-E783-4A29-92BB-3530C7195790}">
      <formula1>INDIRECT(D9)</formula1>
    </dataValidation>
    <dataValidation type="list" allowBlank="1" showInputMessage="1" showErrorMessage="1" sqref="E32:E33 P15:P16 P32:P33 E15:E16" xr:uid="{2E4E01A3-DDDD-4973-822A-0B2A71126EEC}">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CAD89-15B6-4EA6-9273-0C694B8358FC}">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298</v>
      </c>
      <c r="E5" s="544"/>
      <c r="F5" s="545"/>
      <c r="G5" s="546"/>
      <c r="H5" s="546"/>
      <c r="I5" s="546"/>
      <c r="J5" s="546"/>
      <c r="K5" s="546"/>
      <c r="L5" s="546"/>
      <c r="M5" s="547" t="s">
        <v>669</v>
      </c>
      <c r="N5" s="548" t="s">
        <v>670</v>
      </c>
      <c r="O5" s="549" t="s">
        <v>299</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5</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462</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507</v>
      </c>
      <c r="E11" s="560"/>
      <c r="F11" s="545"/>
      <c r="G11" s="546"/>
      <c r="H11" s="546"/>
      <c r="I11" s="546"/>
      <c r="J11" s="546"/>
      <c r="K11" s="546"/>
      <c r="L11" s="546"/>
      <c r="M11" s="255"/>
      <c r="N11" s="255" t="s">
        <v>674</v>
      </c>
      <c r="O11" s="549" t="s">
        <v>490</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508</v>
      </c>
      <c r="E14" s="556"/>
      <c r="F14" s="545"/>
      <c r="G14" s="546"/>
      <c r="H14" s="546"/>
      <c r="I14" s="546"/>
      <c r="J14" s="546"/>
      <c r="K14" s="546"/>
      <c r="L14" s="546"/>
      <c r="M14" s="302" t="s">
        <v>676</v>
      </c>
      <c r="N14" s="304"/>
      <c r="O14" s="555" t="s">
        <v>468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382</v>
      </c>
      <c r="Q16" s="569"/>
      <c r="R16" s="570"/>
      <c r="S16" s="570"/>
      <c r="T16" s="570"/>
      <c r="U16" s="570"/>
      <c r="V16" s="570"/>
      <c r="W16" s="571"/>
    </row>
    <row r="17" spans="2:23" s="48" customFormat="1" ht="17.100000000000001" customHeight="1" x14ac:dyDescent="0.45">
      <c r="B17" s="302" t="s">
        <v>435</v>
      </c>
      <c r="C17" s="303"/>
      <c r="D17" s="304"/>
      <c r="E17" s="572" t="s">
        <v>772</v>
      </c>
      <c r="F17" s="573"/>
      <c r="G17" s="573"/>
      <c r="H17" s="573"/>
      <c r="I17" s="573"/>
      <c r="J17" s="573"/>
      <c r="K17" s="573"/>
      <c r="L17" s="574"/>
      <c r="M17" s="302" t="s">
        <v>435</v>
      </c>
      <c r="N17" s="303"/>
      <c r="O17" s="304"/>
      <c r="P17" s="572" t="s">
        <v>773</v>
      </c>
      <c r="Q17" s="573"/>
      <c r="R17" s="573"/>
      <c r="S17" s="573"/>
      <c r="T17" s="573"/>
      <c r="U17" s="573"/>
      <c r="V17" s="573"/>
      <c r="W17" s="574"/>
    </row>
    <row r="18" spans="2:23" s="48" customFormat="1" ht="17.100000000000001" customHeight="1" x14ac:dyDescent="0.45">
      <c r="B18" s="302" t="s">
        <v>679</v>
      </c>
      <c r="C18" s="303"/>
      <c r="D18" s="304"/>
      <c r="E18" s="575" t="s">
        <v>464</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753</v>
      </c>
      <c r="E21" s="586"/>
      <c r="F21" s="586"/>
      <c r="G21" s="586"/>
      <c r="H21" s="586"/>
      <c r="I21" s="586"/>
      <c r="J21" s="586"/>
      <c r="K21" s="586"/>
      <c r="L21" s="586"/>
      <c r="M21" s="587" t="s">
        <v>684</v>
      </c>
      <c r="N21" s="588"/>
      <c r="O21" s="585" t="s">
        <v>756</v>
      </c>
      <c r="P21" s="586"/>
      <c r="Q21" s="586"/>
      <c r="R21" s="586"/>
      <c r="S21" s="586"/>
      <c r="T21" s="586"/>
      <c r="U21" s="586"/>
      <c r="V21" s="586"/>
      <c r="W21" s="589"/>
    </row>
    <row r="22" spans="2:23" s="48" customFormat="1" ht="20.100000000000001" customHeight="1" x14ac:dyDescent="0.45">
      <c r="B22" s="541" t="s">
        <v>669</v>
      </c>
      <c r="C22" s="542" t="s">
        <v>670</v>
      </c>
      <c r="D22" s="543" t="s">
        <v>300</v>
      </c>
      <c r="E22" s="544"/>
      <c r="F22" s="545"/>
      <c r="G22" s="546"/>
      <c r="H22" s="546"/>
      <c r="I22" s="546"/>
      <c r="J22" s="546"/>
      <c r="K22" s="546"/>
      <c r="L22" s="546"/>
      <c r="M22" s="541" t="s">
        <v>669</v>
      </c>
      <c r="N22" s="542" t="s">
        <v>670</v>
      </c>
      <c r="O22" s="590" t="s">
        <v>300</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466</v>
      </c>
      <c r="E28" s="550"/>
      <c r="F28" s="545"/>
      <c r="G28" s="546"/>
      <c r="H28" s="546"/>
      <c r="I28" s="546"/>
      <c r="J28" s="546"/>
      <c r="K28" s="546"/>
      <c r="L28" s="546"/>
      <c r="M28" s="255"/>
      <c r="N28" s="255" t="s">
        <v>674</v>
      </c>
      <c r="O28" s="590" t="s">
        <v>528</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468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451</v>
      </c>
      <c r="Q33" s="569"/>
      <c r="R33" s="570"/>
      <c r="S33" s="570"/>
      <c r="T33" s="570"/>
      <c r="U33" s="570"/>
      <c r="V33" s="570"/>
      <c r="W33" s="571"/>
    </row>
    <row r="34" spans="2:23" s="48" customFormat="1" ht="17.100000000000001" customHeight="1" x14ac:dyDescent="0.45">
      <c r="B34" s="302" t="s">
        <v>435</v>
      </c>
      <c r="C34" s="303"/>
      <c r="D34" s="304"/>
      <c r="E34" s="572" t="s">
        <v>774</v>
      </c>
      <c r="F34" s="573"/>
      <c r="G34" s="573"/>
      <c r="H34" s="573"/>
      <c r="I34" s="573"/>
      <c r="J34" s="573"/>
      <c r="K34" s="573"/>
      <c r="L34" s="574"/>
      <c r="M34" s="302" t="s">
        <v>435</v>
      </c>
      <c r="N34" s="303"/>
      <c r="O34" s="304"/>
      <c r="P34" s="572" t="s">
        <v>775</v>
      </c>
      <c r="Q34" s="573"/>
      <c r="R34" s="573"/>
      <c r="S34" s="573"/>
      <c r="T34" s="573"/>
      <c r="U34" s="573"/>
      <c r="V34" s="573"/>
      <c r="W34" s="574"/>
    </row>
    <row r="35" spans="2:23" s="48" customFormat="1" ht="17.100000000000001" customHeight="1" x14ac:dyDescent="0.45">
      <c r="B35" s="302" t="s">
        <v>679</v>
      </c>
      <c r="C35" s="303"/>
      <c r="D35" s="304"/>
      <c r="E35" s="575" t="s">
        <v>776</v>
      </c>
      <c r="F35" s="576"/>
      <c r="G35" s="576"/>
      <c r="H35" s="576"/>
      <c r="I35" s="576"/>
      <c r="J35" s="576"/>
      <c r="K35" s="576"/>
      <c r="L35" s="576"/>
      <c r="M35" s="302" t="s">
        <v>679</v>
      </c>
      <c r="N35" s="303"/>
      <c r="O35" s="304"/>
      <c r="P35" s="575" t="s">
        <v>777</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778</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1CE3055C-7C8B-40CC-BB7E-3119F92256B5}">
      <formula1>INDIRECT(D13)</formula1>
    </dataValidation>
    <dataValidation type="list" allowBlank="1" showInputMessage="1" showErrorMessage="1" sqref="D11:E12 O11:P12 D28:E29 O28:P29" xr:uid="{71FE84D4-9E0A-4853-ACC1-D3CDBA60CE6C}">
      <formula1>INDIRECT(D9)</formula1>
    </dataValidation>
    <dataValidation type="list" allowBlank="1" showInputMessage="1" showErrorMessage="1" sqref="E32:E33 P15:P16 P32:P33 E15:E16" xr:uid="{F7339734-B577-4622-ADB4-2C1177E28475}">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BA695-8F39-4234-849E-A06F49B811EE}">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300</v>
      </c>
      <c r="E5" s="544"/>
      <c r="F5" s="545"/>
      <c r="G5" s="546"/>
      <c r="H5" s="546"/>
      <c r="I5" s="546"/>
      <c r="J5" s="546"/>
      <c r="K5" s="546"/>
      <c r="L5" s="546"/>
      <c r="M5" s="547" t="s">
        <v>669</v>
      </c>
      <c r="N5" s="548" t="s">
        <v>670</v>
      </c>
      <c r="O5" s="549" t="s">
        <v>300</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4</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462</v>
      </c>
      <c r="E9" s="550"/>
      <c r="F9" s="545"/>
      <c r="G9" s="546"/>
      <c r="H9" s="546"/>
      <c r="I9" s="546"/>
      <c r="J9" s="546"/>
      <c r="K9" s="546"/>
      <c r="L9" s="546"/>
      <c r="M9" s="255" t="s">
        <v>672</v>
      </c>
      <c r="N9" s="255" t="s">
        <v>673</v>
      </c>
      <c r="O9" s="549" t="s">
        <v>462</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507</v>
      </c>
      <c r="E11" s="560"/>
      <c r="F11" s="545"/>
      <c r="G11" s="546"/>
      <c r="H11" s="546"/>
      <c r="I11" s="546"/>
      <c r="J11" s="546"/>
      <c r="K11" s="546"/>
      <c r="L11" s="546"/>
      <c r="M11" s="255"/>
      <c r="N11" s="255" t="s">
        <v>674</v>
      </c>
      <c r="O11" s="549" t="s">
        <v>507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508</v>
      </c>
      <c r="E14" s="556"/>
      <c r="F14" s="545"/>
      <c r="G14" s="546"/>
      <c r="H14" s="546"/>
      <c r="I14" s="546"/>
      <c r="J14" s="546"/>
      <c r="K14" s="546"/>
      <c r="L14" s="546"/>
      <c r="M14" s="302" t="s">
        <v>676</v>
      </c>
      <c r="N14" s="304"/>
      <c r="O14" s="555" t="s">
        <v>508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779</v>
      </c>
      <c r="F17" s="573"/>
      <c r="G17" s="573"/>
      <c r="H17" s="573"/>
      <c r="I17" s="573"/>
      <c r="J17" s="573"/>
      <c r="K17" s="573"/>
      <c r="L17" s="574"/>
      <c r="M17" s="302" t="s">
        <v>435</v>
      </c>
      <c r="N17" s="303"/>
      <c r="O17" s="304"/>
      <c r="P17" s="572" t="s">
        <v>780</v>
      </c>
      <c r="Q17" s="573"/>
      <c r="R17" s="573"/>
      <c r="S17" s="573"/>
      <c r="T17" s="573"/>
      <c r="U17" s="573"/>
      <c r="V17" s="573"/>
      <c r="W17" s="574"/>
    </row>
    <row r="18" spans="2:23" s="48" customFormat="1" ht="17.100000000000001" customHeight="1" x14ac:dyDescent="0.45">
      <c r="B18" s="302" t="s">
        <v>679</v>
      </c>
      <c r="C18" s="303"/>
      <c r="D18" s="304"/>
      <c r="E18" s="575" t="s">
        <v>464</v>
      </c>
      <c r="F18" s="576"/>
      <c r="G18" s="576"/>
      <c r="H18" s="576"/>
      <c r="I18" s="576"/>
      <c r="J18" s="576"/>
      <c r="K18" s="576"/>
      <c r="L18" s="576"/>
      <c r="M18" s="302" t="s">
        <v>679</v>
      </c>
      <c r="N18" s="303"/>
      <c r="O18" s="304"/>
      <c r="P18" s="575" t="s">
        <v>781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753</v>
      </c>
      <c r="E21" s="586"/>
      <c r="F21" s="586"/>
      <c r="G21" s="586"/>
      <c r="H21" s="586"/>
      <c r="I21" s="586"/>
      <c r="J21" s="586"/>
      <c r="K21" s="586"/>
      <c r="L21" s="586"/>
      <c r="M21" s="587" t="s">
        <v>684</v>
      </c>
      <c r="N21" s="588"/>
      <c r="O21" s="585" t="s">
        <v>753</v>
      </c>
      <c r="P21" s="586"/>
      <c r="Q21" s="586"/>
      <c r="R21" s="586"/>
      <c r="S21" s="586"/>
      <c r="T21" s="586"/>
      <c r="U21" s="586"/>
      <c r="V21" s="586"/>
      <c r="W21" s="589"/>
    </row>
    <row r="22" spans="2:23" s="48" customFormat="1" ht="20.100000000000001" customHeight="1" x14ac:dyDescent="0.45">
      <c r="B22" s="541" t="s">
        <v>669</v>
      </c>
      <c r="C22" s="542" t="s">
        <v>670</v>
      </c>
      <c r="D22" s="543" t="s">
        <v>301</v>
      </c>
      <c r="E22" s="544"/>
      <c r="F22" s="545"/>
      <c r="G22" s="546"/>
      <c r="H22" s="546"/>
      <c r="I22" s="546"/>
      <c r="J22" s="546"/>
      <c r="K22" s="546"/>
      <c r="L22" s="546"/>
      <c r="M22" s="541" t="s">
        <v>669</v>
      </c>
      <c r="N22" s="542" t="s">
        <v>670</v>
      </c>
      <c r="O22" s="590" t="s">
        <v>301</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490</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468</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382</v>
      </c>
      <c r="F33" s="569"/>
      <c r="G33" s="570"/>
      <c r="H33" s="570"/>
      <c r="I33" s="570"/>
      <c r="J33" s="570"/>
      <c r="K33" s="570"/>
      <c r="L33" s="570"/>
      <c r="M33" s="278"/>
      <c r="N33" s="565" t="s">
        <v>445</v>
      </c>
      <c r="O33" s="566"/>
      <c r="P33" s="602" t="s">
        <v>451</v>
      </c>
      <c r="Q33" s="569"/>
      <c r="R33" s="570"/>
      <c r="S33" s="570"/>
      <c r="T33" s="570"/>
      <c r="U33" s="570"/>
      <c r="V33" s="570"/>
      <c r="W33" s="571"/>
    </row>
    <row r="34" spans="2:23" s="48" customFormat="1" ht="17.100000000000001" customHeight="1" x14ac:dyDescent="0.45">
      <c r="B34" s="302" t="s">
        <v>435</v>
      </c>
      <c r="C34" s="303"/>
      <c r="D34" s="304"/>
      <c r="E34" s="572" t="s">
        <v>782</v>
      </c>
      <c r="F34" s="573"/>
      <c r="G34" s="573"/>
      <c r="H34" s="573"/>
      <c r="I34" s="573"/>
      <c r="J34" s="573"/>
      <c r="K34" s="573"/>
      <c r="L34" s="574"/>
      <c r="M34" s="302" t="s">
        <v>435</v>
      </c>
      <c r="N34" s="303"/>
      <c r="O34" s="304"/>
      <c r="P34" s="572" t="s">
        <v>783</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784</v>
      </c>
      <c r="E38" s="586"/>
      <c r="F38" s="586"/>
      <c r="G38" s="586"/>
      <c r="H38" s="586"/>
      <c r="I38" s="586"/>
      <c r="J38" s="586"/>
      <c r="K38" s="586"/>
      <c r="L38" s="586"/>
      <c r="M38" s="278" t="s">
        <v>684</v>
      </c>
      <c r="N38" s="279"/>
      <c r="O38" s="603" t="s">
        <v>680</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14BB245D-04BA-48F0-96C9-5DD52C66FCF9}">
      <formula1>INDIRECT(D13)</formula1>
    </dataValidation>
    <dataValidation type="list" allowBlank="1" showInputMessage="1" showErrorMessage="1" sqref="D11:E12 O11:P12 D28:E29 O28:P29" xr:uid="{F61ECB1C-1B07-4A3C-B672-9C2C38327807}">
      <formula1>INDIRECT(D9)</formula1>
    </dataValidation>
    <dataValidation type="list" allowBlank="1" showInputMessage="1" showErrorMessage="1" sqref="E32:E33 P15:P16 P32:P33 E15:E16" xr:uid="{119AEFF3-B6D0-4E6B-AED3-3E93D45A22E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5BC2D-4B7B-4D9C-B420-93D5C3ABE17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301</v>
      </c>
      <c r="E5" s="544"/>
      <c r="F5" s="545"/>
      <c r="G5" s="546"/>
      <c r="H5" s="546"/>
      <c r="I5" s="546"/>
      <c r="J5" s="546"/>
      <c r="K5" s="546"/>
      <c r="L5" s="546"/>
      <c r="M5" s="547" t="s">
        <v>669</v>
      </c>
      <c r="N5" s="548" t="s">
        <v>670</v>
      </c>
      <c r="O5" s="549" t="s">
        <v>302</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447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468</v>
      </c>
      <c r="E14" s="556"/>
      <c r="F14" s="545"/>
      <c r="G14" s="546"/>
      <c r="H14" s="546"/>
      <c r="I14" s="546"/>
      <c r="J14" s="546"/>
      <c r="K14" s="546"/>
      <c r="L14" s="546"/>
      <c r="M14" s="302" t="s">
        <v>676</v>
      </c>
      <c r="N14" s="304"/>
      <c r="O14" s="555" t="s">
        <v>468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382</v>
      </c>
      <c r="F16" s="569"/>
      <c r="G16" s="570"/>
      <c r="H16" s="570"/>
      <c r="I16" s="570"/>
      <c r="J16" s="570"/>
      <c r="K16" s="570"/>
      <c r="L16" s="570"/>
      <c r="M16" s="278"/>
      <c r="N16" s="565" t="s">
        <v>445</v>
      </c>
      <c r="O16" s="566"/>
      <c r="P16" s="568" t="s">
        <v>382</v>
      </c>
      <c r="Q16" s="569"/>
      <c r="R16" s="570"/>
      <c r="S16" s="570"/>
      <c r="T16" s="570"/>
      <c r="U16" s="570"/>
      <c r="V16" s="570"/>
      <c r="W16" s="571"/>
    </row>
    <row r="17" spans="2:23" s="48" customFormat="1" ht="17.100000000000001" customHeight="1" x14ac:dyDescent="0.45">
      <c r="B17" s="302" t="s">
        <v>435</v>
      </c>
      <c r="C17" s="303"/>
      <c r="D17" s="304"/>
      <c r="E17" s="572" t="s">
        <v>785</v>
      </c>
      <c r="F17" s="573"/>
      <c r="G17" s="573"/>
      <c r="H17" s="573"/>
      <c r="I17" s="573"/>
      <c r="J17" s="573"/>
      <c r="K17" s="573"/>
      <c r="L17" s="574"/>
      <c r="M17" s="302" t="s">
        <v>435</v>
      </c>
      <c r="N17" s="303"/>
      <c r="O17" s="304"/>
      <c r="P17" s="572" t="s">
        <v>782</v>
      </c>
      <c r="Q17" s="573"/>
      <c r="R17" s="573"/>
      <c r="S17" s="573"/>
      <c r="T17" s="573"/>
      <c r="U17" s="573"/>
      <c r="V17" s="573"/>
      <c r="W17" s="574"/>
    </row>
    <row r="18" spans="2:23" s="48" customFormat="1" ht="17.100000000000001" customHeight="1" x14ac:dyDescent="0.45">
      <c r="B18" s="302" t="s">
        <v>679</v>
      </c>
      <c r="C18" s="303"/>
      <c r="D18" s="304"/>
      <c r="E18" s="575" t="s">
        <v>786</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787</v>
      </c>
      <c r="E21" s="586"/>
      <c r="F21" s="586"/>
      <c r="G21" s="586"/>
      <c r="H21" s="586"/>
      <c r="I21" s="586"/>
      <c r="J21" s="586"/>
      <c r="K21" s="586"/>
      <c r="L21" s="586"/>
      <c r="M21" s="587" t="s">
        <v>684</v>
      </c>
      <c r="N21" s="588"/>
      <c r="O21" s="585" t="s">
        <v>756</v>
      </c>
      <c r="P21" s="586"/>
      <c r="Q21" s="586"/>
      <c r="R21" s="586"/>
      <c r="S21" s="586"/>
      <c r="T21" s="586"/>
      <c r="U21" s="586"/>
      <c r="V21" s="586"/>
      <c r="W21" s="589"/>
    </row>
    <row r="22" spans="2:23" s="48" customFormat="1" ht="20.100000000000001" customHeight="1" x14ac:dyDescent="0.45">
      <c r="B22" s="541" t="s">
        <v>669</v>
      </c>
      <c r="C22" s="542" t="s">
        <v>670</v>
      </c>
      <c r="D22" s="543" t="s">
        <v>302</v>
      </c>
      <c r="E22" s="544"/>
      <c r="F22" s="545"/>
      <c r="G22" s="546"/>
      <c r="H22" s="546"/>
      <c r="I22" s="546"/>
      <c r="J22" s="546"/>
      <c r="K22" s="546"/>
      <c r="L22" s="546"/>
      <c r="M22" s="541" t="s">
        <v>669</v>
      </c>
      <c r="N22" s="542" t="s">
        <v>670</v>
      </c>
      <c r="O22" s="590" t="s">
        <v>302</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3</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462</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536</v>
      </c>
      <c r="E28" s="550"/>
      <c r="F28" s="545"/>
      <c r="G28" s="546"/>
      <c r="H28" s="546"/>
      <c r="I28" s="546"/>
      <c r="J28" s="546"/>
      <c r="K28" s="546"/>
      <c r="L28" s="546"/>
      <c r="M28" s="255"/>
      <c r="N28" s="255" t="s">
        <v>674</v>
      </c>
      <c r="O28" s="590" t="s">
        <v>507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448</v>
      </c>
      <c r="E31" s="556"/>
      <c r="F31" s="545"/>
      <c r="G31" s="546"/>
      <c r="H31" s="546"/>
      <c r="I31" s="546"/>
      <c r="J31" s="546"/>
      <c r="K31" s="546"/>
      <c r="L31" s="546"/>
      <c r="M31" s="302" t="s">
        <v>676</v>
      </c>
      <c r="N31" s="304"/>
      <c r="O31" s="600" t="s">
        <v>464</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412</v>
      </c>
      <c r="F33" s="569"/>
      <c r="G33" s="570"/>
      <c r="H33" s="570"/>
      <c r="I33" s="570"/>
      <c r="J33" s="570"/>
      <c r="K33" s="570"/>
      <c r="L33" s="570"/>
      <c r="M33" s="278"/>
      <c r="N33" s="565" t="s">
        <v>445</v>
      </c>
      <c r="O33" s="566"/>
      <c r="P33" s="602" t="s">
        <v>412</v>
      </c>
      <c r="Q33" s="569"/>
      <c r="R33" s="570"/>
      <c r="S33" s="570"/>
      <c r="T33" s="570"/>
      <c r="U33" s="570"/>
      <c r="V33" s="570"/>
      <c r="W33" s="571"/>
    </row>
    <row r="34" spans="2:23" s="48" customFormat="1" ht="17.100000000000001" customHeight="1" x14ac:dyDescent="0.45">
      <c r="B34" s="302" t="s">
        <v>435</v>
      </c>
      <c r="C34" s="303"/>
      <c r="D34" s="304"/>
      <c r="E34" s="572" t="s">
        <v>788</v>
      </c>
      <c r="F34" s="573"/>
      <c r="G34" s="573"/>
      <c r="H34" s="573"/>
      <c r="I34" s="573"/>
      <c r="J34" s="573"/>
      <c r="K34" s="573"/>
      <c r="L34" s="574"/>
      <c r="M34" s="302" t="s">
        <v>435</v>
      </c>
      <c r="N34" s="303"/>
      <c r="O34" s="304"/>
      <c r="P34" s="572" t="s">
        <v>789</v>
      </c>
      <c r="Q34" s="573"/>
      <c r="R34" s="573"/>
      <c r="S34" s="573"/>
      <c r="T34" s="573"/>
      <c r="U34" s="573"/>
      <c r="V34" s="573"/>
      <c r="W34" s="574"/>
    </row>
    <row r="35" spans="2:23" s="48" customFormat="1" ht="17.100000000000001" customHeight="1" x14ac:dyDescent="0.45">
      <c r="B35" s="302" t="s">
        <v>679</v>
      </c>
      <c r="C35" s="303"/>
      <c r="D35" s="304"/>
      <c r="E35" s="575" t="s">
        <v>688</v>
      </c>
      <c r="F35" s="576"/>
      <c r="G35" s="576"/>
      <c r="H35" s="576"/>
      <c r="I35" s="576"/>
      <c r="J35" s="576"/>
      <c r="K35" s="576"/>
      <c r="L35" s="576"/>
      <c r="M35" s="302" t="s">
        <v>679</v>
      </c>
      <c r="N35" s="303"/>
      <c r="O35" s="304"/>
      <c r="P35" s="575" t="s">
        <v>464</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724</v>
      </c>
      <c r="E38" s="586"/>
      <c r="F38" s="586"/>
      <c r="G38" s="586"/>
      <c r="H38" s="586"/>
      <c r="I38" s="586"/>
      <c r="J38" s="586"/>
      <c r="K38" s="586"/>
      <c r="L38" s="586"/>
      <c r="M38" s="278" t="s">
        <v>684</v>
      </c>
      <c r="N38" s="279"/>
      <c r="O38" s="603" t="s">
        <v>790</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1381A06C-2C30-4922-86EB-0B571086132B}">
      <formula1>INDIRECT(D13)</formula1>
    </dataValidation>
    <dataValidation type="list" allowBlank="1" showInputMessage="1" showErrorMessage="1" sqref="D11:E12 O11:P12 D28:E29 O28:P29" xr:uid="{FD9FE5C2-FAD4-4788-A1A8-62F65FD697AB}">
      <formula1>INDIRECT(D9)</formula1>
    </dataValidation>
    <dataValidation type="list" allowBlank="1" showInputMessage="1" showErrorMessage="1" sqref="E32:E33 P15:P16 P32:P33 E15:E16" xr:uid="{81DE3082-2E22-43BD-B3B1-CE9E05FE82FF}">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75D1-0C14-4362-BB11-048449E4324C}">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302</v>
      </c>
      <c r="E5" s="544"/>
      <c r="F5" s="545"/>
      <c r="G5" s="546"/>
      <c r="H5" s="546"/>
      <c r="I5" s="546"/>
      <c r="J5" s="546"/>
      <c r="K5" s="546"/>
      <c r="L5" s="546"/>
      <c r="M5" s="547" t="s">
        <v>669</v>
      </c>
      <c r="N5" s="548" t="s">
        <v>670</v>
      </c>
      <c r="O5" s="549" t="s">
        <v>303</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4</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462</v>
      </c>
      <c r="E9" s="550"/>
      <c r="F9" s="545"/>
      <c r="G9" s="546"/>
      <c r="H9" s="546"/>
      <c r="I9" s="546"/>
      <c r="J9" s="546"/>
      <c r="K9" s="546"/>
      <c r="L9" s="546"/>
      <c r="M9" s="255" t="s">
        <v>672</v>
      </c>
      <c r="N9" s="255" t="s">
        <v>673</v>
      </c>
      <c r="O9" s="549" t="s">
        <v>462</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507</v>
      </c>
      <c r="E11" s="560"/>
      <c r="F11" s="545"/>
      <c r="G11" s="546"/>
      <c r="H11" s="546"/>
      <c r="I11" s="546"/>
      <c r="J11" s="546"/>
      <c r="K11" s="546"/>
      <c r="L11" s="546"/>
      <c r="M11" s="255"/>
      <c r="N11" s="255" t="s">
        <v>674</v>
      </c>
      <c r="O11" s="549" t="s">
        <v>507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508</v>
      </c>
      <c r="E14" s="556"/>
      <c r="F14" s="545"/>
      <c r="G14" s="546"/>
      <c r="H14" s="546"/>
      <c r="I14" s="546"/>
      <c r="J14" s="546"/>
      <c r="K14" s="546"/>
      <c r="L14" s="546"/>
      <c r="M14" s="302" t="s">
        <v>676</v>
      </c>
      <c r="N14" s="304"/>
      <c r="O14" s="555" t="s">
        <v>508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791</v>
      </c>
      <c r="F17" s="573"/>
      <c r="G17" s="573"/>
      <c r="H17" s="573"/>
      <c r="I17" s="573"/>
      <c r="J17" s="573"/>
      <c r="K17" s="573"/>
      <c r="L17" s="574"/>
      <c r="M17" s="302" t="s">
        <v>435</v>
      </c>
      <c r="N17" s="303"/>
      <c r="O17" s="304"/>
      <c r="P17" s="572" t="s">
        <v>792</v>
      </c>
      <c r="Q17" s="573"/>
      <c r="R17" s="573"/>
      <c r="S17" s="573"/>
      <c r="T17" s="573"/>
      <c r="U17" s="573"/>
      <c r="V17" s="573"/>
      <c r="W17" s="574"/>
    </row>
    <row r="18" spans="2:23" s="48" customFormat="1" ht="17.100000000000001" customHeight="1" x14ac:dyDescent="0.45">
      <c r="B18" s="302" t="s">
        <v>679</v>
      </c>
      <c r="C18" s="303"/>
      <c r="D18" s="304"/>
      <c r="E18" s="575" t="s">
        <v>793</v>
      </c>
      <c r="F18" s="576"/>
      <c r="G18" s="576"/>
      <c r="H18" s="576"/>
      <c r="I18" s="576"/>
      <c r="J18" s="576"/>
      <c r="K18" s="576"/>
      <c r="L18" s="576"/>
      <c r="M18" s="302" t="s">
        <v>679</v>
      </c>
      <c r="N18" s="303"/>
      <c r="O18" s="304"/>
      <c r="P18" s="575" t="s">
        <v>766</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753</v>
      </c>
      <c r="E21" s="586"/>
      <c r="F21" s="586"/>
      <c r="G21" s="586"/>
      <c r="H21" s="586"/>
      <c r="I21" s="586"/>
      <c r="J21" s="586"/>
      <c r="K21" s="586"/>
      <c r="L21" s="586"/>
      <c r="M21" s="587" t="s">
        <v>684</v>
      </c>
      <c r="N21" s="588"/>
      <c r="O21" s="585" t="s">
        <v>753</v>
      </c>
      <c r="P21" s="586"/>
      <c r="Q21" s="586"/>
      <c r="R21" s="586"/>
      <c r="S21" s="586"/>
      <c r="T21" s="586"/>
      <c r="U21" s="586"/>
      <c r="V21" s="586"/>
      <c r="W21" s="589"/>
    </row>
    <row r="22" spans="2:23" s="48" customFormat="1" ht="20.100000000000001" customHeight="1" x14ac:dyDescent="0.45">
      <c r="B22" s="541" t="s">
        <v>669</v>
      </c>
      <c r="C22" s="542" t="s">
        <v>670</v>
      </c>
      <c r="D22" s="543" t="s">
        <v>304</v>
      </c>
      <c r="E22" s="544"/>
      <c r="F22" s="545"/>
      <c r="G22" s="546"/>
      <c r="H22" s="546"/>
      <c r="I22" s="546"/>
      <c r="J22" s="546"/>
      <c r="K22" s="546"/>
      <c r="L22" s="546"/>
      <c r="M22" s="541" t="s">
        <v>669</v>
      </c>
      <c r="N22" s="542" t="s">
        <v>670</v>
      </c>
      <c r="O22" s="590" t="s">
        <v>304</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478</v>
      </c>
      <c r="E28" s="550"/>
      <c r="F28" s="545"/>
      <c r="G28" s="546"/>
      <c r="H28" s="546"/>
      <c r="I28" s="546"/>
      <c r="J28" s="546"/>
      <c r="K28" s="546"/>
      <c r="L28" s="546"/>
      <c r="M28" s="255"/>
      <c r="N28" s="255" t="s">
        <v>674</v>
      </c>
      <c r="O28" s="590" t="s">
        <v>478</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794</v>
      </c>
      <c r="F34" s="573"/>
      <c r="G34" s="573"/>
      <c r="H34" s="573"/>
      <c r="I34" s="573"/>
      <c r="J34" s="573"/>
      <c r="K34" s="573"/>
      <c r="L34" s="574"/>
      <c r="M34" s="302" t="s">
        <v>435</v>
      </c>
      <c r="N34" s="303"/>
      <c r="O34" s="304"/>
      <c r="P34" s="572" t="s">
        <v>795</v>
      </c>
      <c r="Q34" s="573"/>
      <c r="R34" s="573"/>
      <c r="S34" s="573"/>
      <c r="T34" s="573"/>
      <c r="U34" s="573"/>
      <c r="V34" s="573"/>
      <c r="W34" s="574"/>
    </row>
    <row r="35" spans="2:23" s="48" customFormat="1" ht="17.100000000000001" customHeight="1" x14ac:dyDescent="0.45">
      <c r="B35" s="302" t="s">
        <v>679</v>
      </c>
      <c r="C35" s="303"/>
      <c r="D35" s="304"/>
      <c r="E35" s="575" t="s">
        <v>796</v>
      </c>
      <c r="F35" s="576"/>
      <c r="G35" s="576"/>
      <c r="H35" s="576"/>
      <c r="I35" s="576"/>
      <c r="J35" s="576"/>
      <c r="K35" s="576"/>
      <c r="L35" s="576"/>
      <c r="M35" s="302" t="s">
        <v>679</v>
      </c>
      <c r="N35" s="303"/>
      <c r="O35" s="304"/>
      <c r="P35" s="575" t="s">
        <v>797</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48C80A63-519E-4738-B7C8-34FAD8AB3B3D}">
      <formula1>INDIRECT(D13)</formula1>
    </dataValidation>
    <dataValidation type="list" allowBlank="1" showInputMessage="1" showErrorMessage="1" sqref="D11:E12 O11:P12 D28:E29 O28:P29" xr:uid="{A6553FDD-388A-4F36-9F69-8D746FF132DF}">
      <formula1>INDIRECT(D9)</formula1>
    </dataValidation>
    <dataValidation type="list" allowBlank="1" showInputMessage="1" showErrorMessage="1" sqref="E32:E33 P15:P16 P32:P33 E15:E16" xr:uid="{532CDBAC-4A8F-4E29-99E4-D26BC1F1F74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574F9-AA16-4B1B-B928-C45DE58625CB}">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304</v>
      </c>
      <c r="E5" s="544"/>
      <c r="F5" s="545"/>
      <c r="G5" s="546"/>
      <c r="H5" s="546"/>
      <c r="I5" s="546"/>
      <c r="J5" s="546"/>
      <c r="K5" s="546"/>
      <c r="L5" s="546"/>
      <c r="M5" s="547" t="s">
        <v>669</v>
      </c>
      <c r="N5" s="548" t="s">
        <v>670</v>
      </c>
      <c r="O5" s="549" t="s">
        <v>304</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4</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462</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507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448</v>
      </c>
      <c r="E14" s="556"/>
      <c r="F14" s="545"/>
      <c r="G14" s="546"/>
      <c r="H14" s="546"/>
      <c r="I14" s="546"/>
      <c r="J14" s="546"/>
      <c r="K14" s="546"/>
      <c r="L14" s="546"/>
      <c r="M14" s="302" t="s">
        <v>676</v>
      </c>
      <c r="N14" s="304"/>
      <c r="O14" s="555" t="s">
        <v>508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798</v>
      </c>
      <c r="F17" s="573"/>
      <c r="G17" s="573"/>
      <c r="H17" s="573"/>
      <c r="I17" s="573"/>
      <c r="J17" s="573"/>
      <c r="K17" s="573"/>
      <c r="L17" s="574"/>
      <c r="M17" s="302" t="s">
        <v>435</v>
      </c>
      <c r="N17" s="303"/>
      <c r="O17" s="304"/>
      <c r="P17" s="572" t="s">
        <v>799</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781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680</v>
      </c>
      <c r="E21" s="586"/>
      <c r="F21" s="586"/>
      <c r="G21" s="586"/>
      <c r="H21" s="586"/>
      <c r="I21" s="586"/>
      <c r="J21" s="586"/>
      <c r="K21" s="586"/>
      <c r="L21" s="586"/>
      <c r="M21" s="587" t="s">
        <v>684</v>
      </c>
      <c r="N21" s="588"/>
      <c r="O21" s="585" t="s">
        <v>753</v>
      </c>
      <c r="P21" s="586"/>
      <c r="Q21" s="586"/>
      <c r="R21" s="586"/>
      <c r="S21" s="586"/>
      <c r="T21" s="586"/>
      <c r="U21" s="586"/>
      <c r="V21" s="586"/>
      <c r="W21" s="589"/>
    </row>
    <row r="22" spans="2:23" s="48" customFormat="1" ht="20.100000000000001" customHeight="1" x14ac:dyDescent="0.45">
      <c r="B22" s="541" t="s">
        <v>669</v>
      </c>
      <c r="C22" s="542" t="s">
        <v>670</v>
      </c>
      <c r="D22" s="543" t="s">
        <v>305</v>
      </c>
      <c r="E22" s="544"/>
      <c r="F22" s="545"/>
      <c r="G22" s="546"/>
      <c r="H22" s="546"/>
      <c r="I22" s="546"/>
      <c r="J22" s="546"/>
      <c r="K22" s="546"/>
      <c r="L22" s="546"/>
      <c r="M22" s="541" t="s">
        <v>669</v>
      </c>
      <c r="N22" s="542" t="s">
        <v>670</v>
      </c>
      <c r="O22" s="590" t="s">
        <v>305</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471</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468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382</v>
      </c>
      <c r="Q33" s="569"/>
      <c r="R33" s="570"/>
      <c r="S33" s="570"/>
      <c r="T33" s="570"/>
      <c r="U33" s="570"/>
      <c r="V33" s="570"/>
      <c r="W33" s="571"/>
    </row>
    <row r="34" spans="2:23" s="48" customFormat="1" ht="17.100000000000001" customHeight="1" x14ac:dyDescent="0.45">
      <c r="B34" s="302" t="s">
        <v>435</v>
      </c>
      <c r="C34" s="303"/>
      <c r="D34" s="304"/>
      <c r="E34" s="572" t="s">
        <v>800</v>
      </c>
      <c r="F34" s="573"/>
      <c r="G34" s="573"/>
      <c r="H34" s="573"/>
      <c r="I34" s="573"/>
      <c r="J34" s="573"/>
      <c r="K34" s="573"/>
      <c r="L34" s="574"/>
      <c r="M34" s="302" t="s">
        <v>435</v>
      </c>
      <c r="N34" s="303"/>
      <c r="O34" s="304"/>
      <c r="P34" s="572" t="s">
        <v>801</v>
      </c>
      <c r="Q34" s="573"/>
      <c r="R34" s="573"/>
      <c r="S34" s="573"/>
      <c r="T34" s="573"/>
      <c r="U34" s="573"/>
      <c r="V34" s="573"/>
      <c r="W34" s="574"/>
    </row>
    <row r="35" spans="2:23" s="48" customFormat="1" ht="17.100000000000001" customHeight="1" x14ac:dyDescent="0.45">
      <c r="B35" s="302" t="s">
        <v>679</v>
      </c>
      <c r="C35" s="303"/>
      <c r="D35" s="304"/>
      <c r="E35" s="575" t="s">
        <v>802</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756</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F4EDC659-C265-4627-94AD-DF087FA4E178}">
      <formula1>INDIRECT(D13)</formula1>
    </dataValidation>
    <dataValidation type="list" allowBlank="1" showInputMessage="1" showErrorMessage="1" sqref="D11:E12 O11:P12 D28:E29 O28:P29" xr:uid="{7127F37C-9BF5-45AE-A1BF-5742A4D529EB}">
      <formula1>INDIRECT(D9)</formula1>
    </dataValidation>
    <dataValidation type="list" allowBlank="1" showInputMessage="1" showErrorMessage="1" sqref="E32:E33 P15:P16 P32:P33 E15:E16" xr:uid="{02D54CE8-05EB-45FA-B429-50517E2EEF4B}">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B5690-3F23-4850-9E39-C654B0BE8637}">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306</v>
      </c>
      <c r="E5" s="544"/>
      <c r="F5" s="545"/>
      <c r="G5" s="546"/>
      <c r="H5" s="546"/>
      <c r="I5" s="546"/>
      <c r="J5" s="546"/>
      <c r="K5" s="546"/>
      <c r="L5" s="546"/>
      <c r="M5" s="547" t="s">
        <v>669</v>
      </c>
      <c r="N5" s="548" t="s">
        <v>670</v>
      </c>
      <c r="O5" s="549" t="s">
        <v>306</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471</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448</v>
      </c>
      <c r="E14" s="556"/>
      <c r="F14" s="545"/>
      <c r="G14" s="546"/>
      <c r="H14" s="546"/>
      <c r="I14" s="546"/>
      <c r="J14" s="546"/>
      <c r="K14" s="546"/>
      <c r="L14" s="546"/>
      <c r="M14" s="302" t="s">
        <v>676</v>
      </c>
      <c r="N14" s="304"/>
      <c r="O14" s="555" t="s">
        <v>448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803</v>
      </c>
      <c r="F17" s="573"/>
      <c r="G17" s="573"/>
      <c r="H17" s="573"/>
      <c r="I17" s="573"/>
      <c r="J17" s="573"/>
      <c r="K17" s="573"/>
      <c r="L17" s="574"/>
      <c r="M17" s="302" t="s">
        <v>435</v>
      </c>
      <c r="N17" s="303"/>
      <c r="O17" s="304"/>
      <c r="P17" s="572" t="s">
        <v>804</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680</v>
      </c>
      <c r="E21" s="586"/>
      <c r="F21" s="586"/>
      <c r="G21" s="586"/>
      <c r="H21" s="586"/>
      <c r="I21" s="586"/>
      <c r="J21" s="586"/>
      <c r="K21" s="586"/>
      <c r="L21" s="586"/>
      <c r="M21" s="587" t="s">
        <v>684</v>
      </c>
      <c r="N21" s="588"/>
      <c r="O21" s="585" t="s">
        <v>771</v>
      </c>
      <c r="P21" s="586"/>
      <c r="Q21" s="586"/>
      <c r="R21" s="586"/>
      <c r="S21" s="586"/>
      <c r="T21" s="586"/>
      <c r="U21" s="586"/>
      <c r="V21" s="586"/>
      <c r="W21" s="589"/>
    </row>
    <row r="22" spans="2:23" s="48" customFormat="1" ht="20.100000000000001" customHeight="1" x14ac:dyDescent="0.45">
      <c r="B22" s="541" t="s">
        <v>669</v>
      </c>
      <c r="C22" s="542" t="s">
        <v>670</v>
      </c>
      <c r="D22" s="543" t="s">
        <v>306</v>
      </c>
      <c r="E22" s="544"/>
      <c r="F22" s="545"/>
      <c r="G22" s="546"/>
      <c r="H22" s="546"/>
      <c r="I22" s="546"/>
      <c r="J22" s="546"/>
      <c r="K22" s="546"/>
      <c r="L22" s="546"/>
      <c r="M22" s="541" t="s">
        <v>669</v>
      </c>
      <c r="N22" s="542" t="s">
        <v>670</v>
      </c>
      <c r="O22" s="590" t="s">
        <v>307</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462</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507</v>
      </c>
      <c r="E28" s="550"/>
      <c r="F28" s="545"/>
      <c r="G28" s="546"/>
      <c r="H28" s="546"/>
      <c r="I28" s="546"/>
      <c r="J28" s="546"/>
      <c r="K28" s="546"/>
      <c r="L28" s="546"/>
      <c r="M28" s="255"/>
      <c r="N28" s="255" t="s">
        <v>674</v>
      </c>
      <c r="O28" s="590" t="s">
        <v>466</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508</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805</v>
      </c>
      <c r="F34" s="573"/>
      <c r="G34" s="573"/>
      <c r="H34" s="573"/>
      <c r="I34" s="573"/>
      <c r="J34" s="573"/>
      <c r="K34" s="573"/>
      <c r="L34" s="574"/>
      <c r="M34" s="302" t="s">
        <v>435</v>
      </c>
      <c r="N34" s="303"/>
      <c r="O34" s="304"/>
      <c r="P34" s="572" t="s">
        <v>698</v>
      </c>
      <c r="Q34" s="573"/>
      <c r="R34" s="573"/>
      <c r="S34" s="573"/>
      <c r="T34" s="573"/>
      <c r="U34" s="573"/>
      <c r="V34" s="573"/>
      <c r="W34" s="574"/>
    </row>
    <row r="35" spans="2:23" s="48" customFormat="1" ht="17.100000000000001" customHeight="1" x14ac:dyDescent="0.45">
      <c r="B35" s="302" t="s">
        <v>679</v>
      </c>
      <c r="C35" s="303"/>
      <c r="D35" s="304"/>
      <c r="E35" s="575" t="s">
        <v>464</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753</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0C548A28-308C-4FFB-827B-8EC274DA586F}">
      <formula1>INDIRECT(D13)</formula1>
    </dataValidation>
    <dataValidation type="list" allowBlank="1" showInputMessage="1" showErrorMessage="1" sqref="D11:E12 O11:P12 D28:E29 O28:P29" xr:uid="{1A1B1653-6813-4DCF-B634-4B84E7B46638}">
      <formula1>INDIRECT(D9)</formula1>
    </dataValidation>
    <dataValidation type="list" allowBlank="1" showInputMessage="1" showErrorMessage="1" sqref="E32:E33 P15:P16 P32:P33 E15:E16" xr:uid="{A3FC867B-E496-4FB0-92B1-8FBF8B09E2BE}">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1348E-7451-47D9-BB47-3248DD99336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307</v>
      </c>
      <c r="E5" s="544"/>
      <c r="F5" s="545"/>
      <c r="G5" s="546"/>
      <c r="H5" s="546"/>
      <c r="I5" s="546"/>
      <c r="J5" s="546"/>
      <c r="K5" s="546"/>
      <c r="L5" s="546"/>
      <c r="M5" s="547" t="s">
        <v>669</v>
      </c>
      <c r="N5" s="548" t="s">
        <v>670</v>
      </c>
      <c r="O5" s="549" t="s">
        <v>307</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2</v>
      </c>
      <c r="E7" s="550"/>
      <c r="F7" s="545"/>
      <c r="G7" s="546"/>
      <c r="H7" s="546"/>
      <c r="I7" s="546"/>
      <c r="J7" s="546"/>
      <c r="K7" s="546"/>
      <c r="L7" s="546"/>
      <c r="M7" s="541"/>
      <c r="N7" s="548" t="s">
        <v>671</v>
      </c>
      <c r="O7" s="549">
        <v>3</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462</v>
      </c>
      <c r="E9" s="550"/>
      <c r="F9" s="545"/>
      <c r="G9" s="546"/>
      <c r="H9" s="546"/>
      <c r="I9" s="546"/>
      <c r="J9" s="546"/>
      <c r="K9" s="546"/>
      <c r="L9" s="546"/>
      <c r="M9" s="255" t="s">
        <v>672</v>
      </c>
      <c r="N9" s="255" t="s">
        <v>673</v>
      </c>
      <c r="O9" s="549" t="s">
        <v>462</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507</v>
      </c>
      <c r="E11" s="560"/>
      <c r="F11" s="545"/>
      <c r="G11" s="546"/>
      <c r="H11" s="546"/>
      <c r="I11" s="546"/>
      <c r="J11" s="546"/>
      <c r="K11" s="546"/>
      <c r="L11" s="546"/>
      <c r="M11" s="255"/>
      <c r="N11" s="255" t="s">
        <v>674</v>
      </c>
      <c r="O11" s="549" t="s">
        <v>507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508</v>
      </c>
      <c r="E14" s="556"/>
      <c r="F14" s="545"/>
      <c r="G14" s="546"/>
      <c r="H14" s="546"/>
      <c r="I14" s="546"/>
      <c r="J14" s="546"/>
      <c r="K14" s="546"/>
      <c r="L14" s="546"/>
      <c r="M14" s="302" t="s">
        <v>676</v>
      </c>
      <c r="N14" s="304"/>
      <c r="O14" s="555" t="s">
        <v>464</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412</v>
      </c>
      <c r="Q16" s="569"/>
      <c r="R16" s="570"/>
      <c r="S16" s="570"/>
      <c r="T16" s="570"/>
      <c r="U16" s="570"/>
      <c r="V16" s="570"/>
      <c r="W16" s="571"/>
    </row>
    <row r="17" spans="2:23" s="48" customFormat="1" ht="17.100000000000001" customHeight="1" x14ac:dyDescent="0.45">
      <c r="B17" s="302" t="s">
        <v>435</v>
      </c>
      <c r="C17" s="303"/>
      <c r="D17" s="304"/>
      <c r="E17" s="572" t="s">
        <v>806</v>
      </c>
      <c r="F17" s="573"/>
      <c r="G17" s="573"/>
      <c r="H17" s="573"/>
      <c r="I17" s="573"/>
      <c r="J17" s="573"/>
      <c r="K17" s="573"/>
      <c r="L17" s="574"/>
      <c r="M17" s="302" t="s">
        <v>435</v>
      </c>
      <c r="N17" s="303"/>
      <c r="O17" s="304"/>
      <c r="P17" s="572" t="s">
        <v>805</v>
      </c>
      <c r="Q17" s="573"/>
      <c r="R17" s="573"/>
      <c r="S17" s="573"/>
      <c r="T17" s="573"/>
      <c r="U17" s="573"/>
      <c r="V17" s="573"/>
      <c r="W17" s="574"/>
    </row>
    <row r="18" spans="2:23" s="48" customFormat="1" ht="17.100000000000001" customHeight="1" x14ac:dyDescent="0.45">
      <c r="B18" s="302" t="s">
        <v>679</v>
      </c>
      <c r="C18" s="303"/>
      <c r="D18" s="304"/>
      <c r="E18" s="575" t="s">
        <v>781</v>
      </c>
      <c r="F18" s="576"/>
      <c r="G18" s="576"/>
      <c r="H18" s="576"/>
      <c r="I18" s="576"/>
      <c r="J18" s="576"/>
      <c r="K18" s="576"/>
      <c r="L18" s="576"/>
      <c r="M18" s="302" t="s">
        <v>679</v>
      </c>
      <c r="N18" s="303"/>
      <c r="O18" s="304"/>
      <c r="P18" s="575" t="s">
        <v>464</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753</v>
      </c>
      <c r="E21" s="586"/>
      <c r="F21" s="586"/>
      <c r="G21" s="586"/>
      <c r="H21" s="586"/>
      <c r="I21" s="586"/>
      <c r="J21" s="586"/>
      <c r="K21" s="586"/>
      <c r="L21" s="586"/>
      <c r="M21" s="587" t="s">
        <v>684</v>
      </c>
      <c r="N21" s="588"/>
      <c r="O21" s="585" t="s">
        <v>807</v>
      </c>
      <c r="P21" s="586"/>
      <c r="Q21" s="586"/>
      <c r="R21" s="586"/>
      <c r="S21" s="586"/>
      <c r="T21" s="586"/>
      <c r="U21" s="586"/>
      <c r="V21" s="586"/>
      <c r="W21" s="589"/>
    </row>
    <row r="22" spans="2:23" s="48" customFormat="1" ht="20.100000000000001" customHeight="1" x14ac:dyDescent="0.45">
      <c r="B22" s="541" t="s">
        <v>669</v>
      </c>
      <c r="C22" s="542" t="s">
        <v>670</v>
      </c>
      <c r="D22" s="543" t="s">
        <v>308</v>
      </c>
      <c r="E22" s="544"/>
      <c r="F22" s="545"/>
      <c r="G22" s="546"/>
      <c r="H22" s="546"/>
      <c r="I22" s="546"/>
      <c r="J22" s="546"/>
      <c r="K22" s="546"/>
      <c r="L22" s="546"/>
      <c r="M22" s="541" t="s">
        <v>669</v>
      </c>
      <c r="N22" s="542" t="s">
        <v>670</v>
      </c>
      <c r="O22" s="590" t="s">
        <v>310</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462</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507</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464</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412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808</v>
      </c>
      <c r="F34" s="573"/>
      <c r="G34" s="573"/>
      <c r="H34" s="573"/>
      <c r="I34" s="573"/>
      <c r="J34" s="573"/>
      <c r="K34" s="573"/>
      <c r="L34" s="574"/>
      <c r="M34" s="302" t="s">
        <v>435</v>
      </c>
      <c r="N34" s="303"/>
      <c r="O34" s="304"/>
      <c r="P34" s="572" t="s">
        <v>809</v>
      </c>
      <c r="Q34" s="573"/>
      <c r="R34" s="573"/>
      <c r="S34" s="573"/>
      <c r="T34" s="573"/>
      <c r="U34" s="573"/>
      <c r="V34" s="573"/>
      <c r="W34" s="574"/>
    </row>
    <row r="35" spans="2:23" s="48" customFormat="1" ht="17.100000000000001" customHeight="1" x14ac:dyDescent="0.45">
      <c r="B35" s="302" t="s">
        <v>679</v>
      </c>
      <c r="C35" s="303"/>
      <c r="D35" s="304"/>
      <c r="E35" s="575" t="s">
        <v>781</v>
      </c>
      <c r="F35" s="576"/>
      <c r="G35" s="576"/>
      <c r="H35" s="576"/>
      <c r="I35" s="576"/>
      <c r="J35" s="576"/>
      <c r="K35" s="576"/>
      <c r="L35" s="576"/>
      <c r="M35" s="302" t="s">
        <v>679</v>
      </c>
      <c r="N35" s="303"/>
      <c r="O35" s="304"/>
      <c r="P35" s="575" t="s">
        <v>810</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807</v>
      </c>
      <c r="E38" s="586"/>
      <c r="F38" s="586"/>
      <c r="G38" s="586"/>
      <c r="H38" s="586"/>
      <c r="I38" s="586"/>
      <c r="J38" s="586"/>
      <c r="K38" s="586"/>
      <c r="L38" s="586"/>
      <c r="M38" s="278" t="s">
        <v>684</v>
      </c>
      <c r="N38" s="279"/>
      <c r="O38" s="603" t="s">
        <v>811</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5963A744-1EF1-46C8-BBF7-F3AF616425CE}">
      <formula1>INDIRECT(D13)</formula1>
    </dataValidation>
    <dataValidation type="list" allowBlank="1" showInputMessage="1" showErrorMessage="1" sqref="D11:E12 O11:P12 D28:E29 O28:P29" xr:uid="{17E8753C-FCDF-4140-A683-76FC3FD38BCC}">
      <formula1>INDIRECT(D9)</formula1>
    </dataValidation>
    <dataValidation type="list" allowBlank="1" showInputMessage="1" showErrorMessage="1" sqref="E32:E33 P15:P16 P32:P33 E15:E16" xr:uid="{7CD67EAA-5E4F-4349-8F95-CB1449B182F2}">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091DC-5077-453D-AEB5-2C336849CAC2}">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311</v>
      </c>
      <c r="E5" s="544"/>
      <c r="F5" s="545"/>
      <c r="G5" s="546"/>
      <c r="H5" s="546"/>
      <c r="I5" s="546"/>
      <c r="J5" s="546"/>
      <c r="K5" s="546"/>
      <c r="L5" s="546"/>
      <c r="M5" s="547" t="s">
        <v>669</v>
      </c>
      <c r="N5" s="548" t="s">
        <v>670</v>
      </c>
      <c r="O5" s="549" t="s">
        <v>311</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447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794</v>
      </c>
      <c r="F17" s="573"/>
      <c r="G17" s="573"/>
      <c r="H17" s="573"/>
      <c r="I17" s="573"/>
      <c r="J17" s="573"/>
      <c r="K17" s="573"/>
      <c r="L17" s="574"/>
      <c r="M17" s="302" t="s">
        <v>435</v>
      </c>
      <c r="N17" s="303"/>
      <c r="O17" s="304"/>
      <c r="P17" s="572" t="s">
        <v>812</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727</v>
      </c>
      <c r="E21" s="586"/>
      <c r="F21" s="586"/>
      <c r="G21" s="586"/>
      <c r="H21" s="586"/>
      <c r="I21" s="586"/>
      <c r="J21" s="586"/>
      <c r="K21" s="586"/>
      <c r="L21" s="586"/>
      <c r="M21" s="587" t="s">
        <v>684</v>
      </c>
      <c r="N21" s="588"/>
      <c r="O21" s="585" t="s">
        <v>727</v>
      </c>
      <c r="P21" s="586"/>
      <c r="Q21" s="586"/>
      <c r="R21" s="586"/>
      <c r="S21" s="586"/>
      <c r="T21" s="586"/>
      <c r="U21" s="586"/>
      <c r="V21" s="586"/>
      <c r="W21" s="589"/>
    </row>
    <row r="22" spans="2:23" s="48" customFormat="1" ht="20.100000000000001" customHeight="1" x14ac:dyDescent="0.45">
      <c r="B22" s="541" t="s">
        <v>669</v>
      </c>
      <c r="C22" s="542" t="s">
        <v>670</v>
      </c>
      <c r="D22" s="543" t="s">
        <v>312</v>
      </c>
      <c r="E22" s="544"/>
      <c r="F22" s="545"/>
      <c r="G22" s="546"/>
      <c r="H22" s="546"/>
      <c r="I22" s="546"/>
      <c r="J22" s="546"/>
      <c r="K22" s="546"/>
      <c r="L22" s="546"/>
      <c r="M22" s="541" t="s">
        <v>669</v>
      </c>
      <c r="N22" s="542" t="s">
        <v>670</v>
      </c>
      <c r="O22" s="590" t="s">
        <v>312</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557</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468</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382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813</v>
      </c>
      <c r="F34" s="573"/>
      <c r="G34" s="573"/>
      <c r="H34" s="573"/>
      <c r="I34" s="573"/>
      <c r="J34" s="573"/>
      <c r="K34" s="573"/>
      <c r="L34" s="574"/>
      <c r="M34" s="302" t="s">
        <v>435</v>
      </c>
      <c r="N34" s="303"/>
      <c r="O34" s="304"/>
      <c r="P34" s="572" t="s">
        <v>814</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730</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39F0880E-C2CE-4790-A6A7-2BC5508988AD}">
      <formula1>INDIRECT(D13)</formula1>
    </dataValidation>
    <dataValidation type="list" allowBlank="1" showInputMessage="1" showErrorMessage="1" sqref="D11:E12 O11:P12 D28:E29 O28:P29" xr:uid="{F0F7BDBB-9000-4747-99A6-05A0A9970B76}">
      <formula1>INDIRECT(D9)</formula1>
    </dataValidation>
    <dataValidation type="list" allowBlank="1" showInputMessage="1" showErrorMessage="1" sqref="E32:E33 P15:P16 P32:P33 E15:E16" xr:uid="{FC1C77C2-A523-44B2-98FD-71E3892BB1AF}">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6E16-3BDC-4988-96C6-426006B2980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313</v>
      </c>
      <c r="E5" s="544"/>
      <c r="F5" s="545"/>
      <c r="G5" s="546"/>
      <c r="H5" s="546"/>
      <c r="I5" s="546"/>
      <c r="J5" s="546"/>
      <c r="K5" s="546"/>
      <c r="L5" s="546"/>
      <c r="M5" s="547" t="s">
        <v>669</v>
      </c>
      <c r="N5" s="548" t="s">
        <v>670</v>
      </c>
      <c r="O5" s="549" t="s">
        <v>313</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466</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468</v>
      </c>
      <c r="E14" s="556"/>
      <c r="F14" s="545"/>
      <c r="G14" s="546"/>
      <c r="H14" s="546"/>
      <c r="I14" s="546"/>
      <c r="J14" s="546"/>
      <c r="K14" s="546"/>
      <c r="L14" s="546"/>
      <c r="M14" s="302" t="s">
        <v>676</v>
      </c>
      <c r="N14" s="304"/>
      <c r="O14" s="555" t="s">
        <v>561</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451</v>
      </c>
      <c r="Q16" s="569"/>
      <c r="R16" s="570"/>
      <c r="S16" s="570"/>
      <c r="T16" s="570"/>
      <c r="U16" s="570"/>
      <c r="V16" s="570"/>
      <c r="W16" s="571"/>
    </row>
    <row r="17" spans="2:23" s="48" customFormat="1" ht="17.100000000000001" customHeight="1" x14ac:dyDescent="0.45">
      <c r="B17" s="302" t="s">
        <v>435</v>
      </c>
      <c r="C17" s="303"/>
      <c r="D17" s="304"/>
      <c r="E17" s="572" t="s">
        <v>815</v>
      </c>
      <c r="F17" s="573"/>
      <c r="G17" s="573"/>
      <c r="H17" s="573"/>
      <c r="I17" s="573"/>
      <c r="J17" s="573"/>
      <c r="K17" s="573"/>
      <c r="L17" s="574"/>
      <c r="M17" s="302" t="s">
        <v>435</v>
      </c>
      <c r="N17" s="303"/>
      <c r="O17" s="304"/>
      <c r="P17" s="572" t="s">
        <v>816</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817</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818</v>
      </c>
      <c r="E21" s="586"/>
      <c r="F21" s="586"/>
      <c r="G21" s="586"/>
      <c r="H21" s="586"/>
      <c r="I21" s="586"/>
      <c r="J21" s="586"/>
      <c r="K21" s="586"/>
      <c r="L21" s="586"/>
      <c r="M21" s="587" t="s">
        <v>684</v>
      </c>
      <c r="N21" s="588"/>
      <c r="O21" s="585" t="s">
        <v>819</v>
      </c>
      <c r="P21" s="586"/>
      <c r="Q21" s="586"/>
      <c r="R21" s="586"/>
      <c r="S21" s="586"/>
      <c r="T21" s="586"/>
      <c r="U21" s="586"/>
      <c r="V21" s="586"/>
      <c r="W21" s="589"/>
    </row>
    <row r="22" spans="2:23" s="48" customFormat="1" ht="20.100000000000001" customHeight="1" x14ac:dyDescent="0.45">
      <c r="B22" s="541" t="s">
        <v>669</v>
      </c>
      <c r="C22" s="542" t="s">
        <v>670</v>
      </c>
      <c r="D22" s="543" t="s">
        <v>314</v>
      </c>
      <c r="E22" s="544"/>
      <c r="F22" s="545"/>
      <c r="G22" s="546"/>
      <c r="H22" s="546"/>
      <c r="I22" s="546"/>
      <c r="J22" s="546"/>
      <c r="K22" s="546"/>
      <c r="L22" s="546"/>
      <c r="M22" s="541" t="s">
        <v>669</v>
      </c>
      <c r="N22" s="542" t="s">
        <v>670</v>
      </c>
      <c r="O22" s="590" t="s">
        <v>314</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466</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820</v>
      </c>
      <c r="F34" s="573"/>
      <c r="G34" s="573"/>
      <c r="H34" s="573"/>
      <c r="I34" s="573"/>
      <c r="J34" s="573"/>
      <c r="K34" s="573"/>
      <c r="L34" s="574"/>
      <c r="M34" s="302" t="s">
        <v>435</v>
      </c>
      <c r="N34" s="303"/>
      <c r="O34" s="304"/>
      <c r="P34" s="572" t="s">
        <v>821</v>
      </c>
      <c r="Q34" s="573"/>
      <c r="R34" s="573"/>
      <c r="S34" s="573"/>
      <c r="T34" s="573"/>
      <c r="U34" s="573"/>
      <c r="V34" s="573"/>
      <c r="W34" s="574"/>
    </row>
    <row r="35" spans="2:23" s="48" customFormat="1" ht="17.100000000000001" customHeight="1" x14ac:dyDescent="0.45">
      <c r="B35" s="302" t="s">
        <v>679</v>
      </c>
      <c r="C35" s="303"/>
      <c r="D35" s="304"/>
      <c r="E35" s="575" t="s">
        <v>822</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E5014E04-EB88-4D2F-A921-CB1BE95912F4}">
      <formula1>INDIRECT(D13)</formula1>
    </dataValidation>
    <dataValidation type="list" allowBlank="1" showInputMessage="1" showErrorMessage="1" sqref="D11:E12 O11:P12 D28:E29 O28:P29" xr:uid="{DC9299B0-C87D-47CC-9717-33C189FA386A}">
      <formula1>INDIRECT(D9)</formula1>
    </dataValidation>
    <dataValidation type="list" allowBlank="1" showInputMessage="1" showErrorMessage="1" sqref="E32:E33 P15:P16 P32:P33 E15:E16" xr:uid="{4A1B6F57-9967-4293-9ED1-C9DE4DA9FB1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0617E-429F-4B24-A481-53DA6966670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315</v>
      </c>
      <c r="E5" s="544"/>
      <c r="F5" s="545"/>
      <c r="G5" s="546"/>
      <c r="H5" s="546"/>
      <c r="I5" s="546"/>
      <c r="J5" s="546"/>
      <c r="K5" s="546"/>
      <c r="L5" s="546"/>
      <c r="M5" s="547" t="s">
        <v>669</v>
      </c>
      <c r="N5" s="548" t="s">
        <v>670</v>
      </c>
      <c r="O5" s="549" t="s">
        <v>315</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466</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823</v>
      </c>
      <c r="F17" s="573"/>
      <c r="G17" s="573"/>
      <c r="H17" s="573"/>
      <c r="I17" s="573"/>
      <c r="J17" s="573"/>
      <c r="K17" s="573"/>
      <c r="L17" s="574"/>
      <c r="M17" s="302" t="s">
        <v>435</v>
      </c>
      <c r="N17" s="303"/>
      <c r="O17" s="304"/>
      <c r="P17" s="572" t="s">
        <v>758</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716</v>
      </c>
      <c r="E21" s="586"/>
      <c r="F21" s="586"/>
      <c r="G21" s="586"/>
      <c r="H21" s="586"/>
      <c r="I21" s="586"/>
      <c r="J21" s="586"/>
      <c r="K21" s="586"/>
      <c r="L21" s="586"/>
      <c r="M21" s="587" t="s">
        <v>684</v>
      </c>
      <c r="N21" s="588"/>
      <c r="O21" s="585" t="s">
        <v>727</v>
      </c>
      <c r="P21" s="586"/>
      <c r="Q21" s="586"/>
      <c r="R21" s="586"/>
      <c r="S21" s="586"/>
      <c r="T21" s="586"/>
      <c r="U21" s="586"/>
      <c r="V21" s="586"/>
      <c r="W21" s="589"/>
    </row>
    <row r="22" spans="2:23" s="48" customFormat="1" ht="20.100000000000001" customHeight="1" x14ac:dyDescent="0.45">
      <c r="B22" s="541" t="s">
        <v>669</v>
      </c>
      <c r="C22" s="542" t="s">
        <v>670</v>
      </c>
      <c r="D22" s="543" t="s">
        <v>315</v>
      </c>
      <c r="E22" s="544"/>
      <c r="F22" s="545"/>
      <c r="G22" s="546"/>
      <c r="H22" s="546"/>
      <c r="I22" s="546"/>
      <c r="J22" s="546"/>
      <c r="K22" s="546"/>
      <c r="L22" s="546"/>
      <c r="M22" s="541" t="s">
        <v>669</v>
      </c>
      <c r="N22" s="542" t="s">
        <v>670</v>
      </c>
      <c r="O22" s="590" t="s">
        <v>316</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466</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451</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823</v>
      </c>
      <c r="F34" s="573"/>
      <c r="G34" s="573"/>
      <c r="H34" s="573"/>
      <c r="I34" s="573"/>
      <c r="J34" s="573"/>
      <c r="K34" s="573"/>
      <c r="L34" s="574"/>
      <c r="M34" s="302" t="s">
        <v>435</v>
      </c>
      <c r="N34" s="303"/>
      <c r="O34" s="304"/>
      <c r="P34" s="572" t="s">
        <v>794</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824</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716</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284A227C-5A82-49CC-B2B0-201D710E5F31}">
      <formula1>INDIRECT(D13)</formula1>
    </dataValidation>
    <dataValidation type="list" allowBlank="1" showInputMessage="1" showErrorMessage="1" sqref="D11:E12 O11:P12 D28:E29 O28:P29" xr:uid="{690E6D8D-2E43-45F0-A0DA-77FFF790EF09}">
      <formula1>INDIRECT(D9)</formula1>
    </dataValidation>
    <dataValidation type="list" allowBlank="1" showInputMessage="1" showErrorMessage="1" sqref="E32:E33 P15:P16 P32:P33 E15:E16" xr:uid="{116E4327-CFAB-41BD-BF04-FEC4A6D929F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15FC-E7B2-428A-9875-29176AB1147B}">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316</v>
      </c>
      <c r="E5" s="544"/>
      <c r="F5" s="545"/>
      <c r="G5" s="546"/>
      <c r="H5" s="546"/>
      <c r="I5" s="546"/>
      <c r="J5" s="546"/>
      <c r="K5" s="546"/>
      <c r="L5" s="546"/>
      <c r="M5" s="547" t="s">
        <v>669</v>
      </c>
      <c r="N5" s="548" t="s">
        <v>670</v>
      </c>
      <c r="O5" s="549" t="s">
        <v>316</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2</v>
      </c>
      <c r="E7" s="550"/>
      <c r="F7" s="545"/>
      <c r="G7" s="546"/>
      <c r="H7" s="546"/>
      <c r="I7" s="546"/>
      <c r="J7" s="546"/>
      <c r="K7" s="546"/>
      <c r="L7" s="546"/>
      <c r="M7" s="541"/>
      <c r="N7" s="548" t="s">
        <v>671</v>
      </c>
      <c r="O7" s="549">
        <v>3</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466</v>
      </c>
      <c r="E11" s="560"/>
      <c r="F11" s="545"/>
      <c r="G11" s="546"/>
      <c r="H11" s="546"/>
      <c r="I11" s="546"/>
      <c r="J11" s="546"/>
      <c r="K11" s="546"/>
      <c r="L11" s="546"/>
      <c r="M11" s="255"/>
      <c r="N11" s="255" t="s">
        <v>674</v>
      </c>
      <c r="O11" s="549" t="s">
        <v>447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698</v>
      </c>
      <c r="F17" s="573"/>
      <c r="G17" s="573"/>
      <c r="H17" s="573"/>
      <c r="I17" s="573"/>
      <c r="J17" s="573"/>
      <c r="K17" s="573"/>
      <c r="L17" s="574"/>
      <c r="M17" s="302" t="s">
        <v>435</v>
      </c>
      <c r="N17" s="303"/>
      <c r="O17" s="304"/>
      <c r="P17" s="572" t="s">
        <v>825</v>
      </c>
      <c r="Q17" s="573"/>
      <c r="R17" s="573"/>
      <c r="S17" s="573"/>
      <c r="T17" s="573"/>
      <c r="U17" s="573"/>
      <c r="V17" s="573"/>
      <c r="W17" s="574"/>
    </row>
    <row r="18" spans="2:23" s="48" customFormat="1" ht="17.100000000000001" customHeight="1" x14ac:dyDescent="0.45">
      <c r="B18" s="302" t="s">
        <v>679</v>
      </c>
      <c r="C18" s="303"/>
      <c r="D18" s="304"/>
      <c r="E18" s="575" t="s">
        <v>826</v>
      </c>
      <c r="F18" s="576"/>
      <c r="G18" s="576"/>
      <c r="H18" s="576"/>
      <c r="I18" s="576"/>
      <c r="J18" s="576"/>
      <c r="K18" s="576"/>
      <c r="L18" s="576"/>
      <c r="M18" s="302" t="s">
        <v>679</v>
      </c>
      <c r="N18" s="303"/>
      <c r="O18" s="304"/>
      <c r="P18" s="575" t="s">
        <v>827</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727</v>
      </c>
      <c r="E21" s="586"/>
      <c r="F21" s="586"/>
      <c r="G21" s="586"/>
      <c r="H21" s="586"/>
      <c r="I21" s="586"/>
      <c r="J21" s="586"/>
      <c r="K21" s="586"/>
      <c r="L21" s="586"/>
      <c r="M21" s="587" t="s">
        <v>684</v>
      </c>
      <c r="N21" s="588"/>
      <c r="O21" s="585" t="s">
        <v>727</v>
      </c>
      <c r="P21" s="586"/>
      <c r="Q21" s="586"/>
      <c r="R21" s="586"/>
      <c r="S21" s="586"/>
      <c r="T21" s="586"/>
      <c r="U21" s="586"/>
      <c r="V21" s="586"/>
      <c r="W21" s="589"/>
    </row>
    <row r="22" spans="2:23" s="48" customFormat="1" ht="20.100000000000001" customHeight="1" x14ac:dyDescent="0.45">
      <c r="B22" s="541" t="s">
        <v>669</v>
      </c>
      <c r="C22" s="542" t="s">
        <v>670</v>
      </c>
      <c r="D22" s="543" t="s">
        <v>316</v>
      </c>
      <c r="E22" s="544"/>
      <c r="F22" s="545"/>
      <c r="G22" s="546"/>
      <c r="H22" s="546"/>
      <c r="I22" s="546"/>
      <c r="J22" s="546"/>
      <c r="K22" s="546"/>
      <c r="L22" s="546"/>
      <c r="M22" s="541" t="s">
        <v>669</v>
      </c>
      <c r="N22" s="542" t="s">
        <v>670</v>
      </c>
      <c r="O22" s="590" t="s">
        <v>316</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4</v>
      </c>
      <c r="E24" s="550"/>
      <c r="F24" s="545"/>
      <c r="G24" s="546"/>
      <c r="H24" s="546"/>
      <c r="I24" s="546"/>
      <c r="J24" s="546"/>
      <c r="K24" s="546"/>
      <c r="L24" s="546"/>
      <c r="M24" s="541"/>
      <c r="N24" s="548" t="s">
        <v>671</v>
      </c>
      <c r="O24" s="594">
        <v>5</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567</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451</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828</v>
      </c>
      <c r="F34" s="573"/>
      <c r="G34" s="573"/>
      <c r="H34" s="573"/>
      <c r="I34" s="573"/>
      <c r="J34" s="573"/>
      <c r="K34" s="573"/>
      <c r="L34" s="574"/>
      <c r="M34" s="302" t="s">
        <v>435</v>
      </c>
      <c r="N34" s="303"/>
      <c r="O34" s="304"/>
      <c r="P34" s="572" t="s">
        <v>829</v>
      </c>
      <c r="Q34" s="573"/>
      <c r="R34" s="573"/>
      <c r="S34" s="573"/>
      <c r="T34" s="573"/>
      <c r="U34" s="573"/>
      <c r="V34" s="573"/>
      <c r="W34" s="574"/>
    </row>
    <row r="35" spans="2:23" s="48" customFormat="1" ht="17.100000000000001" customHeight="1" x14ac:dyDescent="0.45">
      <c r="B35" s="302" t="s">
        <v>679</v>
      </c>
      <c r="C35" s="303"/>
      <c r="D35" s="304"/>
      <c r="E35" s="575" t="s">
        <v>830</v>
      </c>
      <c r="F35" s="576"/>
      <c r="G35" s="576"/>
      <c r="H35" s="576"/>
      <c r="I35" s="576"/>
      <c r="J35" s="576"/>
      <c r="K35" s="576"/>
      <c r="L35" s="576"/>
      <c r="M35" s="302" t="s">
        <v>679</v>
      </c>
      <c r="N35" s="303"/>
      <c r="O35" s="304"/>
      <c r="P35" s="575" t="s">
        <v>831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2EDF9EA5-5507-4F30-A9E1-DA2B23E208A5}">
      <formula1>INDIRECT(D13)</formula1>
    </dataValidation>
    <dataValidation type="list" allowBlank="1" showInputMessage="1" showErrorMessage="1" sqref="D11:E12 O11:P12 D28:E29 O28:P29" xr:uid="{3D64B649-4750-4709-8B0B-993761EDF71B}">
      <formula1>INDIRECT(D9)</formula1>
    </dataValidation>
    <dataValidation type="list" allowBlank="1" showInputMessage="1" showErrorMessage="1" sqref="E32:E33 P15:P16 P32:P33 E15:E16" xr:uid="{6CDB8271-5FDE-4D7B-B7FB-9A140B98AB5A}">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35F0-B011-4681-80BE-89EE7C240E2A}">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317</v>
      </c>
      <c r="E5" s="544"/>
      <c r="F5" s="545"/>
      <c r="G5" s="546"/>
      <c r="H5" s="546"/>
      <c r="I5" s="546"/>
      <c r="J5" s="546"/>
      <c r="K5" s="546"/>
      <c r="L5" s="546"/>
      <c r="M5" s="547" t="s">
        <v>669</v>
      </c>
      <c r="N5" s="548" t="s">
        <v>670</v>
      </c>
      <c r="O5" s="549" t="s">
        <v>317</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478</v>
      </c>
      <c r="E11" s="560"/>
      <c r="F11" s="545"/>
      <c r="G11" s="546"/>
      <c r="H11" s="546"/>
      <c r="I11" s="546"/>
      <c r="J11" s="546"/>
      <c r="K11" s="546"/>
      <c r="L11" s="546"/>
      <c r="M11" s="255"/>
      <c r="N11" s="255" t="s">
        <v>674</v>
      </c>
      <c r="O11" s="549" t="s">
        <v>567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832</v>
      </c>
      <c r="F17" s="573"/>
      <c r="G17" s="573"/>
      <c r="H17" s="573"/>
      <c r="I17" s="573"/>
      <c r="J17" s="573"/>
      <c r="K17" s="573"/>
      <c r="L17" s="574"/>
      <c r="M17" s="302" t="s">
        <v>435</v>
      </c>
      <c r="N17" s="303"/>
      <c r="O17" s="304"/>
      <c r="P17" s="572" t="s">
        <v>758</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712</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317</v>
      </c>
      <c r="E22" s="544"/>
      <c r="F22" s="545"/>
      <c r="G22" s="546"/>
      <c r="H22" s="546"/>
      <c r="I22" s="546"/>
      <c r="J22" s="546"/>
      <c r="K22" s="546"/>
      <c r="L22" s="546"/>
      <c r="M22" s="541" t="s">
        <v>669</v>
      </c>
      <c r="N22" s="542" t="s">
        <v>670</v>
      </c>
      <c r="O22" s="590" t="s">
        <v>317</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4</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471</v>
      </c>
      <c r="E28" s="550"/>
      <c r="F28" s="545"/>
      <c r="G28" s="546"/>
      <c r="H28" s="546"/>
      <c r="I28" s="546"/>
      <c r="J28" s="546"/>
      <c r="K28" s="546"/>
      <c r="L28" s="546"/>
      <c r="M28" s="255"/>
      <c r="N28" s="255" t="s">
        <v>674</v>
      </c>
      <c r="O28" s="590" t="s">
        <v>567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833</v>
      </c>
      <c r="F34" s="573"/>
      <c r="G34" s="573"/>
      <c r="H34" s="573"/>
      <c r="I34" s="573"/>
      <c r="J34" s="573"/>
      <c r="K34" s="573"/>
      <c r="L34" s="574"/>
      <c r="M34" s="302" t="s">
        <v>435</v>
      </c>
      <c r="N34" s="303"/>
      <c r="O34" s="304"/>
      <c r="P34" s="572" t="s">
        <v>834</v>
      </c>
      <c r="Q34" s="573"/>
      <c r="R34" s="573"/>
      <c r="S34" s="573"/>
      <c r="T34" s="573"/>
      <c r="U34" s="573"/>
      <c r="V34" s="573"/>
      <c r="W34" s="574"/>
    </row>
    <row r="35" spans="2:23" s="48" customFormat="1" ht="17.100000000000001" customHeight="1" x14ac:dyDescent="0.45">
      <c r="B35" s="302" t="s">
        <v>679</v>
      </c>
      <c r="C35" s="303"/>
      <c r="D35" s="304"/>
      <c r="E35" s="575" t="s">
        <v>835</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712</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6EEC8D8C-6F63-419D-974A-7C7C7599BA38}">
      <formula1>INDIRECT(D13)</formula1>
    </dataValidation>
    <dataValidation type="list" allowBlank="1" showInputMessage="1" showErrorMessage="1" sqref="D11:E12 O11:P12 D28:E29 O28:P29" xr:uid="{39F69B48-2768-49D2-9248-6E5F0A9CD969}">
      <formula1>INDIRECT(D9)</formula1>
    </dataValidation>
    <dataValidation type="list" allowBlank="1" showInputMessage="1" showErrorMessage="1" sqref="E32:E33 P15:P16 P32:P33 E15:E16" xr:uid="{9CB54391-8AE1-4F21-91D0-666BE84F7FAB}">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BE440-821F-454B-B1C5-5F6476C577E6}">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318</v>
      </c>
      <c r="E5" s="544"/>
      <c r="F5" s="545"/>
      <c r="G5" s="546"/>
      <c r="H5" s="546"/>
      <c r="I5" s="546"/>
      <c r="J5" s="546"/>
      <c r="K5" s="546"/>
      <c r="L5" s="546"/>
      <c r="M5" s="547" t="s">
        <v>669</v>
      </c>
      <c r="N5" s="548" t="s">
        <v>670</v>
      </c>
      <c r="O5" s="549" t="s">
        <v>318</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478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736</v>
      </c>
      <c r="F17" s="573"/>
      <c r="G17" s="573"/>
      <c r="H17" s="573"/>
      <c r="I17" s="573"/>
      <c r="J17" s="573"/>
      <c r="K17" s="573"/>
      <c r="L17" s="574"/>
      <c r="M17" s="302" t="s">
        <v>435</v>
      </c>
      <c r="N17" s="303"/>
      <c r="O17" s="304"/>
      <c r="P17" s="572" t="s">
        <v>836</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727</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318</v>
      </c>
      <c r="E22" s="544"/>
      <c r="F22" s="545"/>
      <c r="G22" s="546"/>
      <c r="H22" s="546"/>
      <c r="I22" s="546"/>
      <c r="J22" s="546"/>
      <c r="K22" s="546"/>
      <c r="L22" s="546"/>
      <c r="M22" s="541" t="s">
        <v>669</v>
      </c>
      <c r="N22" s="542" t="s">
        <v>670</v>
      </c>
      <c r="O22" s="590" t="s">
        <v>318</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4</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567</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837</v>
      </c>
      <c r="F34" s="573"/>
      <c r="G34" s="573"/>
      <c r="H34" s="573"/>
      <c r="I34" s="573"/>
      <c r="J34" s="573"/>
      <c r="K34" s="573"/>
      <c r="L34" s="574"/>
      <c r="M34" s="302" t="s">
        <v>435</v>
      </c>
      <c r="N34" s="303"/>
      <c r="O34" s="304"/>
      <c r="P34" s="572" t="s">
        <v>838</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839</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712</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5E1C68E7-08BF-4164-893B-86DD98B52B15}">
      <formula1>INDIRECT(D13)</formula1>
    </dataValidation>
    <dataValidation type="list" allowBlank="1" showInputMessage="1" showErrorMessage="1" sqref="D11:E12 O11:P12 D28:E29 O28:P29" xr:uid="{98BEDBC6-7409-4FB9-A500-4EC48D1E468A}">
      <formula1>INDIRECT(D9)</formula1>
    </dataValidation>
    <dataValidation type="list" allowBlank="1" showInputMessage="1" showErrorMessage="1" sqref="E32:E33 P15:P16 P32:P33 E15:E16" xr:uid="{20A63606-B9A3-4FE5-A996-B7F5C33FBEF1}">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9E8C-3775-4E00-A2C9-2FCEBF076E49}">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318</v>
      </c>
      <c r="E5" s="544"/>
      <c r="F5" s="545"/>
      <c r="G5" s="546"/>
      <c r="H5" s="546"/>
      <c r="I5" s="546"/>
      <c r="J5" s="546"/>
      <c r="K5" s="546"/>
      <c r="L5" s="546"/>
      <c r="M5" s="547" t="s">
        <v>669</v>
      </c>
      <c r="N5" s="548" t="s">
        <v>670</v>
      </c>
      <c r="O5" s="549" t="s">
        <v>318</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5</v>
      </c>
      <c r="E7" s="550"/>
      <c r="F7" s="545"/>
      <c r="G7" s="546"/>
      <c r="H7" s="546"/>
      <c r="I7" s="546"/>
      <c r="J7" s="546"/>
      <c r="K7" s="546"/>
      <c r="L7" s="546"/>
      <c r="M7" s="541"/>
      <c r="N7" s="548" t="s">
        <v>671</v>
      </c>
      <c r="O7" s="549">
        <v>6</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447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468</v>
      </c>
      <c r="E14" s="556"/>
      <c r="F14" s="545"/>
      <c r="G14" s="546"/>
      <c r="H14" s="546"/>
      <c r="I14" s="546"/>
      <c r="J14" s="546"/>
      <c r="K14" s="546"/>
      <c r="L14" s="546"/>
      <c r="M14" s="302" t="s">
        <v>676</v>
      </c>
      <c r="N14" s="304"/>
      <c r="O14" s="555" t="s">
        <v>468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382</v>
      </c>
      <c r="F16" s="569"/>
      <c r="G16" s="570"/>
      <c r="H16" s="570"/>
      <c r="I16" s="570"/>
      <c r="J16" s="570"/>
      <c r="K16" s="570"/>
      <c r="L16" s="570"/>
      <c r="M16" s="278"/>
      <c r="N16" s="565" t="s">
        <v>445</v>
      </c>
      <c r="O16" s="566"/>
      <c r="P16" s="568" t="s">
        <v>382</v>
      </c>
      <c r="Q16" s="569"/>
      <c r="R16" s="570"/>
      <c r="S16" s="570"/>
      <c r="T16" s="570"/>
      <c r="U16" s="570"/>
      <c r="V16" s="570"/>
      <c r="W16" s="571"/>
    </row>
    <row r="17" spans="2:23" s="48" customFormat="1" ht="17.100000000000001" customHeight="1" x14ac:dyDescent="0.45">
      <c r="B17" s="302" t="s">
        <v>435</v>
      </c>
      <c r="C17" s="303"/>
      <c r="D17" s="304"/>
      <c r="E17" s="572" t="s">
        <v>840</v>
      </c>
      <c r="F17" s="573"/>
      <c r="G17" s="573"/>
      <c r="H17" s="573"/>
      <c r="I17" s="573"/>
      <c r="J17" s="573"/>
      <c r="K17" s="573"/>
      <c r="L17" s="574"/>
      <c r="M17" s="302" t="s">
        <v>435</v>
      </c>
      <c r="N17" s="303"/>
      <c r="O17" s="304"/>
      <c r="P17" s="572" t="s">
        <v>728</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756</v>
      </c>
      <c r="E21" s="586"/>
      <c r="F21" s="586"/>
      <c r="G21" s="586"/>
      <c r="H21" s="586"/>
      <c r="I21" s="586"/>
      <c r="J21" s="586"/>
      <c r="K21" s="586"/>
      <c r="L21" s="586"/>
      <c r="M21" s="587" t="s">
        <v>684</v>
      </c>
      <c r="N21" s="588"/>
      <c r="O21" s="585" t="s">
        <v>756</v>
      </c>
      <c r="P21" s="586"/>
      <c r="Q21" s="586"/>
      <c r="R21" s="586"/>
      <c r="S21" s="586"/>
      <c r="T21" s="586"/>
      <c r="U21" s="586"/>
      <c r="V21" s="586"/>
      <c r="W21" s="589"/>
    </row>
    <row r="22" spans="2:23" s="48" customFormat="1" ht="20.100000000000001" customHeight="1" x14ac:dyDescent="0.45">
      <c r="B22" s="541" t="s">
        <v>669</v>
      </c>
      <c r="C22" s="542" t="s">
        <v>670</v>
      </c>
      <c r="D22" s="543" t="s">
        <v>319</v>
      </c>
      <c r="E22" s="544"/>
      <c r="F22" s="545"/>
      <c r="G22" s="546"/>
      <c r="H22" s="546"/>
      <c r="I22" s="546"/>
      <c r="J22" s="546"/>
      <c r="K22" s="546"/>
      <c r="L22" s="546"/>
      <c r="M22" s="541" t="s">
        <v>669</v>
      </c>
      <c r="N22" s="542" t="s">
        <v>670</v>
      </c>
      <c r="O22" s="590" t="s">
        <v>320</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478</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451</v>
      </c>
      <c r="Q33" s="569"/>
      <c r="R33" s="570"/>
      <c r="S33" s="570"/>
      <c r="T33" s="570"/>
      <c r="U33" s="570"/>
      <c r="V33" s="570"/>
      <c r="W33" s="571"/>
    </row>
    <row r="34" spans="2:23" s="48" customFormat="1" ht="17.100000000000001" customHeight="1" x14ac:dyDescent="0.45">
      <c r="B34" s="302" t="s">
        <v>435</v>
      </c>
      <c r="C34" s="303"/>
      <c r="D34" s="304"/>
      <c r="E34" s="572" t="s">
        <v>841</v>
      </c>
      <c r="F34" s="573"/>
      <c r="G34" s="573"/>
      <c r="H34" s="573"/>
      <c r="I34" s="573"/>
      <c r="J34" s="573"/>
      <c r="K34" s="573"/>
      <c r="L34" s="574"/>
      <c r="M34" s="302" t="s">
        <v>435</v>
      </c>
      <c r="N34" s="303"/>
      <c r="O34" s="304"/>
      <c r="P34" s="572" t="s">
        <v>823</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712</v>
      </c>
      <c r="E38" s="586"/>
      <c r="F38" s="586"/>
      <c r="G38" s="586"/>
      <c r="H38" s="586"/>
      <c r="I38" s="586"/>
      <c r="J38" s="586"/>
      <c r="K38" s="586"/>
      <c r="L38" s="586"/>
      <c r="M38" s="278" t="s">
        <v>684</v>
      </c>
      <c r="N38" s="279"/>
      <c r="O38" s="603" t="s">
        <v>716</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D5215AB9-543C-4B77-8FA6-5B8EECB81A39}">
      <formula1>INDIRECT(D13)</formula1>
    </dataValidation>
    <dataValidation type="list" allowBlank="1" showInputMessage="1" showErrorMessage="1" sqref="D11:E12 O11:P12 D28:E29 O28:P29" xr:uid="{7813939B-AF51-416F-A3DF-FE392D3193FA}">
      <formula1>INDIRECT(D9)</formula1>
    </dataValidation>
    <dataValidation type="list" allowBlank="1" showInputMessage="1" showErrorMessage="1" sqref="E32:E33 P15:P16 P32:P33 E15:E16" xr:uid="{DB7A4A35-7BC4-4284-B1A9-90674BD866EC}">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3FAD-2DA9-4F26-A038-198D84F328B4}">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320</v>
      </c>
      <c r="E5" s="544"/>
      <c r="F5" s="545"/>
      <c r="G5" s="546"/>
      <c r="H5" s="546"/>
      <c r="I5" s="546"/>
      <c r="J5" s="546"/>
      <c r="K5" s="546"/>
      <c r="L5" s="546"/>
      <c r="M5" s="547" t="s">
        <v>669</v>
      </c>
      <c r="N5" s="548" t="s">
        <v>670</v>
      </c>
      <c r="O5" s="549" t="s">
        <v>320</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2</v>
      </c>
      <c r="E7" s="550"/>
      <c r="F7" s="545"/>
      <c r="G7" s="546"/>
      <c r="H7" s="546"/>
      <c r="I7" s="546"/>
      <c r="J7" s="546"/>
      <c r="K7" s="546"/>
      <c r="L7" s="546"/>
      <c r="M7" s="541"/>
      <c r="N7" s="548" t="s">
        <v>671</v>
      </c>
      <c r="O7" s="549">
        <v>3</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478</v>
      </c>
      <c r="E11" s="560"/>
      <c r="F11" s="545"/>
      <c r="G11" s="546"/>
      <c r="H11" s="546"/>
      <c r="I11" s="546"/>
      <c r="J11" s="546"/>
      <c r="K11" s="546"/>
      <c r="L11" s="546"/>
      <c r="M11" s="255"/>
      <c r="N11" s="255" t="s">
        <v>674</v>
      </c>
      <c r="O11" s="549" t="s">
        <v>567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842</v>
      </c>
      <c r="F17" s="573"/>
      <c r="G17" s="573"/>
      <c r="H17" s="573"/>
      <c r="I17" s="573"/>
      <c r="J17" s="573"/>
      <c r="K17" s="573"/>
      <c r="L17" s="574"/>
      <c r="M17" s="302" t="s">
        <v>435</v>
      </c>
      <c r="N17" s="303"/>
      <c r="O17" s="304"/>
      <c r="P17" s="572" t="s">
        <v>843</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712</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320</v>
      </c>
      <c r="E22" s="544"/>
      <c r="F22" s="545"/>
      <c r="G22" s="546"/>
      <c r="H22" s="546"/>
      <c r="I22" s="546"/>
      <c r="J22" s="546"/>
      <c r="K22" s="546"/>
      <c r="L22" s="546"/>
      <c r="M22" s="541" t="s">
        <v>669</v>
      </c>
      <c r="N22" s="542" t="s">
        <v>670</v>
      </c>
      <c r="O22" s="590" t="s">
        <v>320</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4</v>
      </c>
      <c r="E24" s="550"/>
      <c r="F24" s="545"/>
      <c r="G24" s="546"/>
      <c r="H24" s="546"/>
      <c r="I24" s="546"/>
      <c r="J24" s="546"/>
      <c r="K24" s="546"/>
      <c r="L24" s="546"/>
      <c r="M24" s="541"/>
      <c r="N24" s="548" t="s">
        <v>671</v>
      </c>
      <c r="O24" s="594">
        <v>5</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471</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468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382</v>
      </c>
      <c r="Q33" s="569"/>
      <c r="R33" s="570"/>
      <c r="S33" s="570"/>
      <c r="T33" s="570"/>
      <c r="U33" s="570"/>
      <c r="V33" s="570"/>
      <c r="W33" s="571"/>
    </row>
    <row r="34" spans="2:23" s="48" customFormat="1" ht="17.100000000000001" customHeight="1" x14ac:dyDescent="0.45">
      <c r="B34" s="302" t="s">
        <v>435</v>
      </c>
      <c r="C34" s="303"/>
      <c r="D34" s="304"/>
      <c r="E34" s="572" t="s">
        <v>814</v>
      </c>
      <c r="F34" s="573"/>
      <c r="G34" s="573"/>
      <c r="H34" s="573"/>
      <c r="I34" s="573"/>
      <c r="J34" s="573"/>
      <c r="K34" s="573"/>
      <c r="L34" s="574"/>
      <c r="M34" s="302" t="s">
        <v>435</v>
      </c>
      <c r="N34" s="303"/>
      <c r="O34" s="304"/>
      <c r="P34" s="572" t="s">
        <v>844</v>
      </c>
      <c r="Q34" s="573"/>
      <c r="R34" s="573"/>
      <c r="S34" s="573"/>
      <c r="T34" s="573"/>
      <c r="U34" s="573"/>
      <c r="V34" s="573"/>
      <c r="W34" s="574"/>
    </row>
    <row r="35" spans="2:23" s="48" customFormat="1" ht="17.100000000000001" customHeight="1" x14ac:dyDescent="0.45">
      <c r="B35" s="302" t="s">
        <v>679</v>
      </c>
      <c r="C35" s="303"/>
      <c r="D35" s="304"/>
      <c r="E35" s="575" t="s">
        <v>845</v>
      </c>
      <c r="F35" s="576"/>
      <c r="G35" s="576"/>
      <c r="H35" s="576"/>
      <c r="I35" s="576"/>
      <c r="J35" s="576"/>
      <c r="K35" s="576"/>
      <c r="L35" s="576"/>
      <c r="M35" s="302" t="s">
        <v>679</v>
      </c>
      <c r="N35" s="303"/>
      <c r="O35" s="304"/>
      <c r="P35" s="575" t="s">
        <v>846</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727</v>
      </c>
      <c r="E38" s="586"/>
      <c r="F38" s="586"/>
      <c r="G38" s="586"/>
      <c r="H38" s="586"/>
      <c r="I38" s="586"/>
      <c r="J38" s="586"/>
      <c r="K38" s="586"/>
      <c r="L38" s="586"/>
      <c r="M38" s="278" t="s">
        <v>684</v>
      </c>
      <c r="N38" s="279"/>
      <c r="O38" s="603" t="s">
        <v>847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D9EFFC0A-B807-4208-A538-0DE4C5E825F5}">
      <formula1>INDIRECT(D13)</formula1>
    </dataValidation>
    <dataValidation type="list" allowBlank="1" showInputMessage="1" showErrorMessage="1" sqref="D11:E12 O11:P12 D28:E29 O28:P29" xr:uid="{3BD91490-642B-45E0-9CEC-05107A0F7B66}">
      <formula1>INDIRECT(D9)</formula1>
    </dataValidation>
    <dataValidation type="list" allowBlank="1" showInputMessage="1" showErrorMessage="1" sqref="E32:E33 P15:P16 P32:P33 E15:E16" xr:uid="{266D2EAC-DFFC-46F3-A663-0A241AEDBF9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8DF62-C969-43E9-BA26-5FFB9D999772}">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321</v>
      </c>
      <c r="E5" s="544"/>
      <c r="F5" s="545"/>
      <c r="G5" s="546"/>
      <c r="H5" s="546"/>
      <c r="I5" s="546"/>
      <c r="J5" s="546"/>
      <c r="K5" s="546"/>
      <c r="L5" s="546"/>
      <c r="M5" s="547" t="s">
        <v>669</v>
      </c>
      <c r="N5" s="548" t="s">
        <v>670</v>
      </c>
      <c r="O5" s="549" t="s">
        <v>321</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478</v>
      </c>
      <c r="E11" s="560"/>
      <c r="F11" s="545"/>
      <c r="G11" s="546"/>
      <c r="H11" s="546"/>
      <c r="I11" s="546"/>
      <c r="J11" s="546"/>
      <c r="K11" s="546"/>
      <c r="L11" s="546"/>
      <c r="M11" s="255"/>
      <c r="N11" s="255" t="s">
        <v>674</v>
      </c>
      <c r="O11" s="549" t="s">
        <v>478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848</v>
      </c>
      <c r="F17" s="573"/>
      <c r="G17" s="573"/>
      <c r="H17" s="573"/>
      <c r="I17" s="573"/>
      <c r="J17" s="573"/>
      <c r="K17" s="573"/>
      <c r="L17" s="574"/>
      <c r="M17" s="302" t="s">
        <v>435</v>
      </c>
      <c r="N17" s="303"/>
      <c r="O17" s="304"/>
      <c r="P17" s="572" t="s">
        <v>849</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727</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321</v>
      </c>
      <c r="E22" s="544"/>
      <c r="F22" s="545"/>
      <c r="G22" s="546"/>
      <c r="H22" s="546"/>
      <c r="I22" s="546"/>
      <c r="J22" s="546"/>
      <c r="K22" s="546"/>
      <c r="L22" s="546"/>
      <c r="M22" s="541" t="s">
        <v>669</v>
      </c>
      <c r="N22" s="542" t="s">
        <v>670</v>
      </c>
      <c r="O22" s="590" t="s">
        <v>321</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4</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478</v>
      </c>
      <c r="E28" s="550"/>
      <c r="F28" s="545"/>
      <c r="G28" s="546"/>
      <c r="H28" s="546"/>
      <c r="I28" s="546"/>
      <c r="J28" s="546"/>
      <c r="K28" s="546"/>
      <c r="L28" s="546"/>
      <c r="M28" s="255"/>
      <c r="N28" s="255" t="s">
        <v>674</v>
      </c>
      <c r="O28" s="590" t="s">
        <v>478</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758</v>
      </c>
      <c r="F34" s="573"/>
      <c r="G34" s="573"/>
      <c r="H34" s="573"/>
      <c r="I34" s="573"/>
      <c r="J34" s="573"/>
      <c r="K34" s="573"/>
      <c r="L34" s="574"/>
      <c r="M34" s="302" t="s">
        <v>435</v>
      </c>
      <c r="N34" s="303"/>
      <c r="O34" s="304"/>
      <c r="P34" s="572" t="s">
        <v>850</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712</v>
      </c>
      <c r="E38" s="586"/>
      <c r="F38" s="586"/>
      <c r="G38" s="586"/>
      <c r="H38" s="586"/>
      <c r="I38" s="586"/>
      <c r="J38" s="586"/>
      <c r="K38" s="586"/>
      <c r="L38" s="586"/>
      <c r="M38" s="278" t="s">
        <v>684</v>
      </c>
      <c r="N38" s="279"/>
      <c r="O38" s="603" t="s">
        <v>712</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128D2CF3-DE40-48B5-AC1F-F5928B211A16}">
      <formula1>INDIRECT(D13)</formula1>
    </dataValidation>
    <dataValidation type="list" allowBlank="1" showInputMessage="1" showErrorMessage="1" sqref="D11:E12 O11:P12 D28:E29 O28:P29" xr:uid="{8B64E84D-C101-4C75-9EFC-5E6C58B36FB2}">
      <formula1>INDIRECT(D9)</formula1>
    </dataValidation>
    <dataValidation type="list" allowBlank="1" showInputMessage="1" showErrorMessage="1" sqref="E32:E33 P15:P16 P32:P33 E15:E16" xr:uid="{36C956E6-54D0-4604-9207-8E428CA7390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E63E8-07E1-4E7E-8209-4BF8437A58A5}">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321</v>
      </c>
      <c r="E5" s="544"/>
      <c r="F5" s="545"/>
      <c r="G5" s="546"/>
      <c r="H5" s="546"/>
      <c r="I5" s="546"/>
      <c r="J5" s="546"/>
      <c r="K5" s="546"/>
      <c r="L5" s="546"/>
      <c r="M5" s="547" t="s">
        <v>669</v>
      </c>
      <c r="N5" s="548" t="s">
        <v>670</v>
      </c>
      <c r="O5" s="549" t="s">
        <v>325</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5</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466</v>
      </c>
      <c r="E11" s="560"/>
      <c r="F11" s="545"/>
      <c r="G11" s="546"/>
      <c r="H11" s="546"/>
      <c r="I11" s="546"/>
      <c r="J11" s="546"/>
      <c r="K11" s="546"/>
      <c r="L11" s="546"/>
      <c r="M11" s="255"/>
      <c r="N11" s="255" t="s">
        <v>674</v>
      </c>
      <c r="O11" s="549" t="s">
        <v>447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468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382</v>
      </c>
      <c r="Q16" s="569"/>
      <c r="R16" s="570"/>
      <c r="S16" s="570"/>
      <c r="T16" s="570"/>
      <c r="U16" s="570"/>
      <c r="V16" s="570"/>
      <c r="W16" s="571"/>
    </row>
    <row r="17" spans="2:23" s="48" customFormat="1" ht="17.100000000000001" customHeight="1" x14ac:dyDescent="0.45">
      <c r="B17" s="302" t="s">
        <v>435</v>
      </c>
      <c r="C17" s="303"/>
      <c r="D17" s="304"/>
      <c r="E17" s="572" t="s">
        <v>736</v>
      </c>
      <c r="F17" s="573"/>
      <c r="G17" s="573"/>
      <c r="H17" s="573"/>
      <c r="I17" s="573"/>
      <c r="J17" s="573"/>
      <c r="K17" s="573"/>
      <c r="L17" s="574"/>
      <c r="M17" s="302" t="s">
        <v>435</v>
      </c>
      <c r="N17" s="303"/>
      <c r="O17" s="304"/>
      <c r="P17" s="572" t="s">
        <v>851</v>
      </c>
      <c r="Q17" s="573"/>
      <c r="R17" s="573"/>
      <c r="S17" s="573"/>
      <c r="T17" s="573"/>
      <c r="U17" s="573"/>
      <c r="V17" s="573"/>
      <c r="W17" s="574"/>
    </row>
    <row r="18" spans="2:23" s="48" customFormat="1" ht="17.100000000000001" customHeight="1" x14ac:dyDescent="0.45">
      <c r="B18" s="302" t="s">
        <v>679</v>
      </c>
      <c r="C18" s="303"/>
      <c r="D18" s="304"/>
      <c r="E18" s="575" t="s">
        <v>852</v>
      </c>
      <c r="F18" s="576"/>
      <c r="G18" s="576"/>
      <c r="H18" s="576"/>
      <c r="I18" s="576"/>
      <c r="J18" s="576"/>
      <c r="K18" s="576"/>
      <c r="L18" s="576"/>
      <c r="M18" s="302" t="s">
        <v>679</v>
      </c>
      <c r="N18" s="303"/>
      <c r="O18" s="304"/>
      <c r="P18" s="575" t="s">
        <v>853</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727</v>
      </c>
      <c r="E21" s="586"/>
      <c r="F21" s="586"/>
      <c r="G21" s="586"/>
      <c r="H21" s="586"/>
      <c r="I21" s="586"/>
      <c r="J21" s="586"/>
      <c r="K21" s="586"/>
      <c r="L21" s="586"/>
      <c r="M21" s="587" t="s">
        <v>684</v>
      </c>
      <c r="N21" s="588"/>
      <c r="O21" s="585" t="s">
        <v>854</v>
      </c>
      <c r="P21" s="586"/>
      <c r="Q21" s="586"/>
      <c r="R21" s="586"/>
      <c r="S21" s="586"/>
      <c r="T21" s="586"/>
      <c r="U21" s="586"/>
      <c r="V21" s="586"/>
      <c r="W21" s="589"/>
    </row>
    <row r="22" spans="2:23" s="48" customFormat="1" ht="20.100000000000001" customHeight="1" x14ac:dyDescent="0.45">
      <c r="B22" s="541" t="s">
        <v>669</v>
      </c>
      <c r="C22" s="542" t="s">
        <v>670</v>
      </c>
      <c r="D22" s="543" t="s">
        <v>326</v>
      </c>
      <c r="E22" s="544"/>
      <c r="F22" s="545"/>
      <c r="G22" s="546"/>
      <c r="H22" s="546"/>
      <c r="I22" s="546"/>
      <c r="J22" s="546"/>
      <c r="K22" s="546"/>
      <c r="L22" s="546"/>
      <c r="M22" s="541" t="s">
        <v>669</v>
      </c>
      <c r="N22" s="542" t="s">
        <v>670</v>
      </c>
      <c r="O22" s="590" t="s">
        <v>326</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447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412</v>
      </c>
      <c r="Q33" s="569"/>
      <c r="R33" s="570"/>
      <c r="S33" s="570"/>
      <c r="T33" s="570"/>
      <c r="U33" s="570"/>
      <c r="V33" s="570"/>
      <c r="W33" s="571"/>
    </row>
    <row r="34" spans="2:23" s="48" customFormat="1" ht="17.100000000000001" customHeight="1" x14ac:dyDescent="0.45">
      <c r="B34" s="302" t="s">
        <v>435</v>
      </c>
      <c r="C34" s="303"/>
      <c r="D34" s="304"/>
      <c r="E34" s="572" t="s">
        <v>855</v>
      </c>
      <c r="F34" s="573"/>
      <c r="G34" s="573"/>
      <c r="H34" s="573"/>
      <c r="I34" s="573"/>
      <c r="J34" s="573"/>
      <c r="K34" s="573"/>
      <c r="L34" s="574"/>
      <c r="M34" s="302" t="s">
        <v>435</v>
      </c>
      <c r="N34" s="303"/>
      <c r="O34" s="304"/>
      <c r="P34" s="572" t="s">
        <v>856</v>
      </c>
      <c r="Q34" s="573"/>
      <c r="R34" s="573"/>
      <c r="S34" s="573"/>
      <c r="T34" s="573"/>
      <c r="U34" s="573"/>
      <c r="V34" s="573"/>
      <c r="W34" s="574"/>
    </row>
    <row r="35" spans="2:23" s="48" customFormat="1" ht="17.100000000000001" customHeight="1" x14ac:dyDescent="0.45">
      <c r="B35" s="302" t="s">
        <v>679</v>
      </c>
      <c r="C35" s="303"/>
      <c r="D35" s="304"/>
      <c r="E35" s="575" t="s">
        <v>857</v>
      </c>
      <c r="F35" s="576"/>
      <c r="G35" s="576"/>
      <c r="H35" s="576"/>
      <c r="I35" s="576"/>
      <c r="J35" s="576"/>
      <c r="K35" s="576"/>
      <c r="L35" s="576"/>
      <c r="M35" s="302" t="s">
        <v>679</v>
      </c>
      <c r="N35" s="303"/>
      <c r="O35" s="304"/>
      <c r="P35" s="575" t="s">
        <v>688</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811</v>
      </c>
      <c r="E38" s="586"/>
      <c r="F38" s="586"/>
      <c r="G38" s="586"/>
      <c r="H38" s="586"/>
      <c r="I38" s="586"/>
      <c r="J38" s="586"/>
      <c r="K38" s="586"/>
      <c r="L38" s="586"/>
      <c r="M38" s="278" t="s">
        <v>684</v>
      </c>
      <c r="N38" s="279"/>
      <c r="O38" s="603" t="s">
        <v>724</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1E7F1F96-E519-4082-8A60-2B47CDD6BE90}">
      <formula1>INDIRECT(D13)</formula1>
    </dataValidation>
    <dataValidation type="list" allowBlank="1" showInputMessage="1" showErrorMessage="1" sqref="D11:E12 O11:P12 D28:E29 O28:P29" xr:uid="{D2A2587D-1A51-4DA0-A3B2-FDB26B4717A4}">
      <formula1>INDIRECT(D9)</formula1>
    </dataValidation>
    <dataValidation type="list" allowBlank="1" showInputMessage="1" showErrorMessage="1" sqref="E32:E33 P15:P16 P32:P33 E15:E16" xr:uid="{7C58274B-5134-4714-A539-06E4534A8D2E}">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B3258-4C16-4065-9561-7FFFA37CC4B6}">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326</v>
      </c>
      <c r="E5" s="544"/>
      <c r="F5" s="545"/>
      <c r="G5" s="546"/>
      <c r="H5" s="546"/>
      <c r="I5" s="546"/>
      <c r="J5" s="546"/>
      <c r="K5" s="546"/>
      <c r="L5" s="546"/>
      <c r="M5" s="547" t="s">
        <v>669</v>
      </c>
      <c r="N5" s="548" t="s">
        <v>670</v>
      </c>
      <c r="O5" s="549" t="s">
        <v>327</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462</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507</v>
      </c>
      <c r="E11" s="560"/>
      <c r="F11" s="545"/>
      <c r="G11" s="546"/>
      <c r="H11" s="546"/>
      <c r="I11" s="546"/>
      <c r="J11" s="546"/>
      <c r="K11" s="546"/>
      <c r="L11" s="546"/>
      <c r="M11" s="255"/>
      <c r="N11" s="255" t="s">
        <v>674</v>
      </c>
      <c r="O11" s="549" t="s">
        <v>567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448</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508</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858</v>
      </c>
      <c r="F17" s="573"/>
      <c r="G17" s="573"/>
      <c r="H17" s="573"/>
      <c r="I17" s="573"/>
      <c r="J17" s="573"/>
      <c r="K17" s="573"/>
      <c r="L17" s="574"/>
      <c r="M17" s="302" t="s">
        <v>435</v>
      </c>
      <c r="N17" s="303"/>
      <c r="O17" s="304"/>
      <c r="P17" s="572" t="s">
        <v>841</v>
      </c>
      <c r="Q17" s="573"/>
      <c r="R17" s="573"/>
      <c r="S17" s="573"/>
      <c r="T17" s="573"/>
      <c r="U17" s="573"/>
      <c r="V17" s="573"/>
      <c r="W17" s="574"/>
    </row>
    <row r="18" spans="2:23" s="48" customFormat="1" ht="17.100000000000001" customHeight="1" x14ac:dyDescent="0.45">
      <c r="B18" s="302" t="s">
        <v>679</v>
      </c>
      <c r="C18" s="303"/>
      <c r="D18" s="304"/>
      <c r="E18" s="575" t="s">
        <v>859</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753</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327</v>
      </c>
      <c r="E22" s="544"/>
      <c r="F22" s="545"/>
      <c r="G22" s="546"/>
      <c r="H22" s="546"/>
      <c r="I22" s="546"/>
      <c r="J22" s="546"/>
      <c r="K22" s="546"/>
      <c r="L22" s="546"/>
      <c r="M22" s="541" t="s">
        <v>669</v>
      </c>
      <c r="N22" s="542" t="s">
        <v>670</v>
      </c>
      <c r="O22" s="590" t="s">
        <v>328</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478</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468</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382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860</v>
      </c>
      <c r="F34" s="573"/>
      <c r="G34" s="573"/>
      <c r="H34" s="573"/>
      <c r="I34" s="573"/>
      <c r="J34" s="573"/>
      <c r="K34" s="573"/>
      <c r="L34" s="574"/>
      <c r="M34" s="302" t="s">
        <v>435</v>
      </c>
      <c r="N34" s="303"/>
      <c r="O34" s="304"/>
      <c r="P34" s="572" t="s">
        <v>834</v>
      </c>
      <c r="Q34" s="573"/>
      <c r="R34" s="573"/>
      <c r="S34" s="573"/>
      <c r="T34" s="573"/>
      <c r="U34" s="573"/>
      <c r="V34" s="573"/>
      <c r="W34" s="574"/>
    </row>
    <row r="35" spans="2:23" s="48" customFormat="1" ht="17.100000000000001" customHeight="1" x14ac:dyDescent="0.45">
      <c r="B35" s="302" t="s">
        <v>679</v>
      </c>
      <c r="C35" s="303"/>
      <c r="D35" s="304"/>
      <c r="E35" s="575" t="s">
        <v>861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862</v>
      </c>
      <c r="E38" s="586"/>
      <c r="F38" s="586"/>
      <c r="G38" s="586"/>
      <c r="H38" s="586"/>
      <c r="I38" s="586"/>
      <c r="J38" s="586"/>
      <c r="K38" s="586"/>
      <c r="L38" s="586"/>
      <c r="M38" s="278" t="s">
        <v>684</v>
      </c>
      <c r="N38" s="279"/>
      <c r="O38" s="603" t="s">
        <v>712</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B5868B83-EE9C-46FB-83FB-FD80C6E63EDE}">
      <formula1>INDIRECT(D13)</formula1>
    </dataValidation>
    <dataValidation type="list" allowBlank="1" showInputMessage="1" showErrorMessage="1" sqref="D11:E12 O11:P12 D28:E29 O28:P29" xr:uid="{B4AD8105-B1F4-47AA-A433-6B06B3696C30}">
      <formula1>INDIRECT(D9)</formula1>
    </dataValidation>
    <dataValidation type="list" allowBlank="1" showInputMessage="1" showErrorMessage="1" sqref="E32:E33 P15:P16 P32:P33 E15:E16" xr:uid="{512586CC-FD0B-4032-BDF3-AA2B462E6B61}">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5E095-7A25-4C4F-9F4A-74A47B9C3F2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330</v>
      </c>
      <c r="E5" s="544"/>
      <c r="F5" s="545"/>
      <c r="G5" s="546"/>
      <c r="H5" s="546"/>
      <c r="I5" s="546"/>
      <c r="J5" s="546"/>
      <c r="K5" s="546"/>
      <c r="L5" s="546"/>
      <c r="M5" s="547" t="s">
        <v>669</v>
      </c>
      <c r="N5" s="548" t="s">
        <v>670</v>
      </c>
      <c r="O5" s="549" t="s">
        <v>330</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1</v>
      </c>
      <c r="E7" s="550"/>
      <c r="F7" s="545"/>
      <c r="G7" s="546"/>
      <c r="H7" s="546"/>
      <c r="I7" s="546"/>
      <c r="J7" s="546"/>
      <c r="K7" s="546"/>
      <c r="L7" s="546"/>
      <c r="M7" s="541"/>
      <c r="N7" s="548" t="s">
        <v>671</v>
      </c>
      <c r="O7" s="549">
        <v>2</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567</v>
      </c>
      <c r="E11" s="560"/>
      <c r="F11" s="545"/>
      <c r="G11" s="546"/>
      <c r="H11" s="546"/>
      <c r="I11" s="546"/>
      <c r="J11" s="546"/>
      <c r="K11" s="546"/>
      <c r="L11" s="546"/>
      <c r="M11" s="255"/>
      <c r="N11" s="255" t="s">
        <v>674</v>
      </c>
      <c r="O11" s="549" t="s">
        <v>567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452</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837</v>
      </c>
      <c r="F17" s="573"/>
      <c r="G17" s="573"/>
      <c r="H17" s="573"/>
      <c r="I17" s="573"/>
      <c r="J17" s="573"/>
      <c r="K17" s="573"/>
      <c r="L17" s="574"/>
      <c r="M17" s="302" t="s">
        <v>435</v>
      </c>
      <c r="N17" s="303"/>
      <c r="O17" s="304"/>
      <c r="P17" s="572" t="s">
        <v>863</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712</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330</v>
      </c>
      <c r="E22" s="544"/>
      <c r="F22" s="545"/>
      <c r="G22" s="546"/>
      <c r="H22" s="546"/>
      <c r="I22" s="546"/>
      <c r="J22" s="546"/>
      <c r="K22" s="546"/>
      <c r="L22" s="546"/>
      <c r="M22" s="541" t="s">
        <v>669</v>
      </c>
      <c r="N22" s="542" t="s">
        <v>670</v>
      </c>
      <c r="O22" s="590" t="s">
        <v>332</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3</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567</v>
      </c>
      <c r="E28" s="550"/>
      <c r="F28" s="545"/>
      <c r="G28" s="546"/>
      <c r="H28" s="546"/>
      <c r="I28" s="546"/>
      <c r="J28" s="546"/>
      <c r="K28" s="546"/>
      <c r="L28" s="546"/>
      <c r="M28" s="255"/>
      <c r="N28" s="255" t="s">
        <v>674</v>
      </c>
      <c r="O28" s="590" t="s">
        <v>466</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841</v>
      </c>
      <c r="F34" s="573"/>
      <c r="G34" s="573"/>
      <c r="H34" s="573"/>
      <c r="I34" s="573"/>
      <c r="J34" s="573"/>
      <c r="K34" s="573"/>
      <c r="L34" s="574"/>
      <c r="M34" s="302" t="s">
        <v>435</v>
      </c>
      <c r="N34" s="303"/>
      <c r="O34" s="304"/>
      <c r="P34" s="572" t="s">
        <v>736</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864</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712</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D713DFAE-25C1-4B75-B938-8F7B7B4D9F79}">
      <formula1>INDIRECT(D13)</formula1>
    </dataValidation>
    <dataValidation type="list" allowBlank="1" showInputMessage="1" showErrorMessage="1" sqref="D11:E12 O11:P12 D28:E29 O28:P29" xr:uid="{CBDB19CA-D3D1-429F-8937-DB9364A5BCD0}">
      <formula1>INDIRECT(D9)</formula1>
    </dataValidation>
    <dataValidation type="list" allowBlank="1" showInputMessage="1" showErrorMessage="1" sqref="E32:E33 P15:P16 P32:P33 E15:E16" xr:uid="{6E565012-A801-4327-BB51-FCCD7F309656}">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90E6E-4539-4C74-8217-0E43E4481D89}">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332</v>
      </c>
      <c r="E5" s="544"/>
      <c r="F5" s="545"/>
      <c r="G5" s="546"/>
      <c r="H5" s="546"/>
      <c r="I5" s="546"/>
      <c r="J5" s="546"/>
      <c r="K5" s="546"/>
      <c r="L5" s="546"/>
      <c r="M5" s="547" t="s">
        <v>669</v>
      </c>
      <c r="N5" s="548" t="s">
        <v>670</v>
      </c>
      <c r="O5" s="549" t="s">
        <v>333</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2</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490</v>
      </c>
      <c r="E11" s="560"/>
      <c r="F11" s="545"/>
      <c r="G11" s="546"/>
      <c r="H11" s="546"/>
      <c r="I11" s="546"/>
      <c r="J11" s="546"/>
      <c r="K11" s="546"/>
      <c r="L11" s="546"/>
      <c r="M11" s="255"/>
      <c r="N11" s="255" t="s">
        <v>674</v>
      </c>
      <c r="O11" s="549" t="s">
        <v>478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865</v>
      </c>
      <c r="F17" s="573"/>
      <c r="G17" s="573"/>
      <c r="H17" s="573"/>
      <c r="I17" s="573"/>
      <c r="J17" s="573"/>
      <c r="K17" s="573"/>
      <c r="L17" s="574"/>
      <c r="M17" s="302" t="s">
        <v>435</v>
      </c>
      <c r="N17" s="303"/>
      <c r="O17" s="304"/>
      <c r="P17" s="572" t="s">
        <v>866</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712</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333</v>
      </c>
      <c r="E22" s="544"/>
      <c r="F22" s="545"/>
      <c r="G22" s="546"/>
      <c r="H22" s="546"/>
      <c r="I22" s="546"/>
      <c r="J22" s="546"/>
      <c r="K22" s="546"/>
      <c r="L22" s="546"/>
      <c r="M22" s="541" t="s">
        <v>669</v>
      </c>
      <c r="N22" s="542" t="s">
        <v>670</v>
      </c>
      <c r="O22" s="590" t="s">
        <v>334</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567</v>
      </c>
      <c r="E28" s="550"/>
      <c r="F28" s="545"/>
      <c r="G28" s="546"/>
      <c r="H28" s="546"/>
      <c r="I28" s="546"/>
      <c r="J28" s="546"/>
      <c r="K28" s="546"/>
      <c r="L28" s="546"/>
      <c r="M28" s="255"/>
      <c r="N28" s="255" t="s">
        <v>674</v>
      </c>
      <c r="O28" s="590" t="s">
        <v>567</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467</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479</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867</v>
      </c>
      <c r="F34" s="573"/>
      <c r="G34" s="573"/>
      <c r="H34" s="573"/>
      <c r="I34" s="573"/>
      <c r="J34" s="573"/>
      <c r="K34" s="573"/>
      <c r="L34" s="574"/>
      <c r="M34" s="302" t="s">
        <v>435</v>
      </c>
      <c r="N34" s="303"/>
      <c r="O34" s="304"/>
      <c r="P34" s="572" t="s">
        <v>868</v>
      </c>
      <c r="Q34" s="573"/>
      <c r="R34" s="573"/>
      <c r="S34" s="573"/>
      <c r="T34" s="573"/>
      <c r="U34" s="573"/>
      <c r="V34" s="573"/>
      <c r="W34" s="574"/>
    </row>
    <row r="35" spans="2:23" s="48" customFormat="1" ht="17.100000000000001" customHeight="1" x14ac:dyDescent="0.45">
      <c r="B35" s="302" t="s">
        <v>679</v>
      </c>
      <c r="C35" s="303"/>
      <c r="D35" s="304"/>
      <c r="E35" s="575" t="s">
        <v>461</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712</v>
      </c>
      <c r="E38" s="586"/>
      <c r="F38" s="586"/>
      <c r="G38" s="586"/>
      <c r="H38" s="586"/>
      <c r="I38" s="586"/>
      <c r="J38" s="586"/>
      <c r="K38" s="586"/>
      <c r="L38" s="586"/>
      <c r="M38" s="278" t="s">
        <v>684</v>
      </c>
      <c r="N38" s="279"/>
      <c r="O38" s="603" t="s">
        <v>712</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79A52801-C6F7-4C6C-9C02-6ED88E00F016}">
      <formula1>INDIRECT(D13)</formula1>
    </dataValidation>
    <dataValidation type="list" allowBlank="1" showInputMessage="1" showErrorMessage="1" sqref="D11:E12 O11:P12 D28:E29 O28:P29" xr:uid="{469EB9DB-FADD-42E4-B517-45E02D8D7B6C}">
      <formula1>INDIRECT(D9)</formula1>
    </dataValidation>
    <dataValidation type="list" allowBlank="1" showInputMessage="1" showErrorMessage="1" sqref="E32:E33 P15:P16 P32:P33 E15:E16" xr:uid="{B2D8E29A-6012-4997-8BFD-47887FC68838}">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5561-46F9-4C49-9D33-7D938D7B0589}">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334</v>
      </c>
      <c r="E5" s="544"/>
      <c r="F5" s="545"/>
      <c r="G5" s="546"/>
      <c r="H5" s="546"/>
      <c r="I5" s="546"/>
      <c r="J5" s="546"/>
      <c r="K5" s="546"/>
      <c r="L5" s="546"/>
      <c r="M5" s="547" t="s">
        <v>669</v>
      </c>
      <c r="N5" s="548" t="s">
        <v>670</v>
      </c>
      <c r="O5" s="549" t="s">
        <v>336</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2</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490</v>
      </c>
      <c r="E11" s="560"/>
      <c r="F11" s="545"/>
      <c r="G11" s="546"/>
      <c r="H11" s="546"/>
      <c r="I11" s="546"/>
      <c r="J11" s="546"/>
      <c r="K11" s="546"/>
      <c r="L11" s="546"/>
      <c r="M11" s="255"/>
      <c r="N11" s="255" t="s">
        <v>674</v>
      </c>
      <c r="O11" s="549" t="s">
        <v>447</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451</v>
      </c>
      <c r="Q16" s="569"/>
      <c r="R16" s="570"/>
      <c r="S16" s="570"/>
      <c r="T16" s="570"/>
      <c r="U16" s="570"/>
      <c r="V16" s="570"/>
      <c r="W16" s="571"/>
    </row>
    <row r="17" spans="2:23" s="48" customFormat="1" ht="17.100000000000001" customHeight="1" x14ac:dyDescent="0.45">
      <c r="B17" s="302" t="s">
        <v>435</v>
      </c>
      <c r="C17" s="303"/>
      <c r="D17" s="304"/>
      <c r="E17" s="572" t="s">
        <v>775</v>
      </c>
      <c r="F17" s="573"/>
      <c r="G17" s="573"/>
      <c r="H17" s="573"/>
      <c r="I17" s="573"/>
      <c r="J17" s="573"/>
      <c r="K17" s="573"/>
      <c r="L17" s="574"/>
      <c r="M17" s="302" t="s">
        <v>435</v>
      </c>
      <c r="N17" s="303"/>
      <c r="O17" s="304"/>
      <c r="P17" s="572" t="s">
        <v>814</v>
      </c>
      <c r="Q17" s="573"/>
      <c r="R17" s="573"/>
      <c r="S17" s="573"/>
      <c r="T17" s="573"/>
      <c r="U17" s="573"/>
      <c r="V17" s="573"/>
      <c r="W17" s="574"/>
    </row>
    <row r="18" spans="2:23" s="48" customFormat="1" ht="17.100000000000001" customHeight="1" x14ac:dyDescent="0.45">
      <c r="B18" s="302" t="s">
        <v>679</v>
      </c>
      <c r="C18" s="303"/>
      <c r="D18" s="304"/>
      <c r="E18" s="575" t="s">
        <v>869</v>
      </c>
      <c r="F18" s="576"/>
      <c r="G18" s="576"/>
      <c r="H18" s="576"/>
      <c r="I18" s="576"/>
      <c r="J18" s="576"/>
      <c r="K18" s="576"/>
      <c r="L18" s="576"/>
      <c r="M18" s="302" t="s">
        <v>679</v>
      </c>
      <c r="N18" s="303"/>
      <c r="O18" s="304"/>
      <c r="P18" s="575" t="s">
        <v>870</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712</v>
      </c>
      <c r="E21" s="586"/>
      <c r="F21" s="586"/>
      <c r="G21" s="586"/>
      <c r="H21" s="586"/>
      <c r="I21" s="586"/>
      <c r="J21" s="586"/>
      <c r="K21" s="586"/>
      <c r="L21" s="586"/>
      <c r="M21" s="587" t="s">
        <v>684</v>
      </c>
      <c r="N21" s="588"/>
      <c r="O21" s="585" t="s">
        <v>716</v>
      </c>
      <c r="P21" s="586"/>
      <c r="Q21" s="586"/>
      <c r="R21" s="586"/>
      <c r="S21" s="586"/>
      <c r="T21" s="586"/>
      <c r="U21" s="586"/>
      <c r="V21" s="586"/>
      <c r="W21" s="589"/>
    </row>
    <row r="22" spans="2:23" s="48" customFormat="1" ht="20.100000000000001" customHeight="1" x14ac:dyDescent="0.45">
      <c r="B22" s="541" t="s">
        <v>669</v>
      </c>
      <c r="C22" s="542" t="s">
        <v>670</v>
      </c>
      <c r="D22" s="543" t="s">
        <v>337</v>
      </c>
      <c r="E22" s="544"/>
      <c r="F22" s="545"/>
      <c r="G22" s="546"/>
      <c r="H22" s="546"/>
      <c r="I22" s="546"/>
      <c r="J22" s="546"/>
      <c r="K22" s="546"/>
      <c r="L22" s="546"/>
      <c r="M22" s="541" t="s">
        <v>669</v>
      </c>
      <c r="N22" s="542" t="s">
        <v>670</v>
      </c>
      <c r="O22" s="590" t="s">
        <v>337</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504</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448</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412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760</v>
      </c>
      <c r="F34" s="573"/>
      <c r="G34" s="573"/>
      <c r="H34" s="573"/>
      <c r="I34" s="573"/>
      <c r="J34" s="573"/>
      <c r="K34" s="573"/>
      <c r="L34" s="574"/>
      <c r="M34" s="302" t="s">
        <v>435</v>
      </c>
      <c r="N34" s="303"/>
      <c r="O34" s="304"/>
      <c r="P34" s="572" t="s">
        <v>871</v>
      </c>
      <c r="Q34" s="573"/>
      <c r="R34" s="573"/>
      <c r="S34" s="573"/>
      <c r="T34" s="573"/>
      <c r="U34" s="573"/>
      <c r="V34" s="573"/>
      <c r="W34" s="574"/>
    </row>
    <row r="35" spans="2:23" s="48" customFormat="1" ht="17.100000000000001" customHeight="1" x14ac:dyDescent="0.45">
      <c r="B35" s="302" t="s">
        <v>679</v>
      </c>
      <c r="C35" s="303"/>
      <c r="D35" s="304"/>
      <c r="E35" s="575" t="s">
        <v>680</v>
      </c>
      <c r="F35" s="576"/>
      <c r="G35" s="576"/>
      <c r="H35" s="576"/>
      <c r="I35" s="576"/>
      <c r="J35" s="576"/>
      <c r="K35" s="576"/>
      <c r="L35" s="576"/>
      <c r="M35" s="302" t="s">
        <v>679</v>
      </c>
      <c r="N35" s="303"/>
      <c r="O35" s="304"/>
      <c r="P35" s="575" t="s">
        <v>461</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724</v>
      </c>
      <c r="E38" s="586"/>
      <c r="F38" s="586"/>
      <c r="G38" s="586"/>
      <c r="H38" s="586"/>
      <c r="I38" s="586"/>
      <c r="J38" s="586"/>
      <c r="K38" s="586"/>
      <c r="L38" s="586"/>
      <c r="M38" s="278" t="s">
        <v>684</v>
      </c>
      <c r="N38" s="279"/>
      <c r="O38" s="603" t="s">
        <v>771</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BB6F06E2-6924-4735-9D03-4D5018E7949C}">
      <formula1>INDIRECT(D13)</formula1>
    </dataValidation>
    <dataValidation type="list" allowBlank="1" showInputMessage="1" showErrorMessage="1" sqref="D11:E12 O11:P12 D28:E29 O28:P29" xr:uid="{0A736974-CAC4-4246-99F0-1F0F7A2B2E1E}">
      <formula1>INDIRECT(D9)</formula1>
    </dataValidation>
    <dataValidation type="list" allowBlank="1" showInputMessage="1" showErrorMessage="1" sqref="E32:E33 P15:P16 P32:P33 E15:E16" xr:uid="{F132E121-8E2B-405D-BC10-8057B3BA601A}">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E625-ECBC-4830-812B-851C6AC22363}">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337</v>
      </c>
      <c r="E5" s="544"/>
      <c r="F5" s="545"/>
      <c r="G5" s="546"/>
      <c r="H5" s="546"/>
      <c r="I5" s="546"/>
      <c r="J5" s="546"/>
      <c r="K5" s="546"/>
      <c r="L5" s="546"/>
      <c r="M5" s="547" t="s">
        <v>669</v>
      </c>
      <c r="N5" s="548" t="s">
        <v>670</v>
      </c>
      <c r="O5" s="549" t="s">
        <v>337</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4</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447</v>
      </c>
      <c r="E11" s="560"/>
      <c r="F11" s="545"/>
      <c r="G11" s="546"/>
      <c r="H11" s="546"/>
      <c r="I11" s="546"/>
      <c r="J11" s="546"/>
      <c r="K11" s="546"/>
      <c r="L11" s="546"/>
      <c r="M11" s="255"/>
      <c r="N11" s="255" t="s">
        <v>674</v>
      </c>
      <c r="O11" s="549" t="s">
        <v>528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448</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468</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451</v>
      </c>
      <c r="Q16" s="569"/>
      <c r="R16" s="570"/>
      <c r="S16" s="570"/>
      <c r="T16" s="570"/>
      <c r="U16" s="570"/>
      <c r="V16" s="570"/>
      <c r="W16" s="571"/>
    </row>
    <row r="17" spans="2:23" s="48" customFormat="1" ht="17.100000000000001" customHeight="1" x14ac:dyDescent="0.45">
      <c r="B17" s="302" t="s">
        <v>435</v>
      </c>
      <c r="C17" s="303"/>
      <c r="D17" s="304"/>
      <c r="E17" s="572" t="s">
        <v>809</v>
      </c>
      <c r="F17" s="573"/>
      <c r="G17" s="573"/>
      <c r="H17" s="573"/>
      <c r="I17" s="573"/>
      <c r="J17" s="573"/>
      <c r="K17" s="573"/>
      <c r="L17" s="574"/>
      <c r="M17" s="302" t="s">
        <v>435</v>
      </c>
      <c r="N17" s="303"/>
      <c r="O17" s="304"/>
      <c r="P17" s="572" t="s">
        <v>872</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873</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716</v>
      </c>
      <c r="E21" s="586"/>
      <c r="F21" s="586"/>
      <c r="G21" s="586"/>
      <c r="H21" s="586"/>
      <c r="I21" s="586"/>
      <c r="J21" s="586"/>
      <c r="K21" s="586"/>
      <c r="L21" s="586"/>
      <c r="M21" s="587" t="s">
        <v>684</v>
      </c>
      <c r="N21" s="588"/>
      <c r="O21" s="585" t="s">
        <v>778</v>
      </c>
      <c r="P21" s="586"/>
      <c r="Q21" s="586"/>
      <c r="R21" s="586"/>
      <c r="S21" s="586"/>
      <c r="T21" s="586"/>
      <c r="U21" s="586"/>
      <c r="V21" s="586"/>
      <c r="W21" s="589"/>
    </row>
    <row r="22" spans="2:23" s="48" customFormat="1" ht="20.100000000000001" customHeight="1" x14ac:dyDescent="0.45">
      <c r="B22" s="541" t="s">
        <v>669</v>
      </c>
      <c r="C22" s="542" t="s">
        <v>670</v>
      </c>
      <c r="D22" s="543" t="s">
        <v>339</v>
      </c>
      <c r="E22" s="544"/>
      <c r="F22" s="545"/>
      <c r="G22" s="546"/>
      <c r="H22" s="546"/>
      <c r="I22" s="546"/>
      <c r="J22" s="546"/>
      <c r="K22" s="546"/>
      <c r="L22" s="546"/>
      <c r="M22" s="541" t="s">
        <v>669</v>
      </c>
      <c r="N22" s="542" t="s">
        <v>670</v>
      </c>
      <c r="O22" s="590" t="s">
        <v>339</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1</v>
      </c>
      <c r="E24" s="550"/>
      <c r="F24" s="545"/>
      <c r="G24" s="546"/>
      <c r="H24" s="546"/>
      <c r="I24" s="546"/>
      <c r="J24" s="546"/>
      <c r="K24" s="546"/>
      <c r="L24" s="546"/>
      <c r="M24" s="541"/>
      <c r="N24" s="548" t="s">
        <v>671</v>
      </c>
      <c r="O24" s="594">
        <v>2</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447</v>
      </c>
      <c r="E28" s="550"/>
      <c r="F28" s="545"/>
      <c r="G28" s="546"/>
      <c r="H28" s="546"/>
      <c r="I28" s="546"/>
      <c r="J28" s="546"/>
      <c r="K28" s="546"/>
      <c r="L28" s="546"/>
      <c r="M28" s="255"/>
      <c r="N28" s="255" t="s">
        <v>674</v>
      </c>
      <c r="O28" s="590" t="s">
        <v>471</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467</v>
      </c>
      <c r="P30" s="601"/>
      <c r="Q30" s="545"/>
      <c r="R30" s="546"/>
      <c r="S30" s="546"/>
      <c r="T30" s="546"/>
      <c r="U30" s="546"/>
      <c r="V30" s="546"/>
      <c r="W30" s="557"/>
    </row>
    <row r="31" spans="2:23" s="48" customFormat="1" ht="17.100000000000001" customHeight="1" x14ac:dyDescent="0.45">
      <c r="B31" s="302" t="s">
        <v>676</v>
      </c>
      <c r="C31" s="304"/>
      <c r="D31" s="555" t="s">
        <v>448</v>
      </c>
      <c r="E31" s="556"/>
      <c r="F31" s="545"/>
      <c r="G31" s="546"/>
      <c r="H31" s="546"/>
      <c r="I31" s="546"/>
      <c r="J31" s="546"/>
      <c r="K31" s="546"/>
      <c r="L31" s="546"/>
      <c r="M31" s="302" t="s">
        <v>676</v>
      </c>
      <c r="N31" s="304"/>
      <c r="O31" s="600" t="s">
        <v>479</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874</v>
      </c>
      <c r="F34" s="573"/>
      <c r="G34" s="573"/>
      <c r="H34" s="573"/>
      <c r="I34" s="573"/>
      <c r="J34" s="573"/>
      <c r="K34" s="573"/>
      <c r="L34" s="574"/>
      <c r="M34" s="302" t="s">
        <v>435</v>
      </c>
      <c r="N34" s="303"/>
      <c r="O34" s="304"/>
      <c r="P34" s="572" t="s">
        <v>875</v>
      </c>
      <c r="Q34" s="573"/>
      <c r="R34" s="573"/>
      <c r="S34" s="573"/>
      <c r="T34" s="573"/>
      <c r="U34" s="573"/>
      <c r="V34" s="573"/>
      <c r="W34" s="574"/>
    </row>
    <row r="35" spans="2:23" s="48" customFormat="1" ht="17.100000000000001" customHeight="1" x14ac:dyDescent="0.45">
      <c r="B35" s="302" t="s">
        <v>679</v>
      </c>
      <c r="C35" s="303"/>
      <c r="D35" s="304"/>
      <c r="E35" s="575" t="s">
        <v>688</v>
      </c>
      <c r="F35" s="576"/>
      <c r="G35" s="576"/>
      <c r="H35" s="576"/>
      <c r="I35" s="576"/>
      <c r="J35" s="576"/>
      <c r="K35" s="576"/>
      <c r="L35" s="576"/>
      <c r="M35" s="302" t="s">
        <v>679</v>
      </c>
      <c r="N35" s="303"/>
      <c r="O35" s="304"/>
      <c r="P35" s="575" t="s">
        <v>876</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685</v>
      </c>
      <c r="E38" s="586"/>
      <c r="F38" s="586"/>
      <c r="G38" s="586"/>
      <c r="H38" s="586"/>
      <c r="I38" s="586"/>
      <c r="J38" s="586"/>
      <c r="K38" s="586"/>
      <c r="L38" s="586"/>
      <c r="M38" s="278" t="s">
        <v>684</v>
      </c>
      <c r="N38" s="279"/>
      <c r="O38" s="603" t="s">
        <v>727</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A6D61EFE-4AC7-4A90-A3E0-12CD2EFE57A5}">
      <formula1>INDIRECT(D13)</formula1>
    </dataValidation>
    <dataValidation type="list" allowBlank="1" showInputMessage="1" showErrorMessage="1" sqref="D11:E12 O11:P12 D28:E29 O28:P29" xr:uid="{90DC5AE4-6DF8-4216-BB02-5C95F44B35E8}">
      <formula1>INDIRECT(D9)</formula1>
    </dataValidation>
    <dataValidation type="list" allowBlank="1" showInputMessage="1" showErrorMessage="1" sqref="E32:E33 P15:P16 P32:P33 E15:E16" xr:uid="{420333D6-2DF0-4F64-B276-08696FF1D539}">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C41A6-7300-4BCD-8F65-35CC7B19E067}">
  <sheetPr>
    <pageSetUpPr fitToPage="1"/>
  </sheetPr>
  <dimension ref="B1:Y45"/>
  <sheetViews>
    <sheetView showGridLines="0" showZeros="0" view="pageBreakPreview" zoomScale="75" zoomScaleNormal="100" zoomScaleSheetLayoutView="75" workbookViewId="0"/>
  </sheetViews>
  <sheetFormatPr defaultColWidth="9" defaultRowHeight="12" x14ac:dyDescent="0.15"/>
  <cols>
    <col min="1" max="1" width="1.5" style="527" customWidth="1"/>
    <col min="2" max="4" width="5.8984375" style="48" customWidth="1"/>
    <col min="5" max="5" width="9.3984375" style="48" customWidth="1"/>
    <col min="6" max="12" width="7.59765625" style="48" customWidth="1"/>
    <col min="13" max="15" width="5.8984375" style="48" customWidth="1"/>
    <col min="16" max="16" width="9.3984375" style="48" customWidth="1"/>
    <col min="17" max="23" width="7.59765625" style="48" customWidth="1"/>
    <col min="24" max="24" width="1.5" style="527" customWidth="1"/>
    <col min="25" max="25" width="0" style="527" hidden="1" customWidth="1"/>
    <col min="26" max="16384" width="9" style="527"/>
  </cols>
  <sheetData>
    <row r="1" spans="2:25" ht="9" customHeight="1" x14ac:dyDescent="0.15"/>
    <row r="2" spans="2:25" s="48" customFormat="1" ht="22.5" customHeight="1" x14ac:dyDescent="0.45">
      <c r="B2" s="528" t="s">
        <v>666</v>
      </c>
      <c r="C2" s="528"/>
      <c r="D2" s="528"/>
      <c r="E2" s="528"/>
      <c r="F2" s="528"/>
      <c r="G2" s="528"/>
      <c r="H2" s="528"/>
      <c r="I2" s="528"/>
      <c r="J2" s="528"/>
      <c r="K2" s="528"/>
      <c r="L2" s="528"/>
      <c r="M2" s="528"/>
      <c r="N2" s="528"/>
      <c r="O2" s="528"/>
      <c r="P2" s="528"/>
      <c r="Q2" s="528"/>
      <c r="R2" s="528"/>
      <c r="S2" s="528"/>
      <c r="T2" s="528"/>
      <c r="U2" s="528"/>
      <c r="V2" s="528"/>
      <c r="W2" s="528"/>
      <c r="Y2" s="432" t="s">
        <v>412</v>
      </c>
    </row>
    <row r="3" spans="2:25" s="48" customFormat="1" ht="20.100000000000001" customHeight="1" x14ac:dyDescent="0.15">
      <c r="B3" s="529" t="s">
        <v>2</v>
      </c>
      <c r="C3" s="529"/>
      <c r="D3" s="530" t="s">
        <v>408</v>
      </c>
      <c r="E3" s="530"/>
      <c r="F3" s="530"/>
      <c r="G3" s="530"/>
      <c r="H3" s="244" t="s">
        <v>3</v>
      </c>
      <c r="I3" s="244"/>
      <c r="J3" s="531" t="s">
        <v>407</v>
      </c>
      <c r="K3" s="531"/>
      <c r="L3" s="531"/>
      <c r="M3" s="248" t="s">
        <v>667</v>
      </c>
      <c r="N3" s="248"/>
      <c r="O3" s="248"/>
      <c r="P3" s="532" t="s">
        <v>397</v>
      </c>
      <c r="Q3" s="532"/>
      <c r="R3" s="532"/>
      <c r="S3" s="275" t="s">
        <v>418</v>
      </c>
      <c r="T3" s="277"/>
      <c r="U3" s="533">
        <v>44337</v>
      </c>
      <c r="V3" s="534"/>
      <c r="W3" s="535"/>
      <c r="Y3" s="432" t="s">
        <v>404</v>
      </c>
    </row>
    <row r="4" spans="2:25" s="48" customFormat="1" ht="20.100000000000001" customHeight="1" x14ac:dyDescent="0.45">
      <c r="B4" s="536" t="s">
        <v>109</v>
      </c>
      <c r="C4" s="536"/>
      <c r="D4" s="537" t="s">
        <v>401</v>
      </c>
      <c r="E4" s="537"/>
      <c r="F4" s="537"/>
      <c r="G4" s="537"/>
      <c r="H4" s="261" t="s">
        <v>110</v>
      </c>
      <c r="I4" s="261"/>
      <c r="J4" s="531" t="s">
        <v>406</v>
      </c>
      <c r="K4" s="531"/>
      <c r="L4" s="531"/>
      <c r="M4" s="248" t="s">
        <v>668</v>
      </c>
      <c r="N4" s="248"/>
      <c r="O4" s="248"/>
      <c r="P4" s="532" t="s">
        <v>391</v>
      </c>
      <c r="Q4" s="532"/>
      <c r="R4" s="532"/>
      <c r="S4" s="427"/>
      <c r="T4" s="426"/>
      <c r="U4" s="538"/>
      <c r="V4" s="539"/>
      <c r="W4" s="540"/>
      <c r="Y4" s="432" t="s">
        <v>382</v>
      </c>
    </row>
    <row r="5" spans="2:25" s="48" customFormat="1" ht="20.100000000000001" customHeight="1" x14ac:dyDescent="0.45">
      <c r="B5" s="541" t="s">
        <v>669</v>
      </c>
      <c r="C5" s="542" t="s">
        <v>670</v>
      </c>
      <c r="D5" s="543" t="s">
        <v>339</v>
      </c>
      <c r="E5" s="544"/>
      <c r="F5" s="545"/>
      <c r="G5" s="546"/>
      <c r="H5" s="546"/>
      <c r="I5" s="546"/>
      <c r="J5" s="546"/>
      <c r="K5" s="546"/>
      <c r="L5" s="546"/>
      <c r="M5" s="547" t="s">
        <v>669</v>
      </c>
      <c r="N5" s="548" t="s">
        <v>670</v>
      </c>
      <c r="O5" s="549" t="s">
        <v>340</v>
      </c>
      <c r="P5" s="550"/>
      <c r="Q5" s="551"/>
      <c r="R5" s="552"/>
      <c r="S5" s="552"/>
      <c r="T5" s="552"/>
      <c r="U5" s="552"/>
      <c r="V5" s="552"/>
      <c r="W5" s="553"/>
      <c r="Y5" s="432" t="s">
        <v>395</v>
      </c>
    </row>
    <row r="6" spans="2:25" s="48" customFormat="1" ht="20.100000000000001" customHeight="1" x14ac:dyDescent="0.45">
      <c r="B6" s="541"/>
      <c r="C6" s="554"/>
      <c r="D6" s="555"/>
      <c r="E6" s="556"/>
      <c r="F6" s="545"/>
      <c r="G6" s="546"/>
      <c r="H6" s="546"/>
      <c r="I6" s="546"/>
      <c r="J6" s="546"/>
      <c r="K6" s="546"/>
      <c r="L6" s="546"/>
      <c r="M6" s="541"/>
      <c r="N6" s="554"/>
      <c r="O6" s="555"/>
      <c r="P6" s="556"/>
      <c r="Q6" s="545"/>
      <c r="R6" s="546"/>
      <c r="S6" s="546"/>
      <c r="T6" s="546"/>
      <c r="U6" s="546"/>
      <c r="V6" s="546"/>
      <c r="W6" s="557"/>
    </row>
    <row r="7" spans="2:25" s="48" customFormat="1" ht="20.100000000000001" customHeight="1" x14ac:dyDescent="0.45">
      <c r="B7" s="541"/>
      <c r="C7" s="548" t="s">
        <v>671</v>
      </c>
      <c r="D7" s="549">
        <v>3</v>
      </c>
      <c r="E7" s="550"/>
      <c r="F7" s="545"/>
      <c r="G7" s="546"/>
      <c r="H7" s="546"/>
      <c r="I7" s="546"/>
      <c r="J7" s="546"/>
      <c r="K7" s="546"/>
      <c r="L7" s="546"/>
      <c r="M7" s="541"/>
      <c r="N7" s="548" t="s">
        <v>671</v>
      </c>
      <c r="O7" s="549">
        <v>1</v>
      </c>
      <c r="P7" s="550"/>
      <c r="Q7" s="545"/>
      <c r="R7" s="546"/>
      <c r="S7" s="546"/>
      <c r="T7" s="546"/>
      <c r="U7" s="546"/>
      <c r="V7" s="546"/>
      <c r="W7" s="557"/>
    </row>
    <row r="8" spans="2:25" s="48" customFormat="1" ht="20.100000000000001" customHeight="1" x14ac:dyDescent="0.45">
      <c r="B8" s="558"/>
      <c r="C8" s="554"/>
      <c r="D8" s="555"/>
      <c r="E8" s="556"/>
      <c r="F8" s="545"/>
      <c r="G8" s="546"/>
      <c r="H8" s="546"/>
      <c r="I8" s="546"/>
      <c r="J8" s="546"/>
      <c r="K8" s="546"/>
      <c r="L8" s="546"/>
      <c r="M8" s="558"/>
      <c r="N8" s="554"/>
      <c r="O8" s="555"/>
      <c r="P8" s="556"/>
      <c r="Q8" s="545"/>
      <c r="R8" s="546"/>
      <c r="S8" s="546"/>
      <c r="T8" s="546"/>
      <c r="U8" s="546"/>
      <c r="V8" s="546"/>
      <c r="W8" s="557"/>
    </row>
    <row r="9" spans="2:25" s="48" customFormat="1" ht="17.100000000000001" customHeight="1" x14ac:dyDescent="0.45">
      <c r="B9" s="255" t="s">
        <v>672</v>
      </c>
      <c r="C9" s="255" t="s">
        <v>673</v>
      </c>
      <c r="D9" s="549" t="s">
        <v>446</v>
      </c>
      <c r="E9" s="550"/>
      <c r="F9" s="545"/>
      <c r="G9" s="546"/>
      <c r="H9" s="546"/>
      <c r="I9" s="546"/>
      <c r="J9" s="546"/>
      <c r="K9" s="546"/>
      <c r="L9" s="546"/>
      <c r="M9" s="255" t="s">
        <v>672</v>
      </c>
      <c r="N9" s="255" t="s">
        <v>673</v>
      </c>
      <c r="O9" s="549" t="s">
        <v>446</v>
      </c>
      <c r="P9" s="550"/>
      <c r="Q9" s="545"/>
      <c r="R9" s="546"/>
      <c r="S9" s="546"/>
      <c r="T9" s="546"/>
      <c r="U9" s="546"/>
      <c r="V9" s="546"/>
      <c r="W9" s="557"/>
    </row>
    <row r="10" spans="2:25" s="48" customFormat="1" ht="17.100000000000001" customHeight="1" x14ac:dyDescent="0.45">
      <c r="B10" s="255"/>
      <c r="C10" s="255"/>
      <c r="D10" s="555"/>
      <c r="E10" s="556"/>
      <c r="F10" s="545"/>
      <c r="G10" s="546"/>
      <c r="H10" s="546"/>
      <c r="I10" s="546"/>
      <c r="J10" s="546"/>
      <c r="K10" s="546"/>
      <c r="L10" s="546"/>
      <c r="M10" s="255"/>
      <c r="N10" s="255"/>
      <c r="O10" s="555"/>
      <c r="P10" s="556"/>
      <c r="Q10" s="545"/>
      <c r="R10" s="546"/>
      <c r="S10" s="546"/>
      <c r="T10" s="546"/>
      <c r="U10" s="546"/>
      <c r="V10" s="546"/>
      <c r="W10" s="557"/>
    </row>
    <row r="11" spans="2:25" s="48" customFormat="1" ht="17.100000000000001" customHeight="1" x14ac:dyDescent="0.45">
      <c r="B11" s="255"/>
      <c r="C11" s="255" t="s">
        <v>674</v>
      </c>
      <c r="D11" s="559" t="s">
        <v>471</v>
      </c>
      <c r="E11" s="560"/>
      <c r="F11" s="545"/>
      <c r="G11" s="546"/>
      <c r="H11" s="546"/>
      <c r="I11" s="546"/>
      <c r="J11" s="546"/>
      <c r="K11" s="546"/>
      <c r="L11" s="546"/>
      <c r="M11" s="255"/>
      <c r="N11" s="255" t="s">
        <v>674</v>
      </c>
      <c r="O11" s="549" t="s">
        <v>478</v>
      </c>
      <c r="P11" s="550"/>
      <c r="Q11" s="545"/>
      <c r="R11" s="546"/>
      <c r="S11" s="546"/>
      <c r="T11" s="546"/>
      <c r="U11" s="546"/>
      <c r="V11" s="546"/>
      <c r="W11" s="557"/>
    </row>
    <row r="12" spans="2:25" s="48" customFormat="1" ht="17.100000000000001" customHeight="1" x14ac:dyDescent="0.45">
      <c r="B12" s="255"/>
      <c r="C12" s="255"/>
      <c r="D12" s="561"/>
      <c r="E12" s="562"/>
      <c r="F12" s="545"/>
      <c r="G12" s="546"/>
      <c r="H12" s="546"/>
      <c r="I12" s="546"/>
      <c r="J12" s="546"/>
      <c r="K12" s="546"/>
      <c r="L12" s="546"/>
      <c r="M12" s="255"/>
      <c r="N12" s="255"/>
      <c r="O12" s="555"/>
      <c r="P12" s="556"/>
      <c r="Q12" s="545"/>
      <c r="R12" s="546"/>
      <c r="S12" s="546"/>
      <c r="T12" s="546"/>
      <c r="U12" s="546"/>
      <c r="V12" s="546"/>
      <c r="W12" s="557"/>
    </row>
    <row r="13" spans="2:25" s="48" customFormat="1" ht="17.100000000000001" customHeight="1" x14ac:dyDescent="0.45">
      <c r="B13" s="302" t="s">
        <v>675</v>
      </c>
      <c r="C13" s="304"/>
      <c r="D13" s="563" t="s">
        <v>467</v>
      </c>
      <c r="E13" s="564"/>
      <c r="F13" s="545"/>
      <c r="G13" s="546"/>
      <c r="H13" s="546"/>
      <c r="I13" s="546"/>
      <c r="J13" s="546"/>
      <c r="K13" s="546"/>
      <c r="L13" s="546"/>
      <c r="M13" s="302" t="s">
        <v>675</v>
      </c>
      <c r="N13" s="304"/>
      <c r="O13" s="563" t="s">
        <v>467</v>
      </c>
      <c r="P13" s="564"/>
      <c r="Q13" s="545"/>
      <c r="R13" s="546"/>
      <c r="S13" s="546"/>
      <c r="T13" s="546"/>
      <c r="U13" s="546"/>
      <c r="V13" s="546"/>
      <c r="W13" s="557"/>
    </row>
    <row r="14" spans="2:25" s="48" customFormat="1" ht="17.100000000000001" customHeight="1" x14ac:dyDescent="0.45">
      <c r="B14" s="302" t="s">
        <v>676</v>
      </c>
      <c r="C14" s="304"/>
      <c r="D14" s="555" t="s">
        <v>479</v>
      </c>
      <c r="E14" s="556"/>
      <c r="F14" s="545"/>
      <c r="G14" s="546"/>
      <c r="H14" s="546"/>
      <c r="I14" s="546"/>
      <c r="J14" s="546"/>
      <c r="K14" s="546"/>
      <c r="L14" s="546"/>
      <c r="M14" s="302" t="s">
        <v>676</v>
      </c>
      <c r="N14" s="304"/>
      <c r="O14" s="555" t="s">
        <v>479</v>
      </c>
      <c r="P14" s="556"/>
      <c r="Q14" s="545"/>
      <c r="R14" s="546"/>
      <c r="S14" s="546"/>
      <c r="T14" s="546"/>
      <c r="U14" s="546"/>
      <c r="V14" s="546"/>
      <c r="W14" s="557"/>
    </row>
    <row r="15" spans="2:25" s="48" customFormat="1" ht="17.100000000000001" customHeight="1" x14ac:dyDescent="0.45">
      <c r="B15" s="275" t="s">
        <v>663</v>
      </c>
      <c r="C15" s="565" t="s">
        <v>444</v>
      </c>
      <c r="D15" s="566"/>
      <c r="E15" s="567"/>
      <c r="F15" s="545"/>
      <c r="G15" s="546"/>
      <c r="H15" s="546"/>
      <c r="I15" s="546"/>
      <c r="J15" s="546"/>
      <c r="K15" s="546"/>
      <c r="L15" s="546"/>
      <c r="M15" s="275" t="s">
        <v>663</v>
      </c>
      <c r="N15" s="565" t="s">
        <v>444</v>
      </c>
      <c r="O15" s="566"/>
      <c r="P15" s="567"/>
      <c r="Q15" s="545"/>
      <c r="R15" s="546"/>
      <c r="S15" s="546"/>
      <c r="T15" s="546"/>
      <c r="U15" s="546"/>
      <c r="V15" s="546"/>
      <c r="W15" s="557"/>
    </row>
    <row r="16" spans="2:25" s="48" customFormat="1" ht="17.100000000000001" customHeight="1" x14ac:dyDescent="0.45">
      <c r="B16" s="278"/>
      <c r="C16" s="565" t="s">
        <v>445</v>
      </c>
      <c r="D16" s="566"/>
      <c r="E16" s="568" t="s">
        <v>451</v>
      </c>
      <c r="F16" s="569"/>
      <c r="G16" s="570"/>
      <c r="H16" s="570"/>
      <c r="I16" s="570"/>
      <c r="J16" s="570"/>
      <c r="K16" s="570"/>
      <c r="L16" s="570"/>
      <c r="M16" s="278"/>
      <c r="N16" s="565" t="s">
        <v>445</v>
      </c>
      <c r="O16" s="566"/>
      <c r="P16" s="568" t="s">
        <v>452</v>
      </c>
      <c r="Q16" s="569"/>
      <c r="R16" s="570"/>
      <c r="S16" s="570"/>
      <c r="T16" s="570"/>
      <c r="U16" s="570"/>
      <c r="V16" s="570"/>
      <c r="W16" s="571"/>
    </row>
    <row r="17" spans="2:23" s="48" customFormat="1" ht="17.100000000000001" customHeight="1" x14ac:dyDescent="0.45">
      <c r="B17" s="302" t="s">
        <v>435</v>
      </c>
      <c r="C17" s="303"/>
      <c r="D17" s="304"/>
      <c r="E17" s="572" t="s">
        <v>749</v>
      </c>
      <c r="F17" s="573"/>
      <c r="G17" s="573"/>
      <c r="H17" s="573"/>
      <c r="I17" s="573"/>
      <c r="J17" s="573"/>
      <c r="K17" s="573"/>
      <c r="L17" s="574"/>
      <c r="M17" s="302" t="s">
        <v>435</v>
      </c>
      <c r="N17" s="303"/>
      <c r="O17" s="304"/>
      <c r="P17" s="572" t="s">
        <v>863</v>
      </c>
      <c r="Q17" s="573"/>
      <c r="R17" s="573"/>
      <c r="S17" s="573"/>
      <c r="T17" s="573"/>
      <c r="U17" s="573"/>
      <c r="V17" s="573"/>
      <c r="W17" s="574"/>
    </row>
    <row r="18" spans="2:23" s="48" customFormat="1" ht="17.100000000000001" customHeight="1" x14ac:dyDescent="0.45">
      <c r="B18" s="302" t="s">
        <v>679</v>
      </c>
      <c r="C18" s="303"/>
      <c r="D18" s="304"/>
      <c r="E18" s="575" t="s">
        <v>461</v>
      </c>
      <c r="F18" s="576"/>
      <c r="G18" s="576"/>
      <c r="H18" s="576"/>
      <c r="I18" s="576"/>
      <c r="J18" s="576"/>
      <c r="K18" s="576"/>
      <c r="L18" s="576"/>
      <c r="M18" s="302" t="s">
        <v>679</v>
      </c>
      <c r="N18" s="303"/>
      <c r="O18" s="304"/>
      <c r="P18" s="575" t="s">
        <v>461</v>
      </c>
      <c r="Q18" s="576"/>
      <c r="R18" s="576"/>
      <c r="S18" s="576"/>
      <c r="T18" s="576"/>
      <c r="U18" s="576"/>
      <c r="V18" s="576"/>
      <c r="W18" s="577"/>
    </row>
    <row r="19" spans="2:23" s="48" customFormat="1" ht="17.100000000000001" customHeight="1" x14ac:dyDescent="0.45">
      <c r="B19" s="302" t="s">
        <v>681</v>
      </c>
      <c r="C19" s="303"/>
      <c r="D19" s="304"/>
      <c r="E19" s="575"/>
      <c r="F19" s="576"/>
      <c r="G19" s="576"/>
      <c r="H19" s="578"/>
      <c r="I19" s="578"/>
      <c r="J19" s="578"/>
      <c r="K19" s="578"/>
      <c r="L19" s="579"/>
      <c r="M19" s="302" t="s">
        <v>681</v>
      </c>
      <c r="N19" s="303"/>
      <c r="O19" s="304"/>
      <c r="P19" s="575"/>
      <c r="Q19" s="576"/>
      <c r="R19" s="576"/>
      <c r="S19" s="578"/>
      <c r="T19" s="578"/>
      <c r="U19" s="578"/>
      <c r="V19" s="578"/>
      <c r="W19" s="579"/>
    </row>
    <row r="20" spans="2:23" s="48" customFormat="1" ht="17.100000000000001" customHeight="1" x14ac:dyDescent="0.45">
      <c r="B20" s="302" t="s">
        <v>682</v>
      </c>
      <c r="C20" s="303"/>
      <c r="D20" s="304"/>
      <c r="E20" s="575"/>
      <c r="F20" s="576"/>
      <c r="G20" s="576"/>
      <c r="H20" s="580" t="s">
        <v>683</v>
      </c>
      <c r="I20" s="581"/>
      <c r="J20" s="582"/>
      <c r="K20" s="583"/>
      <c r="L20" s="583"/>
      <c r="M20" s="302" t="s">
        <v>682</v>
      </c>
      <c r="N20" s="303"/>
      <c r="O20" s="304"/>
      <c r="P20" s="575"/>
      <c r="Q20" s="576"/>
      <c r="R20" s="576"/>
      <c r="S20" s="580" t="s">
        <v>683</v>
      </c>
      <c r="T20" s="581"/>
      <c r="U20" s="582"/>
      <c r="V20" s="583"/>
      <c r="W20" s="584"/>
    </row>
    <row r="21" spans="2:23" s="48" customFormat="1" ht="17.100000000000001" customHeight="1" x14ac:dyDescent="0.45">
      <c r="B21" s="302" t="s">
        <v>684</v>
      </c>
      <c r="C21" s="303"/>
      <c r="D21" s="585" t="s">
        <v>712</v>
      </c>
      <c r="E21" s="586"/>
      <c r="F21" s="586"/>
      <c r="G21" s="586"/>
      <c r="H21" s="586"/>
      <c r="I21" s="586"/>
      <c r="J21" s="586"/>
      <c r="K21" s="586"/>
      <c r="L21" s="586"/>
      <c r="M21" s="587" t="s">
        <v>684</v>
      </c>
      <c r="N21" s="588"/>
      <c r="O21" s="585" t="s">
        <v>712</v>
      </c>
      <c r="P21" s="586"/>
      <c r="Q21" s="586"/>
      <c r="R21" s="586"/>
      <c r="S21" s="586"/>
      <c r="T21" s="586"/>
      <c r="U21" s="586"/>
      <c r="V21" s="586"/>
      <c r="W21" s="589"/>
    </row>
    <row r="22" spans="2:23" s="48" customFormat="1" ht="20.100000000000001" customHeight="1" x14ac:dyDescent="0.45">
      <c r="B22" s="541" t="s">
        <v>669</v>
      </c>
      <c r="C22" s="542" t="s">
        <v>670</v>
      </c>
      <c r="D22" s="543" t="s">
        <v>340</v>
      </c>
      <c r="E22" s="544"/>
      <c r="F22" s="545"/>
      <c r="G22" s="546"/>
      <c r="H22" s="546"/>
      <c r="I22" s="546"/>
      <c r="J22" s="546"/>
      <c r="K22" s="546"/>
      <c r="L22" s="546"/>
      <c r="M22" s="541" t="s">
        <v>669</v>
      </c>
      <c r="N22" s="542" t="s">
        <v>670</v>
      </c>
      <c r="O22" s="590" t="s">
        <v>605</v>
      </c>
      <c r="P22" s="591"/>
      <c r="Q22" s="545"/>
      <c r="R22" s="546"/>
      <c r="S22" s="546"/>
      <c r="T22" s="546"/>
      <c r="U22" s="546"/>
      <c r="V22" s="546"/>
      <c r="W22" s="557"/>
    </row>
    <row r="23" spans="2:23" s="48" customFormat="1" ht="20.100000000000001" customHeight="1" x14ac:dyDescent="0.45">
      <c r="B23" s="541"/>
      <c r="C23" s="554"/>
      <c r="D23" s="555"/>
      <c r="E23" s="556"/>
      <c r="F23" s="545"/>
      <c r="G23" s="546"/>
      <c r="H23" s="546"/>
      <c r="I23" s="546"/>
      <c r="J23" s="546"/>
      <c r="K23" s="546"/>
      <c r="L23" s="546"/>
      <c r="M23" s="541"/>
      <c r="N23" s="554"/>
      <c r="O23" s="592"/>
      <c r="P23" s="593"/>
      <c r="Q23" s="545"/>
      <c r="R23" s="546"/>
      <c r="S23" s="546"/>
      <c r="T23" s="546"/>
      <c r="U23" s="546"/>
      <c r="V23" s="546"/>
      <c r="W23" s="557"/>
    </row>
    <row r="24" spans="2:23" s="48" customFormat="1" ht="20.100000000000001" customHeight="1" x14ac:dyDescent="0.45">
      <c r="B24" s="541"/>
      <c r="C24" s="548" t="s">
        <v>671</v>
      </c>
      <c r="D24" s="549">
        <v>2</v>
      </c>
      <c r="E24" s="550"/>
      <c r="F24" s="545"/>
      <c r="G24" s="546"/>
      <c r="H24" s="546"/>
      <c r="I24" s="546"/>
      <c r="J24" s="546"/>
      <c r="K24" s="546"/>
      <c r="L24" s="546"/>
      <c r="M24" s="541"/>
      <c r="N24" s="548" t="s">
        <v>671</v>
      </c>
      <c r="O24" s="594">
        <v>1</v>
      </c>
      <c r="P24" s="595"/>
      <c r="Q24" s="545"/>
      <c r="R24" s="546"/>
      <c r="S24" s="546"/>
      <c r="T24" s="546"/>
      <c r="U24" s="546"/>
      <c r="V24" s="546"/>
      <c r="W24" s="557"/>
    </row>
    <row r="25" spans="2:23" s="48" customFormat="1" ht="20.100000000000001" customHeight="1" x14ac:dyDescent="0.45">
      <c r="B25" s="558"/>
      <c r="C25" s="554"/>
      <c r="D25" s="555"/>
      <c r="E25" s="556"/>
      <c r="F25" s="545"/>
      <c r="G25" s="546"/>
      <c r="H25" s="546"/>
      <c r="I25" s="546"/>
      <c r="J25" s="546"/>
      <c r="K25" s="546"/>
      <c r="L25" s="546"/>
      <c r="M25" s="558"/>
      <c r="N25" s="554"/>
      <c r="O25" s="596"/>
      <c r="P25" s="597"/>
      <c r="Q25" s="545"/>
      <c r="R25" s="546"/>
      <c r="S25" s="546"/>
      <c r="T25" s="546"/>
      <c r="U25" s="546"/>
      <c r="V25" s="546"/>
      <c r="W25" s="557"/>
    </row>
    <row r="26" spans="2:23" s="48" customFormat="1" ht="17.100000000000001" customHeight="1" x14ac:dyDescent="0.45">
      <c r="B26" s="255" t="s">
        <v>672</v>
      </c>
      <c r="C26" s="255" t="s">
        <v>673</v>
      </c>
      <c r="D26" s="549" t="s">
        <v>446</v>
      </c>
      <c r="E26" s="550"/>
      <c r="F26" s="545"/>
      <c r="G26" s="546"/>
      <c r="H26" s="546"/>
      <c r="I26" s="546"/>
      <c r="J26" s="546"/>
      <c r="K26" s="546"/>
      <c r="L26" s="546"/>
      <c r="M26" s="255" t="s">
        <v>672</v>
      </c>
      <c r="N26" s="255" t="s">
        <v>673</v>
      </c>
      <c r="O26" s="598" t="s">
        <v>446</v>
      </c>
      <c r="P26" s="599"/>
      <c r="Q26" s="545"/>
      <c r="R26" s="546"/>
      <c r="S26" s="546"/>
      <c r="T26" s="546"/>
      <c r="U26" s="546"/>
      <c r="V26" s="546"/>
      <c r="W26" s="557"/>
    </row>
    <row r="27" spans="2:23" s="48" customFormat="1" ht="17.100000000000001" customHeight="1" x14ac:dyDescent="0.45">
      <c r="B27" s="255"/>
      <c r="C27" s="255"/>
      <c r="D27" s="555"/>
      <c r="E27" s="556"/>
      <c r="F27" s="545"/>
      <c r="G27" s="546"/>
      <c r="H27" s="546"/>
      <c r="I27" s="546"/>
      <c r="J27" s="546"/>
      <c r="K27" s="546"/>
      <c r="L27" s="546"/>
      <c r="M27" s="255"/>
      <c r="N27" s="255"/>
      <c r="O27" s="592"/>
      <c r="P27" s="593"/>
      <c r="Q27" s="545"/>
      <c r="R27" s="546"/>
      <c r="S27" s="546"/>
      <c r="T27" s="546"/>
      <c r="U27" s="546"/>
      <c r="V27" s="546"/>
      <c r="W27" s="557"/>
    </row>
    <row r="28" spans="2:23" s="48" customFormat="1" ht="17.100000000000001" customHeight="1" x14ac:dyDescent="0.45">
      <c r="B28" s="255"/>
      <c r="C28" s="255" t="s">
        <v>674</v>
      </c>
      <c r="D28" s="549" t="s">
        <v>528</v>
      </c>
      <c r="E28" s="550"/>
      <c r="F28" s="545"/>
      <c r="G28" s="546"/>
      <c r="H28" s="546"/>
      <c r="I28" s="546"/>
      <c r="J28" s="546"/>
      <c r="K28" s="546"/>
      <c r="L28" s="546"/>
      <c r="M28" s="255"/>
      <c r="N28" s="255" t="s">
        <v>674</v>
      </c>
      <c r="O28" s="590" t="s">
        <v>606</v>
      </c>
      <c r="P28" s="591"/>
      <c r="Q28" s="545"/>
      <c r="R28" s="546"/>
      <c r="S28" s="546"/>
      <c r="T28" s="546"/>
      <c r="U28" s="546"/>
      <c r="V28" s="546"/>
      <c r="W28" s="557"/>
    </row>
    <row r="29" spans="2:23" s="48" customFormat="1" ht="17.100000000000001" customHeight="1" x14ac:dyDescent="0.45">
      <c r="B29" s="255"/>
      <c r="C29" s="255"/>
      <c r="D29" s="555"/>
      <c r="E29" s="556"/>
      <c r="F29" s="545"/>
      <c r="G29" s="546"/>
      <c r="H29" s="546"/>
      <c r="I29" s="546"/>
      <c r="J29" s="546"/>
      <c r="K29" s="546"/>
      <c r="L29" s="546"/>
      <c r="M29" s="255"/>
      <c r="N29" s="255"/>
      <c r="O29" s="592"/>
      <c r="P29" s="593"/>
      <c r="Q29" s="545"/>
      <c r="R29" s="546"/>
      <c r="S29" s="546"/>
      <c r="T29" s="546"/>
      <c r="U29" s="546"/>
      <c r="V29" s="546"/>
      <c r="W29" s="557"/>
    </row>
    <row r="30" spans="2:23" s="48" customFormat="1" ht="17.100000000000001" customHeight="1" x14ac:dyDescent="0.45">
      <c r="B30" s="302" t="s">
        <v>675</v>
      </c>
      <c r="C30" s="304"/>
      <c r="D30" s="563" t="s">
        <v>448</v>
      </c>
      <c r="E30" s="564"/>
      <c r="F30" s="545"/>
      <c r="G30" s="546"/>
      <c r="H30" s="546"/>
      <c r="I30" s="546"/>
      <c r="J30" s="546"/>
      <c r="K30" s="546"/>
      <c r="L30" s="546"/>
      <c r="M30" s="302" t="s">
        <v>675</v>
      </c>
      <c r="N30" s="304"/>
      <c r="O30" s="600" t="s">
        <v>448</v>
      </c>
      <c r="P30" s="601"/>
      <c r="Q30" s="545"/>
      <c r="R30" s="546"/>
      <c r="S30" s="546"/>
      <c r="T30" s="546"/>
      <c r="U30" s="546"/>
      <c r="V30" s="546"/>
      <c r="W30" s="557"/>
    </row>
    <row r="31" spans="2:23" s="48" customFormat="1" ht="17.100000000000001" customHeight="1" x14ac:dyDescent="0.45">
      <c r="B31" s="302" t="s">
        <v>676</v>
      </c>
      <c r="C31" s="304"/>
      <c r="D31" s="555" t="s">
        <v>448</v>
      </c>
      <c r="E31" s="556"/>
      <c r="F31" s="545"/>
      <c r="G31" s="546"/>
      <c r="H31" s="546"/>
      <c r="I31" s="546"/>
      <c r="J31" s="546"/>
      <c r="K31" s="546"/>
      <c r="L31" s="546"/>
      <c r="M31" s="302" t="s">
        <v>676</v>
      </c>
      <c r="N31" s="304"/>
      <c r="O31" s="600" t="s">
        <v>448</v>
      </c>
      <c r="P31" s="601"/>
      <c r="Q31" s="545"/>
      <c r="R31" s="546"/>
      <c r="S31" s="546"/>
      <c r="T31" s="546"/>
      <c r="U31" s="546"/>
      <c r="V31" s="546"/>
      <c r="W31" s="557"/>
    </row>
    <row r="32" spans="2:23" s="48" customFormat="1" ht="17.100000000000001" customHeight="1" x14ac:dyDescent="0.45">
      <c r="B32" s="275" t="s">
        <v>663</v>
      </c>
      <c r="C32" s="565" t="s">
        <v>444</v>
      </c>
      <c r="D32" s="566"/>
      <c r="E32" s="567"/>
      <c r="F32" s="545"/>
      <c r="G32" s="546"/>
      <c r="H32" s="546"/>
      <c r="I32" s="546"/>
      <c r="J32" s="546"/>
      <c r="K32" s="546"/>
      <c r="L32" s="546"/>
      <c r="M32" s="275" t="s">
        <v>663</v>
      </c>
      <c r="N32" s="565" t="s">
        <v>444</v>
      </c>
      <c r="O32" s="566"/>
      <c r="P32" s="568"/>
      <c r="Q32" s="545"/>
      <c r="R32" s="546"/>
      <c r="S32" s="546"/>
      <c r="T32" s="546"/>
      <c r="U32" s="546"/>
      <c r="V32" s="546"/>
      <c r="W32" s="557"/>
    </row>
    <row r="33" spans="2:23" s="48" customFormat="1" ht="17.100000000000001" customHeight="1" x14ac:dyDescent="0.45">
      <c r="B33" s="278"/>
      <c r="C33" s="565" t="s">
        <v>445</v>
      </c>
      <c r="D33" s="566"/>
      <c r="E33" s="568" t="s">
        <v>452</v>
      </c>
      <c r="F33" s="569"/>
      <c r="G33" s="570"/>
      <c r="H33" s="570"/>
      <c r="I33" s="570"/>
      <c r="J33" s="570"/>
      <c r="K33" s="570"/>
      <c r="L33" s="570"/>
      <c r="M33" s="278"/>
      <c r="N33" s="565" t="s">
        <v>445</v>
      </c>
      <c r="O33" s="566"/>
      <c r="P33" s="602" t="s">
        <v>452</v>
      </c>
      <c r="Q33" s="569"/>
      <c r="R33" s="570"/>
      <c r="S33" s="570"/>
      <c r="T33" s="570"/>
      <c r="U33" s="570"/>
      <c r="V33" s="570"/>
      <c r="W33" s="571"/>
    </row>
    <row r="34" spans="2:23" s="48" customFormat="1" ht="17.100000000000001" customHeight="1" x14ac:dyDescent="0.45">
      <c r="B34" s="302" t="s">
        <v>435</v>
      </c>
      <c r="C34" s="303"/>
      <c r="D34" s="304"/>
      <c r="E34" s="572" t="s">
        <v>604</v>
      </c>
      <c r="F34" s="573"/>
      <c r="G34" s="573"/>
      <c r="H34" s="573"/>
      <c r="I34" s="573"/>
      <c r="J34" s="573"/>
      <c r="K34" s="573"/>
      <c r="L34" s="574"/>
      <c r="M34" s="302" t="s">
        <v>435</v>
      </c>
      <c r="N34" s="303"/>
      <c r="O34" s="304"/>
      <c r="P34" s="572" t="s">
        <v>607</v>
      </c>
      <c r="Q34" s="573"/>
      <c r="R34" s="573"/>
      <c r="S34" s="573"/>
      <c r="T34" s="573"/>
      <c r="U34" s="573"/>
      <c r="V34" s="573"/>
      <c r="W34" s="574"/>
    </row>
    <row r="35" spans="2:23" s="48" customFormat="1" ht="17.100000000000001" customHeight="1" x14ac:dyDescent="0.45">
      <c r="B35" s="302" t="s">
        <v>679</v>
      </c>
      <c r="C35" s="303"/>
      <c r="D35" s="304"/>
      <c r="E35" s="575" t="s">
        <v>688</v>
      </c>
      <c r="F35" s="576"/>
      <c r="G35" s="576"/>
      <c r="H35" s="576"/>
      <c r="I35" s="576"/>
      <c r="J35" s="576"/>
      <c r="K35" s="576"/>
      <c r="L35" s="576"/>
      <c r="M35" s="302" t="s">
        <v>679</v>
      </c>
      <c r="N35" s="303"/>
      <c r="O35" s="304"/>
      <c r="P35" s="575" t="s">
        <v>688</v>
      </c>
      <c r="Q35" s="576"/>
      <c r="R35" s="576"/>
      <c r="S35" s="576"/>
      <c r="T35" s="576"/>
      <c r="U35" s="576"/>
      <c r="V35" s="576"/>
      <c r="W35" s="577"/>
    </row>
    <row r="36" spans="2:23" s="48" customFormat="1" ht="17.100000000000001" customHeight="1" x14ac:dyDescent="0.45">
      <c r="B36" s="302" t="s">
        <v>681</v>
      </c>
      <c r="C36" s="303"/>
      <c r="D36" s="304"/>
      <c r="E36" s="575"/>
      <c r="F36" s="576"/>
      <c r="G36" s="576"/>
      <c r="H36" s="578"/>
      <c r="I36" s="578"/>
      <c r="J36" s="578"/>
      <c r="K36" s="578"/>
      <c r="L36" s="579"/>
      <c r="M36" s="302" t="s">
        <v>681</v>
      </c>
      <c r="N36" s="303"/>
      <c r="O36" s="304"/>
      <c r="P36" s="575"/>
      <c r="Q36" s="576"/>
      <c r="R36" s="576"/>
      <c r="S36" s="578"/>
      <c r="T36" s="578"/>
      <c r="U36" s="578"/>
      <c r="V36" s="578"/>
      <c r="W36" s="579"/>
    </row>
    <row r="37" spans="2:23" s="48" customFormat="1" ht="17.100000000000001" customHeight="1" x14ac:dyDescent="0.45">
      <c r="B37" s="302" t="s">
        <v>682</v>
      </c>
      <c r="C37" s="303"/>
      <c r="D37" s="304"/>
      <c r="E37" s="575"/>
      <c r="F37" s="576"/>
      <c r="G37" s="576"/>
      <c r="H37" s="580" t="s">
        <v>683</v>
      </c>
      <c r="I37" s="581"/>
      <c r="J37" s="582"/>
      <c r="K37" s="583"/>
      <c r="L37" s="583"/>
      <c r="M37" s="302" t="s">
        <v>682</v>
      </c>
      <c r="N37" s="303"/>
      <c r="O37" s="304"/>
      <c r="P37" s="575"/>
      <c r="Q37" s="576"/>
      <c r="R37" s="576"/>
      <c r="S37" s="580" t="s">
        <v>683</v>
      </c>
      <c r="T37" s="581"/>
      <c r="U37" s="582"/>
      <c r="V37" s="583"/>
      <c r="W37" s="584"/>
    </row>
    <row r="38" spans="2:23" s="48" customFormat="1" ht="17.100000000000001" customHeight="1" x14ac:dyDescent="0.45">
      <c r="B38" s="278" t="s">
        <v>684</v>
      </c>
      <c r="C38" s="279"/>
      <c r="D38" s="585" t="s">
        <v>688</v>
      </c>
      <c r="E38" s="586"/>
      <c r="F38" s="586"/>
      <c r="G38" s="586"/>
      <c r="H38" s="586"/>
      <c r="I38" s="586"/>
      <c r="J38" s="586"/>
      <c r="K38" s="586"/>
      <c r="L38" s="586"/>
      <c r="M38" s="278" t="s">
        <v>684</v>
      </c>
      <c r="N38" s="279"/>
      <c r="O38" s="603" t="s">
        <v>688</v>
      </c>
      <c r="P38" s="604"/>
      <c r="Q38" s="604"/>
      <c r="R38" s="604"/>
      <c r="S38" s="604"/>
      <c r="T38" s="604"/>
      <c r="U38" s="604"/>
      <c r="V38" s="604"/>
      <c r="W38" s="605"/>
    </row>
    <row r="39" spans="2:23" ht="15" customHeight="1" x14ac:dyDescent="0.15">
      <c r="B39" s="606"/>
      <c r="C39" s="607" t="s">
        <v>689</v>
      </c>
      <c r="D39" s="608"/>
      <c r="E39" s="608"/>
      <c r="F39" s="608"/>
      <c r="G39" s="608"/>
      <c r="H39" s="608"/>
      <c r="I39" s="608"/>
      <c r="J39" s="608"/>
      <c r="K39" s="608"/>
      <c r="L39" s="608"/>
      <c r="M39" s="606"/>
      <c r="N39" s="606" t="s">
        <v>690</v>
      </c>
      <c r="O39" s="606"/>
      <c r="P39" s="606"/>
      <c r="Q39" s="606"/>
      <c r="R39" s="606"/>
      <c r="S39" s="606"/>
      <c r="T39" s="606"/>
      <c r="U39" s="606"/>
      <c r="V39" s="606"/>
      <c r="W39" s="606"/>
    </row>
    <row r="40" spans="2:23" ht="15" customHeight="1" x14ac:dyDescent="0.15">
      <c r="B40" s="606"/>
      <c r="C40" s="609"/>
      <c r="D40" s="609"/>
      <c r="E40" s="609"/>
      <c r="F40" s="609"/>
      <c r="G40" s="609"/>
      <c r="H40" s="609"/>
      <c r="I40" s="609"/>
      <c r="J40" s="609"/>
      <c r="K40" s="609"/>
      <c r="L40" s="609"/>
      <c r="M40" s="606"/>
      <c r="N40" s="606" t="s">
        <v>691</v>
      </c>
      <c r="O40" s="606"/>
      <c r="P40" s="606"/>
      <c r="Q40" s="606"/>
      <c r="R40" s="606"/>
      <c r="S40" s="606"/>
      <c r="T40" s="606"/>
      <c r="U40" s="606"/>
      <c r="V40" s="606"/>
      <c r="W40" s="606"/>
    </row>
    <row r="41" spans="2:23" ht="15" customHeight="1" x14ac:dyDescent="0.15">
      <c r="C41" s="606" t="s">
        <v>692</v>
      </c>
      <c r="N41" s="66" t="s">
        <v>693</v>
      </c>
      <c r="O41" s="66"/>
      <c r="P41" s="66"/>
      <c r="Q41" s="66"/>
      <c r="R41" s="66"/>
      <c r="S41" s="66"/>
      <c r="T41" s="66"/>
      <c r="U41" s="66"/>
      <c r="V41" s="66"/>
    </row>
    <row r="42" spans="2:23" ht="15" customHeight="1" x14ac:dyDescent="0.15">
      <c r="C42" s="606" t="s">
        <v>694</v>
      </c>
      <c r="N42" s="66" t="s">
        <v>695</v>
      </c>
      <c r="O42" s="66"/>
      <c r="P42" s="66"/>
      <c r="Q42" s="66"/>
      <c r="R42" s="66"/>
      <c r="S42" s="66"/>
      <c r="T42" s="66"/>
      <c r="U42" s="66"/>
      <c r="V42" s="66"/>
    </row>
    <row r="43" spans="2:23" x14ac:dyDescent="0.15">
      <c r="C43" s="66" t="s">
        <v>696</v>
      </c>
      <c r="N43" s="66" t="s">
        <v>697</v>
      </c>
      <c r="O43" s="66"/>
      <c r="P43" s="66"/>
      <c r="Q43" s="66"/>
      <c r="R43" s="66"/>
      <c r="S43" s="66"/>
      <c r="T43" s="66"/>
      <c r="U43" s="66"/>
      <c r="V43" s="66"/>
    </row>
    <row r="44" spans="2:23" x14ac:dyDescent="0.15">
      <c r="N44" s="66"/>
    </row>
    <row r="45" spans="2:23" x14ac:dyDescent="0.15">
      <c r="N45" s="66"/>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3"/>
  <dataValidations count="3">
    <dataValidation type="list" allowBlank="1" showInputMessage="1" showErrorMessage="1" sqref="D14:E14 O14:P14 O31:P31 D31:E31" xr:uid="{B0A0BA70-3863-45C1-8E61-E57182B3F6EC}">
      <formula1>INDIRECT(D13)</formula1>
    </dataValidation>
    <dataValidation type="list" allowBlank="1" showInputMessage="1" showErrorMessage="1" sqref="D11:E12 O11:P12 D28:E29 O28:P29" xr:uid="{D519413C-5A7F-4CD0-AB2F-D82B1B73B1A8}">
      <formula1>INDIRECT(D9)</formula1>
    </dataValidation>
    <dataValidation type="list" allowBlank="1" showInputMessage="1" showErrorMessage="1" sqref="E32:E33 P15:P16 P32:P33 E15:E16" xr:uid="{2302136F-ADE6-42BA-BB7E-FEEFAE4976B1}">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6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95E06-DBCE-4E5B-97B9-0AF66864F4E0}">
  <dimension ref="B1:Z59"/>
  <sheetViews>
    <sheetView showGridLines="0" showZeros="0" view="pageBreakPreview" zoomScale="65" zoomScaleNormal="100" zoomScaleSheetLayoutView="65" workbookViewId="0"/>
  </sheetViews>
  <sheetFormatPr defaultColWidth="6.8984375" defaultRowHeight="27.9" customHeight="1" x14ac:dyDescent="0.45"/>
  <cols>
    <col min="1" max="1" width="6.296875" style="610" customWidth="1"/>
    <col min="2" max="2" width="6.59765625" style="610" customWidth="1"/>
    <col min="3" max="3" width="5.296875" style="610" customWidth="1"/>
    <col min="4" max="6" width="6.19921875" style="610" customWidth="1"/>
    <col min="7" max="8" width="5.296875" style="610" customWidth="1"/>
    <col min="9" max="9" width="8" style="610" customWidth="1"/>
    <col min="10" max="10" width="6.59765625" style="610" customWidth="1"/>
    <col min="11" max="11" width="5.296875" style="610" customWidth="1"/>
    <col min="12" max="14" width="6.09765625" style="610" customWidth="1"/>
    <col min="15" max="16" width="5.296875" style="610" customWidth="1"/>
    <col min="17" max="17" width="8" style="610" customWidth="1"/>
    <col min="18" max="18" width="6.59765625" style="610" customWidth="1"/>
    <col min="19" max="19" width="5.296875" style="610" customWidth="1"/>
    <col min="20" max="22" width="6.09765625" style="610" customWidth="1"/>
    <col min="23" max="24" width="5.296875" style="610" customWidth="1"/>
    <col min="25" max="25" width="8" style="610" customWidth="1"/>
    <col min="26" max="16384" width="6.8984375" style="610"/>
  </cols>
  <sheetData>
    <row r="1" spans="2:25" ht="9" customHeight="1" x14ac:dyDescent="0.45"/>
    <row r="2" spans="2:25" ht="18" customHeight="1" x14ac:dyDescent="0.45">
      <c r="B2" s="611" t="s">
        <v>877</v>
      </c>
      <c r="C2" s="612"/>
      <c r="D2" s="612"/>
      <c r="E2" s="612"/>
      <c r="F2" s="612"/>
      <c r="G2" s="612"/>
      <c r="H2" s="612"/>
      <c r="I2" s="612"/>
      <c r="J2" s="612"/>
      <c r="K2" s="612"/>
      <c r="L2" s="612"/>
      <c r="M2" s="612"/>
      <c r="N2" s="612"/>
      <c r="O2" s="612"/>
      <c r="P2" s="612"/>
      <c r="Q2" s="612"/>
      <c r="R2" s="612"/>
      <c r="S2" s="612"/>
      <c r="T2" s="612"/>
      <c r="U2" s="612"/>
      <c r="V2" s="612"/>
      <c r="W2" s="612"/>
      <c r="X2" s="612"/>
      <c r="Y2" s="612"/>
    </row>
    <row r="3" spans="2:25" ht="15" customHeight="1" x14ac:dyDescent="0.15">
      <c r="B3" s="613" t="s">
        <v>878</v>
      </c>
      <c r="C3" s="613"/>
      <c r="D3" s="613"/>
      <c r="E3" s="614" t="s">
        <v>408</v>
      </c>
      <c r="F3" s="614"/>
      <c r="G3" s="614"/>
      <c r="H3" s="614"/>
      <c r="I3" s="615" t="s">
        <v>879</v>
      </c>
      <c r="J3" s="616"/>
      <c r="K3" s="617"/>
      <c r="L3" s="618" t="s">
        <v>407</v>
      </c>
      <c r="M3" s="619"/>
      <c r="N3" s="620"/>
      <c r="O3" s="621" t="s">
        <v>667</v>
      </c>
      <c r="P3" s="621"/>
      <c r="Q3" s="621"/>
      <c r="R3" s="622" t="s">
        <v>397</v>
      </c>
      <c r="S3" s="623"/>
      <c r="T3" s="624"/>
      <c r="U3" s="625" t="s">
        <v>880</v>
      </c>
      <c r="V3" s="626"/>
      <c r="W3" s="627">
        <v>44337</v>
      </c>
      <c r="X3" s="628"/>
      <c r="Y3" s="629"/>
    </row>
    <row r="4" spans="2:25" ht="15" customHeight="1" x14ac:dyDescent="0.45">
      <c r="B4" s="630" t="s">
        <v>881</v>
      </c>
      <c r="C4" s="630"/>
      <c r="D4" s="630"/>
      <c r="E4" s="631" t="s">
        <v>401</v>
      </c>
      <c r="F4" s="631"/>
      <c r="G4" s="631"/>
      <c r="H4" s="631"/>
      <c r="I4" s="615" t="s">
        <v>882</v>
      </c>
      <c r="J4" s="616"/>
      <c r="K4" s="617"/>
      <c r="L4" s="618" t="s">
        <v>406</v>
      </c>
      <c r="M4" s="619"/>
      <c r="N4" s="620"/>
      <c r="O4" s="621" t="s">
        <v>668</v>
      </c>
      <c r="P4" s="621"/>
      <c r="Q4" s="621"/>
      <c r="R4" s="622" t="s">
        <v>391</v>
      </c>
      <c r="S4" s="623"/>
      <c r="T4" s="624"/>
      <c r="U4" s="378"/>
      <c r="V4" s="455"/>
      <c r="W4" s="632"/>
      <c r="X4" s="633"/>
      <c r="Y4" s="634"/>
    </row>
    <row r="5" spans="2:25" ht="15" customHeight="1" x14ac:dyDescent="0.45">
      <c r="B5" s="615" t="s">
        <v>883</v>
      </c>
      <c r="C5" s="616"/>
      <c r="D5" s="617"/>
      <c r="E5" s="635" t="s">
        <v>631</v>
      </c>
      <c r="F5" s="615" t="s">
        <v>884</v>
      </c>
      <c r="G5" s="616"/>
      <c r="H5" s="617"/>
      <c r="I5" s="636">
        <v>1</v>
      </c>
      <c r="J5" s="615" t="s">
        <v>883</v>
      </c>
      <c r="K5" s="616"/>
      <c r="L5" s="617"/>
      <c r="M5" s="635" t="s">
        <v>885</v>
      </c>
      <c r="N5" s="615" t="s">
        <v>884</v>
      </c>
      <c r="O5" s="616"/>
      <c r="P5" s="617"/>
      <c r="Q5" s="636">
        <v>1</v>
      </c>
      <c r="R5" s="615" t="s">
        <v>883</v>
      </c>
      <c r="S5" s="616"/>
      <c r="T5" s="617"/>
      <c r="U5" s="635" t="s">
        <v>886</v>
      </c>
      <c r="V5" s="615" t="s">
        <v>884</v>
      </c>
      <c r="W5" s="616"/>
      <c r="X5" s="617"/>
      <c r="Y5" s="636">
        <v>1</v>
      </c>
    </row>
    <row r="6" spans="2:25" ht="15" customHeight="1" x14ac:dyDescent="0.45">
      <c r="B6" s="615" t="s">
        <v>887</v>
      </c>
      <c r="C6" s="616"/>
      <c r="D6" s="635" t="s">
        <v>632</v>
      </c>
      <c r="E6" s="637" t="s">
        <v>508</v>
      </c>
      <c r="F6" s="638"/>
      <c r="G6" s="615" t="s">
        <v>888</v>
      </c>
      <c r="H6" s="617"/>
      <c r="I6" s="636" t="s">
        <v>633</v>
      </c>
      <c r="J6" s="615" t="s">
        <v>887</v>
      </c>
      <c r="K6" s="616"/>
      <c r="L6" s="635" t="s">
        <v>632</v>
      </c>
      <c r="M6" s="637" t="s">
        <v>638</v>
      </c>
      <c r="N6" s="638"/>
      <c r="O6" s="615" t="s">
        <v>888</v>
      </c>
      <c r="P6" s="617"/>
      <c r="Q6" s="636" t="s">
        <v>639</v>
      </c>
      <c r="R6" s="615" t="s">
        <v>887</v>
      </c>
      <c r="S6" s="616"/>
      <c r="T6" s="635" t="s">
        <v>632</v>
      </c>
      <c r="U6" s="637" t="s">
        <v>508</v>
      </c>
      <c r="V6" s="638"/>
      <c r="W6" s="615" t="s">
        <v>888</v>
      </c>
      <c r="X6" s="617"/>
      <c r="Y6" s="636" t="s">
        <v>633</v>
      </c>
    </row>
    <row r="7" spans="2:25" ht="15" customHeight="1" x14ac:dyDescent="0.45">
      <c r="B7" s="615" t="s">
        <v>889</v>
      </c>
      <c r="C7" s="616"/>
      <c r="D7" s="637" t="s">
        <v>634</v>
      </c>
      <c r="E7" s="639"/>
      <c r="F7" s="639"/>
      <c r="G7" s="639"/>
      <c r="H7" s="639"/>
      <c r="I7" s="638"/>
      <c r="J7" s="615" t="s">
        <v>889</v>
      </c>
      <c r="K7" s="616"/>
      <c r="L7" s="637" t="s">
        <v>640</v>
      </c>
      <c r="M7" s="639"/>
      <c r="N7" s="639"/>
      <c r="O7" s="639"/>
      <c r="P7" s="639"/>
      <c r="Q7" s="638"/>
      <c r="R7" s="615" t="s">
        <v>889</v>
      </c>
      <c r="S7" s="616"/>
      <c r="T7" s="637" t="s">
        <v>641</v>
      </c>
      <c r="U7" s="639"/>
      <c r="V7" s="639"/>
      <c r="W7" s="639"/>
      <c r="X7" s="639"/>
      <c r="Y7" s="638"/>
    </row>
    <row r="8" spans="2:25" ht="15" customHeight="1" x14ac:dyDescent="0.45">
      <c r="B8" s="640" t="s">
        <v>890</v>
      </c>
      <c r="C8" s="640"/>
      <c r="D8" s="641" t="s">
        <v>636</v>
      </c>
      <c r="E8" s="642" t="s">
        <v>891</v>
      </c>
      <c r="F8" s="643" t="s">
        <v>892</v>
      </c>
      <c r="G8" s="643"/>
      <c r="H8" s="643"/>
      <c r="I8" s="643"/>
      <c r="J8" s="640" t="s">
        <v>890</v>
      </c>
      <c r="K8" s="640"/>
      <c r="L8" s="641" t="s">
        <v>347</v>
      </c>
      <c r="M8" s="642" t="s">
        <v>891</v>
      </c>
      <c r="N8" s="643" t="s">
        <v>893</v>
      </c>
      <c r="O8" s="643"/>
      <c r="P8" s="643"/>
      <c r="Q8" s="643"/>
      <c r="R8" s="640" t="s">
        <v>890</v>
      </c>
      <c r="S8" s="640"/>
      <c r="T8" s="641" t="s">
        <v>347</v>
      </c>
      <c r="U8" s="642" t="s">
        <v>891</v>
      </c>
      <c r="V8" s="643" t="s">
        <v>893</v>
      </c>
      <c r="W8" s="643"/>
      <c r="X8" s="643"/>
      <c r="Y8" s="643"/>
    </row>
    <row r="9" spans="2:25" s="648" customFormat="1" ht="14.1" customHeight="1" x14ac:dyDescent="0.45">
      <c r="B9" s="644"/>
      <c r="C9" s="644"/>
      <c r="D9" s="644"/>
      <c r="E9" s="644"/>
      <c r="F9" s="644"/>
      <c r="G9" s="644"/>
      <c r="H9" s="644"/>
      <c r="I9" s="644"/>
      <c r="J9" s="645"/>
      <c r="K9" s="645"/>
      <c r="L9" s="645"/>
      <c r="M9" s="645"/>
      <c r="N9" s="645"/>
      <c r="O9" s="645"/>
      <c r="P9" s="645"/>
      <c r="Q9" s="645"/>
      <c r="R9" s="646"/>
      <c r="S9" s="646"/>
      <c r="T9" s="646"/>
      <c r="U9" s="646"/>
      <c r="V9" s="646"/>
      <c r="W9" s="646"/>
      <c r="X9" s="646"/>
      <c r="Y9" s="647"/>
    </row>
    <row r="10" spans="2:25" s="648" customFormat="1" ht="14.1" customHeight="1" x14ac:dyDescent="0.45">
      <c r="B10" s="649"/>
      <c r="C10" s="649"/>
      <c r="D10" s="649"/>
      <c r="E10" s="649"/>
      <c r="F10" s="649"/>
      <c r="G10" s="649"/>
      <c r="H10" s="649"/>
      <c r="I10" s="649"/>
      <c r="J10" s="645"/>
      <c r="K10" s="645"/>
      <c r="L10" s="645"/>
      <c r="M10" s="645"/>
      <c r="N10" s="645"/>
      <c r="O10" s="645"/>
      <c r="P10" s="645"/>
      <c r="Q10" s="645"/>
      <c r="R10" s="646"/>
      <c r="S10" s="646"/>
      <c r="T10" s="646"/>
      <c r="U10" s="646"/>
      <c r="V10" s="646"/>
      <c r="W10" s="646"/>
      <c r="X10" s="646"/>
      <c r="Y10" s="647"/>
    </row>
    <row r="11" spans="2:25" s="648" customFormat="1" ht="14.1" customHeight="1" x14ac:dyDescent="0.45">
      <c r="B11" s="649"/>
      <c r="C11" s="649"/>
      <c r="D11" s="649"/>
      <c r="E11" s="649"/>
      <c r="F11" s="649"/>
      <c r="G11" s="649"/>
      <c r="H11" s="649"/>
      <c r="I11" s="649"/>
      <c r="J11" s="645"/>
      <c r="K11" s="645"/>
      <c r="L11" s="645"/>
      <c r="M11" s="645"/>
      <c r="N11" s="645"/>
      <c r="O11" s="645"/>
      <c r="P11" s="645"/>
      <c r="Q11" s="645"/>
      <c r="R11" s="646"/>
      <c r="S11" s="646"/>
      <c r="T11" s="646"/>
      <c r="U11" s="646"/>
      <c r="V11" s="646"/>
      <c r="W11" s="646"/>
      <c r="X11" s="646"/>
      <c r="Y11" s="647"/>
    </row>
    <row r="12" spans="2:25" s="648" customFormat="1" ht="14.1" customHeight="1" x14ac:dyDescent="0.45">
      <c r="B12" s="649"/>
      <c r="C12" s="649"/>
      <c r="D12" s="649"/>
      <c r="E12" s="649"/>
      <c r="F12" s="649"/>
      <c r="G12" s="649"/>
      <c r="H12" s="649"/>
      <c r="I12" s="649"/>
      <c r="J12" s="645"/>
      <c r="K12" s="645"/>
      <c r="L12" s="645"/>
      <c r="M12" s="645"/>
      <c r="N12" s="645"/>
      <c r="O12" s="645"/>
      <c r="P12" s="645"/>
      <c r="Q12" s="645"/>
      <c r="R12" s="646"/>
      <c r="S12" s="646"/>
      <c r="T12" s="646"/>
      <c r="U12" s="646"/>
      <c r="V12" s="646"/>
      <c r="W12" s="646"/>
      <c r="X12" s="646"/>
      <c r="Y12" s="647"/>
    </row>
    <row r="13" spans="2:25" s="648" customFormat="1" ht="14.1" customHeight="1" x14ac:dyDescent="0.45">
      <c r="B13" s="649"/>
      <c r="C13" s="649"/>
      <c r="D13" s="649"/>
      <c r="E13" s="649"/>
      <c r="F13" s="649"/>
      <c r="G13" s="649"/>
      <c r="H13" s="649"/>
      <c r="I13" s="649"/>
      <c r="J13" s="645"/>
      <c r="K13" s="645"/>
      <c r="L13" s="645"/>
      <c r="M13" s="645"/>
      <c r="N13" s="645"/>
      <c r="O13" s="645"/>
      <c r="P13" s="645"/>
      <c r="Q13" s="645"/>
      <c r="R13" s="646"/>
      <c r="S13" s="646"/>
      <c r="T13" s="646"/>
      <c r="U13" s="646"/>
      <c r="V13" s="646"/>
      <c r="W13" s="646"/>
      <c r="X13" s="646"/>
      <c r="Y13" s="647"/>
    </row>
    <row r="14" spans="2:25" s="648" customFormat="1" ht="14.1" customHeight="1" x14ac:dyDescent="0.45">
      <c r="B14" s="649"/>
      <c r="C14" s="649"/>
      <c r="D14" s="649"/>
      <c r="E14" s="649"/>
      <c r="F14" s="649"/>
      <c r="G14" s="649"/>
      <c r="H14" s="649"/>
      <c r="I14" s="649"/>
      <c r="J14" s="645"/>
      <c r="K14" s="645"/>
      <c r="L14" s="645"/>
      <c r="M14" s="645"/>
      <c r="N14" s="645"/>
      <c r="O14" s="645"/>
      <c r="P14" s="645"/>
      <c r="Q14" s="645"/>
      <c r="R14" s="646"/>
      <c r="S14" s="646"/>
      <c r="T14" s="646"/>
      <c r="U14" s="646"/>
      <c r="V14" s="646"/>
      <c r="W14" s="646"/>
      <c r="X14" s="646"/>
      <c r="Y14" s="647"/>
    </row>
    <row r="15" spans="2:25" s="648" customFormat="1" ht="14.1" customHeight="1" x14ac:dyDescent="0.45">
      <c r="B15" s="649"/>
      <c r="C15" s="649"/>
      <c r="D15" s="649"/>
      <c r="E15" s="649"/>
      <c r="F15" s="649"/>
      <c r="G15" s="649"/>
      <c r="H15" s="649"/>
      <c r="I15" s="649"/>
      <c r="J15" s="645"/>
      <c r="K15" s="645"/>
      <c r="L15" s="645"/>
      <c r="M15" s="645"/>
      <c r="N15" s="645"/>
      <c r="O15" s="645"/>
      <c r="P15" s="645"/>
      <c r="Q15" s="645"/>
      <c r="R15" s="646"/>
      <c r="S15" s="646"/>
      <c r="T15" s="646"/>
      <c r="U15" s="646"/>
      <c r="V15" s="646"/>
      <c r="W15" s="646"/>
      <c r="X15" s="646"/>
      <c r="Y15" s="647"/>
    </row>
    <row r="16" spans="2:25" s="648" customFormat="1" ht="14.1" customHeight="1" x14ac:dyDescent="0.45">
      <c r="B16" s="649"/>
      <c r="C16" s="649"/>
      <c r="D16" s="649"/>
      <c r="E16" s="649"/>
      <c r="F16" s="649"/>
      <c r="G16" s="649"/>
      <c r="H16" s="649"/>
      <c r="I16" s="649"/>
      <c r="J16" s="645"/>
      <c r="K16" s="645"/>
      <c r="L16" s="645"/>
      <c r="M16" s="645"/>
      <c r="N16" s="645"/>
      <c r="O16" s="645"/>
      <c r="P16" s="645"/>
      <c r="Q16" s="645"/>
      <c r="R16" s="646"/>
      <c r="S16" s="646"/>
      <c r="T16" s="646"/>
      <c r="U16" s="646"/>
      <c r="V16" s="646"/>
      <c r="W16" s="646"/>
      <c r="X16" s="646"/>
      <c r="Y16" s="647"/>
    </row>
    <row r="17" spans="2:25" s="648" customFormat="1" ht="14.1" customHeight="1" x14ac:dyDescent="0.45">
      <c r="B17" s="649"/>
      <c r="C17" s="649"/>
      <c r="D17" s="649"/>
      <c r="E17" s="649"/>
      <c r="F17" s="649"/>
      <c r="G17" s="649"/>
      <c r="H17" s="649"/>
      <c r="I17" s="649"/>
      <c r="J17" s="645"/>
      <c r="K17" s="645"/>
      <c r="L17" s="645"/>
      <c r="M17" s="645"/>
      <c r="N17" s="645"/>
      <c r="O17" s="645"/>
      <c r="P17" s="645"/>
      <c r="Q17" s="645"/>
      <c r="R17" s="646"/>
      <c r="S17" s="646"/>
      <c r="T17" s="646"/>
      <c r="U17" s="646"/>
      <c r="V17" s="646"/>
      <c r="W17" s="646"/>
      <c r="X17" s="646"/>
      <c r="Y17" s="647"/>
    </row>
    <row r="18" spans="2:25" s="648" customFormat="1" ht="14.1" customHeight="1" x14ac:dyDescent="0.45">
      <c r="B18" s="649"/>
      <c r="C18" s="649"/>
      <c r="D18" s="649"/>
      <c r="E18" s="649"/>
      <c r="F18" s="649"/>
      <c r="G18" s="649"/>
      <c r="H18" s="649"/>
      <c r="I18" s="649"/>
      <c r="J18" s="645"/>
      <c r="K18" s="645"/>
      <c r="L18" s="645"/>
      <c r="M18" s="645"/>
      <c r="N18" s="645"/>
      <c r="O18" s="645"/>
      <c r="P18" s="645"/>
      <c r="Q18" s="645"/>
      <c r="R18" s="646"/>
      <c r="S18" s="646"/>
      <c r="T18" s="646"/>
      <c r="U18" s="646"/>
      <c r="V18" s="646"/>
      <c r="W18" s="646"/>
      <c r="X18" s="646"/>
      <c r="Y18" s="647"/>
    </row>
    <row r="19" spans="2:25" s="648" customFormat="1" ht="14.1" customHeight="1" x14ac:dyDescent="0.45">
      <c r="B19" s="649"/>
      <c r="C19" s="649"/>
      <c r="D19" s="649"/>
      <c r="E19" s="649"/>
      <c r="F19" s="649"/>
      <c r="G19" s="649"/>
      <c r="H19" s="649"/>
      <c r="I19" s="649"/>
      <c r="J19" s="645"/>
      <c r="K19" s="645"/>
      <c r="L19" s="645"/>
      <c r="M19" s="645"/>
      <c r="N19" s="645"/>
      <c r="O19" s="645"/>
      <c r="P19" s="645"/>
      <c r="Q19" s="645"/>
      <c r="R19" s="646"/>
      <c r="S19" s="646"/>
      <c r="T19" s="646"/>
      <c r="U19" s="646"/>
      <c r="V19" s="646"/>
      <c r="W19" s="646"/>
      <c r="X19" s="646"/>
      <c r="Y19" s="647"/>
    </row>
    <row r="20" spans="2:25" s="648" customFormat="1" ht="14.1" customHeight="1" x14ac:dyDescent="0.45">
      <c r="B20" s="649"/>
      <c r="C20" s="649"/>
      <c r="D20" s="649"/>
      <c r="E20" s="649"/>
      <c r="F20" s="649"/>
      <c r="G20" s="649"/>
      <c r="H20" s="649"/>
      <c r="I20" s="649"/>
      <c r="J20" s="645"/>
      <c r="K20" s="645"/>
      <c r="L20" s="645"/>
      <c r="M20" s="645"/>
      <c r="N20" s="645"/>
      <c r="O20" s="645"/>
      <c r="P20" s="645"/>
      <c r="Q20" s="645"/>
      <c r="R20" s="646"/>
      <c r="S20" s="646"/>
      <c r="T20" s="646"/>
      <c r="U20" s="646"/>
      <c r="V20" s="646"/>
      <c r="W20" s="646"/>
      <c r="X20" s="646"/>
      <c r="Y20" s="647"/>
    </row>
    <row r="21" spans="2:25" s="648" customFormat="1" ht="14.1" customHeight="1" x14ac:dyDescent="0.45">
      <c r="B21" s="649"/>
      <c r="C21" s="649"/>
      <c r="D21" s="649"/>
      <c r="E21" s="649"/>
      <c r="F21" s="649"/>
      <c r="G21" s="649"/>
      <c r="H21" s="649"/>
      <c r="I21" s="649"/>
      <c r="J21" s="645"/>
      <c r="K21" s="645"/>
      <c r="L21" s="645"/>
      <c r="M21" s="645"/>
      <c r="N21" s="645"/>
      <c r="O21" s="645"/>
      <c r="P21" s="645"/>
      <c r="Q21" s="645"/>
      <c r="R21" s="646"/>
      <c r="S21" s="646"/>
      <c r="T21" s="646"/>
      <c r="U21" s="646"/>
      <c r="V21" s="646"/>
      <c r="W21" s="646"/>
      <c r="X21" s="646"/>
      <c r="Y21" s="647"/>
    </row>
    <row r="22" spans="2:25" ht="15" customHeight="1" x14ac:dyDescent="0.45">
      <c r="B22" s="615" t="s">
        <v>883</v>
      </c>
      <c r="C22" s="616"/>
      <c r="D22" s="617"/>
      <c r="E22" s="635" t="s">
        <v>894</v>
      </c>
      <c r="F22" s="615" t="s">
        <v>884</v>
      </c>
      <c r="G22" s="616"/>
      <c r="H22" s="617"/>
      <c r="I22" s="636">
        <v>1</v>
      </c>
      <c r="J22" s="615" t="s">
        <v>883</v>
      </c>
      <c r="K22" s="616"/>
      <c r="L22" s="617"/>
      <c r="M22" s="635" t="s">
        <v>895</v>
      </c>
      <c r="N22" s="615" t="s">
        <v>884</v>
      </c>
      <c r="O22" s="616"/>
      <c r="P22" s="617"/>
      <c r="Q22" s="636">
        <v>1</v>
      </c>
      <c r="R22" s="615" t="s">
        <v>883</v>
      </c>
      <c r="S22" s="616"/>
      <c r="T22" s="617"/>
      <c r="U22" s="635" t="s">
        <v>896</v>
      </c>
      <c r="V22" s="615" t="s">
        <v>884</v>
      </c>
      <c r="W22" s="616"/>
      <c r="X22" s="617"/>
      <c r="Y22" s="636">
        <v>1</v>
      </c>
    </row>
    <row r="23" spans="2:25" ht="15" customHeight="1" x14ac:dyDescent="0.45">
      <c r="B23" s="615" t="s">
        <v>887</v>
      </c>
      <c r="C23" s="616"/>
      <c r="D23" s="635" t="s">
        <v>642</v>
      </c>
      <c r="E23" s="637" t="s">
        <v>643</v>
      </c>
      <c r="F23" s="638"/>
      <c r="G23" s="615" t="s">
        <v>888</v>
      </c>
      <c r="H23" s="617"/>
      <c r="I23" s="636" t="s">
        <v>633</v>
      </c>
      <c r="J23" s="615" t="s">
        <v>887</v>
      </c>
      <c r="K23" s="616"/>
      <c r="L23" s="635" t="s">
        <v>632</v>
      </c>
      <c r="M23" s="637" t="s">
        <v>508</v>
      </c>
      <c r="N23" s="638"/>
      <c r="O23" s="615" t="s">
        <v>888</v>
      </c>
      <c r="P23" s="617"/>
      <c r="Q23" s="636" t="s">
        <v>633</v>
      </c>
      <c r="R23" s="615" t="s">
        <v>887</v>
      </c>
      <c r="S23" s="616"/>
      <c r="T23" s="635" t="s">
        <v>632</v>
      </c>
      <c r="U23" s="637" t="s">
        <v>508</v>
      </c>
      <c r="V23" s="638"/>
      <c r="W23" s="615" t="s">
        <v>888</v>
      </c>
      <c r="X23" s="617"/>
      <c r="Y23" s="636" t="s">
        <v>633</v>
      </c>
    </row>
    <row r="24" spans="2:25" ht="15" customHeight="1" x14ac:dyDescent="0.45">
      <c r="B24" s="615" t="s">
        <v>889</v>
      </c>
      <c r="C24" s="616"/>
      <c r="D24" s="637" t="s">
        <v>644</v>
      </c>
      <c r="E24" s="639"/>
      <c r="F24" s="639"/>
      <c r="G24" s="639"/>
      <c r="H24" s="639"/>
      <c r="I24" s="638"/>
      <c r="J24" s="615" t="s">
        <v>889</v>
      </c>
      <c r="K24" s="616"/>
      <c r="L24" s="637" t="s">
        <v>641</v>
      </c>
      <c r="M24" s="639"/>
      <c r="N24" s="639"/>
      <c r="O24" s="639"/>
      <c r="P24" s="639"/>
      <c r="Q24" s="638"/>
      <c r="R24" s="615" t="s">
        <v>889</v>
      </c>
      <c r="S24" s="616"/>
      <c r="T24" s="637" t="s">
        <v>641</v>
      </c>
      <c r="U24" s="639"/>
      <c r="V24" s="639"/>
      <c r="W24" s="639"/>
      <c r="X24" s="639"/>
      <c r="Y24" s="638"/>
    </row>
    <row r="25" spans="2:25" ht="15" customHeight="1" x14ac:dyDescent="0.45">
      <c r="B25" s="640" t="s">
        <v>890</v>
      </c>
      <c r="C25" s="640"/>
      <c r="D25" s="641" t="s">
        <v>347</v>
      </c>
      <c r="E25" s="642" t="s">
        <v>891</v>
      </c>
      <c r="F25" s="643" t="s">
        <v>893</v>
      </c>
      <c r="G25" s="643"/>
      <c r="H25" s="643"/>
      <c r="I25" s="643"/>
      <c r="J25" s="640" t="s">
        <v>890</v>
      </c>
      <c r="K25" s="640"/>
      <c r="L25" s="641" t="s">
        <v>347</v>
      </c>
      <c r="M25" s="642" t="s">
        <v>891</v>
      </c>
      <c r="N25" s="643" t="s">
        <v>893</v>
      </c>
      <c r="O25" s="643"/>
      <c r="P25" s="643"/>
      <c r="Q25" s="643"/>
      <c r="R25" s="640" t="s">
        <v>890</v>
      </c>
      <c r="S25" s="640"/>
      <c r="T25" s="641" t="s">
        <v>347</v>
      </c>
      <c r="U25" s="642" t="s">
        <v>891</v>
      </c>
      <c r="V25" s="643" t="s">
        <v>893</v>
      </c>
      <c r="W25" s="643"/>
      <c r="X25" s="643"/>
      <c r="Y25" s="643"/>
    </row>
    <row r="26" spans="2:25" s="648" customFormat="1" ht="14.1" customHeight="1" x14ac:dyDescent="0.45">
      <c r="B26" s="644"/>
      <c r="C26" s="644"/>
      <c r="D26" s="644"/>
      <c r="E26" s="644"/>
      <c r="F26" s="644"/>
      <c r="G26" s="644"/>
      <c r="H26" s="644"/>
      <c r="I26" s="644"/>
      <c r="J26" s="645"/>
      <c r="K26" s="645"/>
      <c r="L26" s="645"/>
      <c r="M26" s="645"/>
      <c r="N26" s="645"/>
      <c r="O26" s="645"/>
      <c r="P26" s="645"/>
      <c r="Q26" s="645"/>
      <c r="R26" s="646"/>
      <c r="S26" s="646"/>
      <c r="T26" s="646"/>
      <c r="U26" s="646"/>
      <c r="V26" s="646"/>
      <c r="W26" s="646"/>
      <c r="X26" s="646"/>
      <c r="Y26" s="647"/>
    </row>
    <row r="27" spans="2:25" s="648" customFormat="1" ht="14.1" customHeight="1" x14ac:dyDescent="0.45">
      <c r="B27" s="649"/>
      <c r="C27" s="649"/>
      <c r="D27" s="649"/>
      <c r="E27" s="649"/>
      <c r="F27" s="649"/>
      <c r="G27" s="649"/>
      <c r="H27" s="649"/>
      <c r="I27" s="649"/>
      <c r="J27" s="645"/>
      <c r="K27" s="645"/>
      <c r="L27" s="645"/>
      <c r="M27" s="645"/>
      <c r="N27" s="645"/>
      <c r="O27" s="645"/>
      <c r="P27" s="645"/>
      <c r="Q27" s="645"/>
      <c r="R27" s="646"/>
      <c r="S27" s="646"/>
      <c r="T27" s="646"/>
      <c r="U27" s="646"/>
      <c r="V27" s="646"/>
      <c r="W27" s="646"/>
      <c r="X27" s="646"/>
      <c r="Y27" s="647"/>
    </row>
    <row r="28" spans="2:25" s="648" customFormat="1" ht="14.1" customHeight="1" x14ac:dyDescent="0.45">
      <c r="B28" s="649"/>
      <c r="C28" s="649"/>
      <c r="D28" s="649"/>
      <c r="E28" s="649"/>
      <c r="F28" s="649"/>
      <c r="G28" s="649"/>
      <c r="H28" s="649"/>
      <c r="I28" s="649"/>
      <c r="J28" s="645"/>
      <c r="K28" s="645"/>
      <c r="L28" s="645"/>
      <c r="M28" s="645"/>
      <c r="N28" s="645"/>
      <c r="O28" s="645"/>
      <c r="P28" s="645"/>
      <c r="Q28" s="645"/>
      <c r="R28" s="646"/>
      <c r="S28" s="646"/>
      <c r="T28" s="646"/>
      <c r="U28" s="646"/>
      <c r="V28" s="646"/>
      <c r="W28" s="646"/>
      <c r="X28" s="646"/>
      <c r="Y28" s="647"/>
    </row>
    <row r="29" spans="2:25" s="648" customFormat="1" ht="14.1" customHeight="1" x14ac:dyDescent="0.45">
      <c r="B29" s="649"/>
      <c r="C29" s="649"/>
      <c r="D29" s="649"/>
      <c r="E29" s="649"/>
      <c r="F29" s="649"/>
      <c r="G29" s="649"/>
      <c r="H29" s="649"/>
      <c r="I29" s="649"/>
      <c r="J29" s="645"/>
      <c r="K29" s="645"/>
      <c r="L29" s="645"/>
      <c r="M29" s="645"/>
      <c r="N29" s="645"/>
      <c r="O29" s="645"/>
      <c r="P29" s="645"/>
      <c r="Q29" s="645"/>
      <c r="R29" s="646"/>
      <c r="S29" s="646"/>
      <c r="T29" s="646"/>
      <c r="U29" s="646"/>
      <c r="V29" s="646"/>
      <c r="W29" s="646"/>
      <c r="X29" s="646"/>
      <c r="Y29" s="647"/>
    </row>
    <row r="30" spans="2:25" s="648" customFormat="1" ht="14.1" customHeight="1" x14ac:dyDescent="0.45">
      <c r="B30" s="649"/>
      <c r="C30" s="649"/>
      <c r="D30" s="649"/>
      <c r="E30" s="649"/>
      <c r="F30" s="649"/>
      <c r="G30" s="649"/>
      <c r="H30" s="649"/>
      <c r="I30" s="649"/>
      <c r="J30" s="645"/>
      <c r="K30" s="645"/>
      <c r="L30" s="645"/>
      <c r="M30" s="645"/>
      <c r="N30" s="645"/>
      <c r="O30" s="645"/>
      <c r="P30" s="645"/>
      <c r="Q30" s="645"/>
      <c r="R30" s="646"/>
      <c r="S30" s="646"/>
      <c r="T30" s="646"/>
      <c r="U30" s="646"/>
      <c r="V30" s="646"/>
      <c r="W30" s="646"/>
      <c r="X30" s="646"/>
      <c r="Y30" s="647"/>
    </row>
    <row r="31" spans="2:25" s="648" customFormat="1" ht="14.1" customHeight="1" x14ac:dyDescent="0.45">
      <c r="B31" s="649"/>
      <c r="C31" s="649"/>
      <c r="D31" s="649"/>
      <c r="E31" s="649"/>
      <c r="F31" s="649"/>
      <c r="G31" s="649"/>
      <c r="H31" s="649"/>
      <c r="I31" s="649"/>
      <c r="J31" s="645"/>
      <c r="K31" s="645"/>
      <c r="L31" s="645"/>
      <c r="M31" s="645"/>
      <c r="N31" s="645"/>
      <c r="O31" s="645"/>
      <c r="P31" s="645"/>
      <c r="Q31" s="645"/>
      <c r="R31" s="646"/>
      <c r="S31" s="646"/>
      <c r="T31" s="646"/>
      <c r="U31" s="646"/>
      <c r="V31" s="646"/>
      <c r="W31" s="646"/>
      <c r="X31" s="646"/>
      <c r="Y31" s="647"/>
    </row>
    <row r="32" spans="2:25" s="648" customFormat="1" ht="14.1" customHeight="1" x14ac:dyDescent="0.45">
      <c r="B32" s="649"/>
      <c r="C32" s="649"/>
      <c r="D32" s="649"/>
      <c r="E32" s="649"/>
      <c r="F32" s="649"/>
      <c r="G32" s="649"/>
      <c r="H32" s="649"/>
      <c r="I32" s="649"/>
      <c r="J32" s="645"/>
      <c r="K32" s="645"/>
      <c r="L32" s="645"/>
      <c r="M32" s="645"/>
      <c r="N32" s="645"/>
      <c r="O32" s="645"/>
      <c r="P32" s="645"/>
      <c r="Q32" s="645"/>
      <c r="R32" s="646"/>
      <c r="S32" s="646"/>
      <c r="T32" s="646"/>
      <c r="U32" s="646"/>
      <c r="V32" s="646"/>
      <c r="W32" s="646"/>
      <c r="X32" s="646"/>
      <c r="Y32" s="647"/>
    </row>
    <row r="33" spans="2:25" s="648" customFormat="1" ht="14.1" customHeight="1" x14ac:dyDescent="0.45">
      <c r="B33" s="649"/>
      <c r="C33" s="649"/>
      <c r="D33" s="649"/>
      <c r="E33" s="649"/>
      <c r="F33" s="649"/>
      <c r="G33" s="649"/>
      <c r="H33" s="649"/>
      <c r="I33" s="649"/>
      <c r="J33" s="645"/>
      <c r="K33" s="645"/>
      <c r="L33" s="645"/>
      <c r="M33" s="645"/>
      <c r="N33" s="645"/>
      <c r="O33" s="645"/>
      <c r="P33" s="645"/>
      <c r="Q33" s="645"/>
      <c r="R33" s="646"/>
      <c r="S33" s="646"/>
      <c r="T33" s="646"/>
      <c r="U33" s="646"/>
      <c r="V33" s="646"/>
      <c r="W33" s="646"/>
      <c r="X33" s="646"/>
      <c r="Y33" s="647"/>
    </row>
    <row r="34" spans="2:25" s="648" customFormat="1" ht="14.1" customHeight="1" x14ac:dyDescent="0.45">
      <c r="B34" s="649"/>
      <c r="C34" s="649"/>
      <c r="D34" s="649"/>
      <c r="E34" s="649"/>
      <c r="F34" s="649"/>
      <c r="G34" s="649"/>
      <c r="H34" s="649"/>
      <c r="I34" s="649"/>
      <c r="J34" s="645"/>
      <c r="K34" s="645"/>
      <c r="L34" s="645"/>
      <c r="M34" s="645"/>
      <c r="N34" s="645"/>
      <c r="O34" s="645"/>
      <c r="P34" s="645"/>
      <c r="Q34" s="645"/>
      <c r="R34" s="646"/>
      <c r="S34" s="646"/>
      <c r="T34" s="646"/>
      <c r="U34" s="646"/>
      <c r="V34" s="646"/>
      <c r="W34" s="646"/>
      <c r="X34" s="646"/>
      <c r="Y34" s="647"/>
    </row>
    <row r="35" spans="2:25" s="648" customFormat="1" ht="14.1" customHeight="1" x14ac:dyDescent="0.45">
      <c r="B35" s="649"/>
      <c r="C35" s="649"/>
      <c r="D35" s="649"/>
      <c r="E35" s="649"/>
      <c r="F35" s="649"/>
      <c r="G35" s="649"/>
      <c r="H35" s="649"/>
      <c r="I35" s="649"/>
      <c r="J35" s="645"/>
      <c r="K35" s="645"/>
      <c r="L35" s="645"/>
      <c r="M35" s="645"/>
      <c r="N35" s="645"/>
      <c r="O35" s="645"/>
      <c r="P35" s="645"/>
      <c r="Q35" s="645"/>
      <c r="R35" s="646"/>
      <c r="S35" s="646"/>
      <c r="T35" s="646"/>
      <c r="U35" s="646"/>
      <c r="V35" s="646"/>
      <c r="W35" s="646"/>
      <c r="X35" s="646"/>
      <c r="Y35" s="647"/>
    </row>
    <row r="36" spans="2:25" s="648" customFormat="1" ht="14.1" customHeight="1" x14ac:dyDescent="0.45">
      <c r="B36" s="649"/>
      <c r="C36" s="649"/>
      <c r="D36" s="649"/>
      <c r="E36" s="649"/>
      <c r="F36" s="649"/>
      <c r="G36" s="649"/>
      <c r="H36" s="649"/>
      <c r="I36" s="649"/>
      <c r="J36" s="645"/>
      <c r="K36" s="645"/>
      <c r="L36" s="645"/>
      <c r="M36" s="645"/>
      <c r="N36" s="645"/>
      <c r="O36" s="645"/>
      <c r="P36" s="645"/>
      <c r="Q36" s="645"/>
      <c r="R36" s="646"/>
      <c r="S36" s="646"/>
      <c r="T36" s="646"/>
      <c r="U36" s="646"/>
      <c r="V36" s="646"/>
      <c r="W36" s="646"/>
      <c r="X36" s="646"/>
      <c r="Y36" s="647"/>
    </row>
    <row r="37" spans="2:25" s="648" customFormat="1" ht="14.1" customHeight="1" x14ac:dyDescent="0.45">
      <c r="B37" s="649"/>
      <c r="C37" s="649"/>
      <c r="D37" s="649"/>
      <c r="E37" s="649"/>
      <c r="F37" s="649"/>
      <c r="G37" s="649"/>
      <c r="H37" s="649"/>
      <c r="I37" s="649"/>
      <c r="J37" s="645"/>
      <c r="K37" s="645"/>
      <c r="L37" s="645"/>
      <c r="M37" s="645"/>
      <c r="N37" s="645"/>
      <c r="O37" s="645"/>
      <c r="P37" s="645"/>
      <c r="Q37" s="645"/>
      <c r="R37" s="646"/>
      <c r="S37" s="646"/>
      <c r="T37" s="646"/>
      <c r="U37" s="646"/>
      <c r="V37" s="646"/>
      <c r="W37" s="646"/>
      <c r="X37" s="646"/>
      <c r="Y37" s="647"/>
    </row>
    <row r="38" spans="2:25" s="648" customFormat="1" ht="14.1" customHeight="1" x14ac:dyDescent="0.45">
      <c r="B38" s="649"/>
      <c r="C38" s="649"/>
      <c r="D38" s="649"/>
      <c r="E38" s="649"/>
      <c r="F38" s="649"/>
      <c r="G38" s="649"/>
      <c r="H38" s="649"/>
      <c r="I38" s="649"/>
      <c r="J38" s="645"/>
      <c r="K38" s="645"/>
      <c r="L38" s="645"/>
      <c r="M38" s="645"/>
      <c r="N38" s="645"/>
      <c r="O38" s="645"/>
      <c r="P38" s="645"/>
      <c r="Q38" s="645"/>
      <c r="R38" s="646"/>
      <c r="S38" s="646"/>
      <c r="T38" s="646"/>
      <c r="U38" s="646"/>
      <c r="V38" s="646"/>
      <c r="W38" s="646"/>
      <c r="X38" s="646"/>
      <c r="Y38" s="647"/>
    </row>
    <row r="39" spans="2:25" ht="15" customHeight="1" x14ac:dyDescent="0.45">
      <c r="B39" s="615" t="s">
        <v>883</v>
      </c>
      <c r="C39" s="616"/>
      <c r="D39" s="617"/>
      <c r="E39" s="635" t="s">
        <v>897</v>
      </c>
      <c r="F39" s="615" t="s">
        <v>884</v>
      </c>
      <c r="G39" s="616"/>
      <c r="H39" s="617"/>
      <c r="I39" s="636">
        <v>1</v>
      </c>
      <c r="J39" s="615" t="s">
        <v>883</v>
      </c>
      <c r="K39" s="616"/>
      <c r="L39" s="617"/>
      <c r="M39" s="635" t="s">
        <v>898</v>
      </c>
      <c r="N39" s="615" t="s">
        <v>884</v>
      </c>
      <c r="O39" s="616"/>
      <c r="P39" s="617"/>
      <c r="Q39" s="636">
        <v>1</v>
      </c>
      <c r="R39" s="615" t="s">
        <v>883</v>
      </c>
      <c r="S39" s="616"/>
      <c r="T39" s="617"/>
      <c r="U39" s="635" t="s">
        <v>899</v>
      </c>
      <c r="V39" s="615" t="s">
        <v>884</v>
      </c>
      <c r="W39" s="616"/>
      <c r="X39" s="617"/>
      <c r="Y39" s="636">
        <v>1</v>
      </c>
    </row>
    <row r="40" spans="2:25" ht="15" customHeight="1" x14ac:dyDescent="0.45">
      <c r="B40" s="615" t="s">
        <v>887</v>
      </c>
      <c r="C40" s="616"/>
      <c r="D40" s="635" t="s">
        <v>632</v>
      </c>
      <c r="E40" s="637" t="s">
        <v>508</v>
      </c>
      <c r="F40" s="638"/>
      <c r="G40" s="615" t="s">
        <v>888</v>
      </c>
      <c r="H40" s="617"/>
      <c r="I40" s="636" t="s">
        <v>633</v>
      </c>
      <c r="J40" s="615" t="s">
        <v>887</v>
      </c>
      <c r="K40" s="616"/>
      <c r="L40" s="635" t="s">
        <v>632</v>
      </c>
      <c r="M40" s="637" t="s">
        <v>508</v>
      </c>
      <c r="N40" s="638"/>
      <c r="O40" s="615" t="s">
        <v>888</v>
      </c>
      <c r="P40" s="617"/>
      <c r="Q40" s="636" t="s">
        <v>633</v>
      </c>
      <c r="R40" s="615" t="s">
        <v>887</v>
      </c>
      <c r="S40" s="616"/>
      <c r="T40" s="635" t="s">
        <v>632</v>
      </c>
      <c r="U40" s="637" t="s">
        <v>508</v>
      </c>
      <c r="V40" s="638"/>
      <c r="W40" s="615" t="s">
        <v>888</v>
      </c>
      <c r="X40" s="617"/>
      <c r="Y40" s="636" t="s">
        <v>633</v>
      </c>
    </row>
    <row r="41" spans="2:25" ht="15" customHeight="1" x14ac:dyDescent="0.45">
      <c r="B41" s="615" t="s">
        <v>889</v>
      </c>
      <c r="C41" s="616"/>
      <c r="D41" s="637" t="s">
        <v>641</v>
      </c>
      <c r="E41" s="639"/>
      <c r="F41" s="639"/>
      <c r="G41" s="639"/>
      <c r="H41" s="639"/>
      <c r="I41" s="638"/>
      <c r="J41" s="615" t="s">
        <v>889</v>
      </c>
      <c r="K41" s="616"/>
      <c r="L41" s="637" t="s">
        <v>641</v>
      </c>
      <c r="M41" s="639"/>
      <c r="N41" s="639"/>
      <c r="O41" s="639"/>
      <c r="P41" s="639"/>
      <c r="Q41" s="638"/>
      <c r="R41" s="615" t="s">
        <v>889</v>
      </c>
      <c r="S41" s="616"/>
      <c r="T41" s="637" t="s">
        <v>641</v>
      </c>
      <c r="U41" s="639"/>
      <c r="V41" s="639"/>
      <c r="W41" s="639"/>
      <c r="X41" s="639"/>
      <c r="Y41" s="638"/>
    </row>
    <row r="42" spans="2:25" ht="15" customHeight="1" x14ac:dyDescent="0.45">
      <c r="B42" s="640" t="s">
        <v>890</v>
      </c>
      <c r="C42" s="640"/>
      <c r="D42" s="641" t="s">
        <v>347</v>
      </c>
      <c r="E42" s="642" t="s">
        <v>891</v>
      </c>
      <c r="F42" s="643" t="s">
        <v>893</v>
      </c>
      <c r="G42" s="643"/>
      <c r="H42" s="643"/>
      <c r="I42" s="643"/>
      <c r="J42" s="640" t="s">
        <v>890</v>
      </c>
      <c r="K42" s="640"/>
      <c r="L42" s="641" t="s">
        <v>347</v>
      </c>
      <c r="M42" s="642" t="s">
        <v>891</v>
      </c>
      <c r="N42" s="643" t="s">
        <v>893</v>
      </c>
      <c r="O42" s="643"/>
      <c r="P42" s="643"/>
      <c r="Q42" s="643"/>
      <c r="R42" s="640" t="s">
        <v>890</v>
      </c>
      <c r="S42" s="640"/>
      <c r="T42" s="641" t="s">
        <v>347</v>
      </c>
      <c r="U42" s="642" t="s">
        <v>891</v>
      </c>
      <c r="V42" s="643" t="s">
        <v>893</v>
      </c>
      <c r="W42" s="643"/>
      <c r="X42" s="643"/>
      <c r="Y42" s="643"/>
    </row>
    <row r="43" spans="2:25" s="648" customFormat="1" ht="14.1" customHeight="1" x14ac:dyDescent="0.45">
      <c r="B43" s="649"/>
      <c r="C43" s="649"/>
      <c r="D43" s="649"/>
      <c r="E43" s="649"/>
      <c r="F43" s="649"/>
      <c r="G43" s="649"/>
      <c r="H43" s="649"/>
      <c r="I43" s="649"/>
      <c r="J43" s="645"/>
      <c r="K43" s="645"/>
      <c r="L43" s="645"/>
      <c r="M43" s="645"/>
      <c r="N43" s="645"/>
      <c r="O43" s="645"/>
      <c r="P43" s="645"/>
      <c r="Q43" s="645"/>
      <c r="R43" s="650"/>
      <c r="S43" s="650"/>
      <c r="T43" s="650"/>
      <c r="U43" s="650"/>
      <c r="V43" s="650"/>
      <c r="W43" s="650"/>
      <c r="X43" s="650"/>
      <c r="Y43" s="650"/>
    </row>
    <row r="44" spans="2:25" s="648" customFormat="1" ht="14.1" customHeight="1" x14ac:dyDescent="0.45">
      <c r="B44" s="649"/>
      <c r="C44" s="649"/>
      <c r="D44" s="649"/>
      <c r="E44" s="649"/>
      <c r="F44" s="649"/>
      <c r="G44" s="649"/>
      <c r="H44" s="649"/>
      <c r="I44" s="649"/>
      <c r="J44" s="645"/>
      <c r="K44" s="645"/>
      <c r="L44" s="645"/>
      <c r="M44" s="645"/>
      <c r="N44" s="645"/>
      <c r="O44" s="645"/>
      <c r="P44" s="645"/>
      <c r="Q44" s="645"/>
      <c r="R44" s="650"/>
      <c r="S44" s="650"/>
      <c r="T44" s="650"/>
      <c r="U44" s="650"/>
      <c r="V44" s="650"/>
      <c r="W44" s="650"/>
      <c r="X44" s="650"/>
      <c r="Y44" s="650"/>
    </row>
    <row r="45" spans="2:25" s="648" customFormat="1" ht="14.1" customHeight="1" x14ac:dyDescent="0.45">
      <c r="B45" s="649"/>
      <c r="C45" s="649"/>
      <c r="D45" s="649"/>
      <c r="E45" s="649"/>
      <c r="F45" s="649"/>
      <c r="G45" s="649"/>
      <c r="H45" s="649"/>
      <c r="I45" s="649"/>
      <c r="J45" s="645"/>
      <c r="K45" s="645"/>
      <c r="L45" s="645"/>
      <c r="M45" s="645"/>
      <c r="N45" s="645"/>
      <c r="O45" s="645"/>
      <c r="P45" s="645"/>
      <c r="Q45" s="645"/>
      <c r="R45" s="650"/>
      <c r="S45" s="650"/>
      <c r="T45" s="650"/>
      <c r="U45" s="650"/>
      <c r="V45" s="650"/>
      <c r="W45" s="650"/>
      <c r="X45" s="650"/>
      <c r="Y45" s="650"/>
    </row>
    <row r="46" spans="2:25" s="648" customFormat="1" ht="14.1" customHeight="1" x14ac:dyDescent="0.45">
      <c r="B46" s="649"/>
      <c r="C46" s="649"/>
      <c r="D46" s="649"/>
      <c r="E46" s="649"/>
      <c r="F46" s="649"/>
      <c r="G46" s="649"/>
      <c r="H46" s="649"/>
      <c r="I46" s="649"/>
      <c r="J46" s="645"/>
      <c r="K46" s="645"/>
      <c r="L46" s="645"/>
      <c r="M46" s="645"/>
      <c r="N46" s="645"/>
      <c r="O46" s="645"/>
      <c r="P46" s="645"/>
      <c r="Q46" s="645"/>
      <c r="R46" s="650"/>
      <c r="S46" s="650"/>
      <c r="T46" s="650"/>
      <c r="U46" s="650"/>
      <c r="V46" s="650"/>
      <c r="W46" s="650"/>
      <c r="X46" s="650"/>
      <c r="Y46" s="650"/>
    </row>
    <row r="47" spans="2:25" s="648" customFormat="1" ht="14.1" customHeight="1" x14ac:dyDescent="0.45">
      <c r="B47" s="649"/>
      <c r="C47" s="649"/>
      <c r="D47" s="649"/>
      <c r="E47" s="649"/>
      <c r="F47" s="649"/>
      <c r="G47" s="649"/>
      <c r="H47" s="649"/>
      <c r="I47" s="649"/>
      <c r="J47" s="645"/>
      <c r="K47" s="645"/>
      <c r="L47" s="645"/>
      <c r="M47" s="645"/>
      <c r="N47" s="645"/>
      <c r="O47" s="645"/>
      <c r="P47" s="645"/>
      <c r="Q47" s="645"/>
      <c r="R47" s="650"/>
      <c r="S47" s="650"/>
      <c r="T47" s="650"/>
      <c r="U47" s="650"/>
      <c r="V47" s="650"/>
      <c r="W47" s="650"/>
      <c r="X47" s="650"/>
      <c r="Y47" s="650"/>
    </row>
    <row r="48" spans="2:25" s="648" customFormat="1" ht="14.1" customHeight="1" x14ac:dyDescent="0.45">
      <c r="B48" s="649"/>
      <c r="C48" s="649"/>
      <c r="D48" s="649"/>
      <c r="E48" s="649"/>
      <c r="F48" s="649"/>
      <c r="G48" s="649"/>
      <c r="H48" s="649"/>
      <c r="I48" s="649"/>
      <c r="J48" s="645"/>
      <c r="K48" s="645"/>
      <c r="L48" s="645"/>
      <c r="M48" s="645"/>
      <c r="N48" s="645"/>
      <c r="O48" s="645"/>
      <c r="P48" s="645"/>
      <c r="Q48" s="645"/>
      <c r="R48" s="650"/>
      <c r="S48" s="650"/>
      <c r="T48" s="650"/>
      <c r="U48" s="650"/>
      <c r="V48" s="650"/>
      <c r="W48" s="650"/>
      <c r="X48" s="650"/>
      <c r="Y48" s="650"/>
    </row>
    <row r="49" spans="2:26" s="648" customFormat="1" ht="14.1" customHeight="1" x14ac:dyDescent="0.45">
      <c r="B49" s="649"/>
      <c r="C49" s="649"/>
      <c r="D49" s="649"/>
      <c r="E49" s="649"/>
      <c r="F49" s="649"/>
      <c r="G49" s="649"/>
      <c r="H49" s="649"/>
      <c r="I49" s="649"/>
      <c r="J49" s="645"/>
      <c r="K49" s="645"/>
      <c r="L49" s="645"/>
      <c r="M49" s="645"/>
      <c r="N49" s="645"/>
      <c r="O49" s="645"/>
      <c r="P49" s="645"/>
      <c r="Q49" s="645"/>
      <c r="R49" s="650"/>
      <c r="S49" s="650"/>
      <c r="T49" s="650"/>
      <c r="U49" s="650"/>
      <c r="V49" s="650"/>
      <c r="W49" s="650"/>
      <c r="X49" s="650"/>
      <c r="Y49" s="650"/>
    </row>
    <row r="50" spans="2:26" s="648" customFormat="1" ht="14.1" customHeight="1" x14ac:dyDescent="0.45">
      <c r="B50" s="649"/>
      <c r="C50" s="649"/>
      <c r="D50" s="649"/>
      <c r="E50" s="649"/>
      <c r="F50" s="649"/>
      <c r="G50" s="649"/>
      <c r="H50" s="649"/>
      <c r="I50" s="649"/>
      <c r="J50" s="645"/>
      <c r="K50" s="645"/>
      <c r="L50" s="645"/>
      <c r="M50" s="645"/>
      <c r="N50" s="645"/>
      <c r="O50" s="645"/>
      <c r="P50" s="645"/>
      <c r="Q50" s="645"/>
      <c r="R50" s="650"/>
      <c r="S50" s="650"/>
      <c r="T50" s="650"/>
      <c r="U50" s="650"/>
      <c r="V50" s="650"/>
      <c r="W50" s="650"/>
      <c r="X50" s="650"/>
      <c r="Y50" s="650"/>
    </row>
    <row r="51" spans="2:26" s="648" customFormat="1" ht="14.1" customHeight="1" x14ac:dyDescent="0.45">
      <c r="B51" s="649"/>
      <c r="C51" s="649"/>
      <c r="D51" s="649"/>
      <c r="E51" s="649"/>
      <c r="F51" s="649"/>
      <c r="G51" s="649"/>
      <c r="H51" s="649"/>
      <c r="I51" s="649"/>
      <c r="J51" s="645"/>
      <c r="K51" s="645"/>
      <c r="L51" s="645"/>
      <c r="M51" s="645"/>
      <c r="N51" s="645"/>
      <c r="O51" s="645"/>
      <c r="P51" s="645"/>
      <c r="Q51" s="645"/>
      <c r="R51" s="650"/>
      <c r="S51" s="650"/>
      <c r="T51" s="650"/>
      <c r="U51" s="650"/>
      <c r="V51" s="650"/>
      <c r="W51" s="650"/>
      <c r="X51" s="650"/>
      <c r="Y51" s="650"/>
    </row>
    <row r="52" spans="2:26" s="648" customFormat="1" ht="14.1" customHeight="1" x14ac:dyDescent="0.45">
      <c r="B52" s="649"/>
      <c r="C52" s="649"/>
      <c r="D52" s="649"/>
      <c r="E52" s="649"/>
      <c r="F52" s="649"/>
      <c r="G52" s="649"/>
      <c r="H52" s="649"/>
      <c r="I52" s="649"/>
      <c r="J52" s="645"/>
      <c r="K52" s="645"/>
      <c r="L52" s="645"/>
      <c r="M52" s="645"/>
      <c r="N52" s="645"/>
      <c r="O52" s="645"/>
      <c r="P52" s="645"/>
      <c r="Q52" s="645"/>
      <c r="R52" s="650"/>
      <c r="S52" s="650"/>
      <c r="T52" s="650"/>
      <c r="U52" s="650"/>
      <c r="V52" s="650"/>
      <c r="W52" s="650"/>
      <c r="X52" s="650"/>
      <c r="Y52" s="650"/>
    </row>
    <row r="53" spans="2:26" s="648" customFormat="1" ht="14.1" customHeight="1" x14ac:dyDescent="0.45">
      <c r="B53" s="649"/>
      <c r="C53" s="649"/>
      <c r="D53" s="649"/>
      <c r="E53" s="649"/>
      <c r="F53" s="649"/>
      <c r="G53" s="649"/>
      <c r="H53" s="649"/>
      <c r="I53" s="649"/>
      <c r="J53" s="645"/>
      <c r="K53" s="645"/>
      <c r="L53" s="645"/>
      <c r="M53" s="645"/>
      <c r="N53" s="645"/>
      <c r="O53" s="645"/>
      <c r="P53" s="645"/>
      <c r="Q53" s="645"/>
      <c r="R53" s="650"/>
      <c r="S53" s="650"/>
      <c r="T53" s="650"/>
      <c r="U53" s="650"/>
      <c r="V53" s="650"/>
      <c r="W53" s="650"/>
      <c r="X53" s="650"/>
      <c r="Y53" s="650"/>
    </row>
    <row r="54" spans="2:26" s="648" customFormat="1" ht="14.1" customHeight="1" x14ac:dyDescent="0.45">
      <c r="B54" s="649"/>
      <c r="C54" s="649"/>
      <c r="D54" s="649"/>
      <c r="E54" s="649"/>
      <c r="F54" s="649"/>
      <c r="G54" s="649"/>
      <c r="H54" s="649"/>
      <c r="I54" s="649"/>
      <c r="J54" s="645"/>
      <c r="K54" s="645"/>
      <c r="L54" s="645"/>
      <c r="M54" s="645"/>
      <c r="N54" s="645"/>
      <c r="O54" s="645"/>
      <c r="P54" s="645"/>
      <c r="Q54" s="645"/>
      <c r="R54" s="650"/>
      <c r="S54" s="650"/>
      <c r="T54" s="650"/>
      <c r="U54" s="650"/>
      <c r="V54" s="650"/>
      <c r="W54" s="650"/>
      <c r="X54" s="650"/>
      <c r="Y54" s="650"/>
    </row>
    <row r="55" spans="2:26" s="648" customFormat="1" ht="14.1" customHeight="1" x14ac:dyDescent="0.45">
      <c r="B55" s="649"/>
      <c r="C55" s="649"/>
      <c r="D55" s="649"/>
      <c r="E55" s="649"/>
      <c r="F55" s="649"/>
      <c r="G55" s="649"/>
      <c r="H55" s="649"/>
      <c r="I55" s="649"/>
      <c r="J55" s="645"/>
      <c r="K55" s="645"/>
      <c r="L55" s="645"/>
      <c r="M55" s="645"/>
      <c r="N55" s="645"/>
      <c r="O55" s="645"/>
      <c r="P55" s="645"/>
      <c r="Q55" s="645"/>
      <c r="R55" s="650"/>
      <c r="S55" s="650"/>
      <c r="T55" s="650"/>
      <c r="U55" s="650"/>
      <c r="V55" s="650"/>
      <c r="W55" s="650"/>
      <c r="X55" s="650"/>
      <c r="Y55" s="650"/>
    </row>
    <row r="56" spans="2:26" s="648" customFormat="1" ht="14.1" customHeight="1" x14ac:dyDescent="0.45">
      <c r="B56" s="651"/>
      <c r="C56" s="651"/>
      <c r="D56" s="652" t="s">
        <v>900</v>
      </c>
      <c r="E56" s="651"/>
      <c r="F56" s="651"/>
      <c r="G56" s="651"/>
      <c r="H56" s="651"/>
      <c r="I56" s="651"/>
      <c r="J56" s="653"/>
      <c r="K56" s="653"/>
      <c r="L56" s="653"/>
      <c r="M56" s="653"/>
      <c r="N56" s="653"/>
      <c r="O56" s="653"/>
      <c r="P56" s="653"/>
      <c r="Q56" s="653"/>
      <c r="R56" s="654"/>
      <c r="S56" s="654"/>
      <c r="T56" s="654"/>
      <c r="U56" s="654"/>
      <c r="V56" s="654"/>
      <c r="W56" s="654"/>
      <c r="X56" s="654"/>
      <c r="Y56" s="654"/>
    </row>
    <row r="57" spans="2:26" s="648" customFormat="1" ht="15" customHeight="1" x14ac:dyDescent="0.45">
      <c r="B57" s="653"/>
      <c r="C57" s="653"/>
      <c r="D57" s="655" t="s">
        <v>901</v>
      </c>
      <c r="E57" s="656"/>
      <c r="F57" s="656"/>
      <c r="G57" s="656"/>
      <c r="H57" s="656"/>
      <c r="I57" s="656"/>
      <c r="J57" s="656"/>
      <c r="K57" s="656"/>
      <c r="L57" s="656"/>
      <c r="M57" s="656"/>
      <c r="N57" s="656"/>
      <c r="O57" s="653"/>
      <c r="P57" s="655"/>
      <c r="Q57" s="656"/>
      <c r="R57" s="656"/>
      <c r="S57" s="656"/>
      <c r="T57" s="656"/>
      <c r="U57" s="656"/>
      <c r="V57" s="656"/>
      <c r="W57" s="656"/>
      <c r="X57" s="656"/>
      <c r="Y57" s="656"/>
    </row>
    <row r="58" spans="2:26" ht="15" customHeight="1" x14ac:dyDescent="0.45">
      <c r="D58" s="657" t="s">
        <v>902</v>
      </c>
      <c r="E58" s="657"/>
      <c r="F58" s="658"/>
      <c r="G58" s="648"/>
      <c r="H58" s="648"/>
      <c r="I58" s="648"/>
      <c r="J58" s="648"/>
      <c r="K58" s="648"/>
      <c r="L58" s="659" t="s">
        <v>696</v>
      </c>
      <c r="M58" s="648"/>
      <c r="N58" s="648"/>
      <c r="O58" s="648"/>
      <c r="P58" s="658"/>
      <c r="Q58" s="657"/>
      <c r="R58" s="658"/>
      <c r="S58" s="648"/>
      <c r="T58" s="648"/>
      <c r="U58" s="648"/>
      <c r="V58" s="648"/>
      <c r="W58" s="648"/>
      <c r="X58" s="648"/>
      <c r="Y58" s="648"/>
      <c r="Z58" s="648"/>
    </row>
    <row r="59" spans="2:26" ht="27.9" customHeight="1" x14ac:dyDescent="0.45">
      <c r="D59" s="658"/>
      <c r="E59" s="657"/>
      <c r="F59" s="648"/>
      <c r="G59" s="648"/>
      <c r="H59" s="648"/>
      <c r="I59" s="648"/>
      <c r="J59" s="648"/>
      <c r="K59" s="648"/>
      <c r="L59" s="648"/>
      <c r="M59" s="648"/>
      <c r="N59" s="648"/>
      <c r="O59" s="648"/>
      <c r="P59" s="658"/>
      <c r="Q59" s="657"/>
      <c r="R59" s="648"/>
      <c r="S59" s="648"/>
      <c r="T59" s="648"/>
      <c r="U59" s="648"/>
      <c r="V59" s="648"/>
      <c r="W59" s="648"/>
      <c r="X59" s="648"/>
      <c r="Y59" s="648"/>
      <c r="Z59" s="648"/>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3"/>
  <dataValidations count="1">
    <dataValidation type="list" allowBlank="1" showInputMessage="1" showErrorMessage="1" sqref="E6:F6 M6:N6 U6:V6 E23:F23 M23:N23 U23:V23 E40:F40 M40:N40 U40:V40" xr:uid="{559DE971-57CB-4397-8DEE-E6EF7F7FD1EB}">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35B14-EC8F-4EC3-BB18-6B45CF99B64B}">
  <dimension ref="B1:Z59"/>
  <sheetViews>
    <sheetView showGridLines="0" showZeros="0" view="pageBreakPreview" zoomScale="65" zoomScaleNormal="100" zoomScaleSheetLayoutView="65" workbookViewId="0"/>
  </sheetViews>
  <sheetFormatPr defaultColWidth="6.8984375" defaultRowHeight="27.9" customHeight="1" x14ac:dyDescent="0.45"/>
  <cols>
    <col min="1" max="1" width="6.296875" style="610" customWidth="1"/>
    <col min="2" max="2" width="6.59765625" style="610" customWidth="1"/>
    <col min="3" max="3" width="5.296875" style="610" customWidth="1"/>
    <col min="4" max="6" width="6.19921875" style="610" customWidth="1"/>
    <col min="7" max="8" width="5.296875" style="610" customWidth="1"/>
    <col min="9" max="9" width="8" style="610" customWidth="1"/>
    <col min="10" max="10" width="6.59765625" style="610" customWidth="1"/>
    <col min="11" max="11" width="5.296875" style="610" customWidth="1"/>
    <col min="12" max="14" width="6.09765625" style="610" customWidth="1"/>
    <col min="15" max="16" width="5.296875" style="610" customWidth="1"/>
    <col min="17" max="17" width="8" style="610" customWidth="1"/>
    <col min="18" max="18" width="6.59765625" style="610" customWidth="1"/>
    <col min="19" max="19" width="5.296875" style="610" customWidth="1"/>
    <col min="20" max="22" width="6.09765625" style="610" customWidth="1"/>
    <col min="23" max="24" width="5.296875" style="610" customWidth="1"/>
    <col min="25" max="25" width="8" style="610" customWidth="1"/>
    <col min="26" max="16384" width="6.8984375" style="610"/>
  </cols>
  <sheetData>
    <row r="1" spans="2:25" ht="9" customHeight="1" x14ac:dyDescent="0.45"/>
    <row r="2" spans="2:25" ht="18" customHeight="1" x14ac:dyDescent="0.45">
      <c r="B2" s="611" t="s">
        <v>877</v>
      </c>
      <c r="C2" s="612"/>
      <c r="D2" s="612"/>
      <c r="E2" s="612"/>
      <c r="F2" s="612"/>
      <c r="G2" s="612"/>
      <c r="H2" s="612"/>
      <c r="I2" s="612"/>
      <c r="J2" s="612"/>
      <c r="K2" s="612"/>
      <c r="L2" s="612"/>
      <c r="M2" s="612"/>
      <c r="N2" s="612"/>
      <c r="O2" s="612"/>
      <c r="P2" s="612"/>
      <c r="Q2" s="612"/>
      <c r="R2" s="612"/>
      <c r="S2" s="612"/>
      <c r="T2" s="612"/>
      <c r="U2" s="612"/>
      <c r="V2" s="612"/>
      <c r="W2" s="612"/>
      <c r="X2" s="612"/>
      <c r="Y2" s="612"/>
    </row>
    <row r="3" spans="2:25" ht="15" customHeight="1" x14ac:dyDescent="0.15">
      <c r="B3" s="613" t="s">
        <v>878</v>
      </c>
      <c r="C3" s="613"/>
      <c r="D3" s="613"/>
      <c r="E3" s="614" t="s">
        <v>408</v>
      </c>
      <c r="F3" s="614"/>
      <c r="G3" s="614"/>
      <c r="H3" s="614"/>
      <c r="I3" s="615" t="s">
        <v>879</v>
      </c>
      <c r="J3" s="616"/>
      <c r="K3" s="617"/>
      <c r="L3" s="618" t="s">
        <v>407</v>
      </c>
      <c r="M3" s="619"/>
      <c r="N3" s="620"/>
      <c r="O3" s="621" t="s">
        <v>667</v>
      </c>
      <c r="P3" s="621"/>
      <c r="Q3" s="621"/>
      <c r="R3" s="622" t="s">
        <v>397</v>
      </c>
      <c r="S3" s="623"/>
      <c r="T3" s="624"/>
      <c r="U3" s="625" t="s">
        <v>880</v>
      </c>
      <c r="V3" s="626"/>
      <c r="W3" s="627">
        <v>44337</v>
      </c>
      <c r="X3" s="628"/>
      <c r="Y3" s="629"/>
    </row>
    <row r="4" spans="2:25" ht="15" customHeight="1" x14ac:dyDescent="0.45">
      <c r="B4" s="630" t="s">
        <v>881</v>
      </c>
      <c r="C4" s="630"/>
      <c r="D4" s="630"/>
      <c r="E4" s="631" t="s">
        <v>401</v>
      </c>
      <c r="F4" s="631"/>
      <c r="G4" s="631"/>
      <c r="H4" s="631"/>
      <c r="I4" s="615" t="s">
        <v>882</v>
      </c>
      <c r="J4" s="616"/>
      <c r="K4" s="617"/>
      <c r="L4" s="618" t="s">
        <v>406</v>
      </c>
      <c r="M4" s="619"/>
      <c r="N4" s="620"/>
      <c r="O4" s="621" t="s">
        <v>668</v>
      </c>
      <c r="P4" s="621"/>
      <c r="Q4" s="621"/>
      <c r="R4" s="622" t="s">
        <v>391</v>
      </c>
      <c r="S4" s="623"/>
      <c r="T4" s="624"/>
      <c r="U4" s="378"/>
      <c r="V4" s="455"/>
      <c r="W4" s="632"/>
      <c r="X4" s="633"/>
      <c r="Y4" s="634"/>
    </row>
    <row r="5" spans="2:25" ht="15" customHeight="1" x14ac:dyDescent="0.45">
      <c r="B5" s="615" t="s">
        <v>883</v>
      </c>
      <c r="C5" s="616"/>
      <c r="D5" s="617"/>
      <c r="E5" s="635" t="s">
        <v>903</v>
      </c>
      <c r="F5" s="615" t="s">
        <v>884</v>
      </c>
      <c r="G5" s="616"/>
      <c r="H5" s="617"/>
      <c r="I5" s="636">
        <v>1</v>
      </c>
      <c r="J5" s="615" t="s">
        <v>883</v>
      </c>
      <c r="K5" s="616"/>
      <c r="L5" s="617"/>
      <c r="M5" s="635" t="s">
        <v>904</v>
      </c>
      <c r="N5" s="615" t="s">
        <v>884</v>
      </c>
      <c r="O5" s="616"/>
      <c r="P5" s="617"/>
      <c r="Q5" s="636">
        <v>1</v>
      </c>
      <c r="R5" s="615" t="s">
        <v>883</v>
      </c>
      <c r="S5" s="616"/>
      <c r="T5" s="617"/>
      <c r="U5" s="635" t="s">
        <v>904</v>
      </c>
      <c r="V5" s="615" t="s">
        <v>884</v>
      </c>
      <c r="W5" s="616"/>
      <c r="X5" s="617"/>
      <c r="Y5" s="636">
        <v>2</v>
      </c>
    </row>
    <row r="6" spans="2:25" ht="15" customHeight="1" x14ac:dyDescent="0.45">
      <c r="B6" s="615" t="s">
        <v>887</v>
      </c>
      <c r="C6" s="616"/>
      <c r="D6" s="635" t="s">
        <v>632</v>
      </c>
      <c r="E6" s="637" t="s">
        <v>508</v>
      </c>
      <c r="F6" s="638"/>
      <c r="G6" s="615" t="s">
        <v>888</v>
      </c>
      <c r="H6" s="617"/>
      <c r="I6" s="636" t="s">
        <v>633</v>
      </c>
      <c r="J6" s="615" t="s">
        <v>887</v>
      </c>
      <c r="K6" s="616"/>
      <c r="L6" s="635" t="s">
        <v>632</v>
      </c>
      <c r="M6" s="637" t="s">
        <v>508</v>
      </c>
      <c r="N6" s="638"/>
      <c r="O6" s="615" t="s">
        <v>888</v>
      </c>
      <c r="P6" s="617"/>
      <c r="Q6" s="636" t="s">
        <v>649</v>
      </c>
      <c r="R6" s="615" t="s">
        <v>887</v>
      </c>
      <c r="S6" s="616"/>
      <c r="T6" s="635" t="s">
        <v>632</v>
      </c>
      <c r="U6" s="637" t="s">
        <v>638</v>
      </c>
      <c r="V6" s="638"/>
      <c r="W6" s="615" t="s">
        <v>888</v>
      </c>
      <c r="X6" s="617"/>
      <c r="Y6" s="636" t="s">
        <v>639</v>
      </c>
    </row>
    <row r="7" spans="2:25" ht="15" customHeight="1" x14ac:dyDescent="0.45">
      <c r="B7" s="615" t="s">
        <v>889</v>
      </c>
      <c r="C7" s="616"/>
      <c r="D7" s="637" t="s">
        <v>641</v>
      </c>
      <c r="E7" s="639"/>
      <c r="F7" s="639"/>
      <c r="G7" s="639"/>
      <c r="H7" s="639"/>
      <c r="I7" s="638"/>
      <c r="J7" s="615" t="s">
        <v>889</v>
      </c>
      <c r="K7" s="616"/>
      <c r="L7" s="637" t="s">
        <v>650</v>
      </c>
      <c r="M7" s="639"/>
      <c r="N7" s="639"/>
      <c r="O7" s="639"/>
      <c r="P7" s="639"/>
      <c r="Q7" s="638"/>
      <c r="R7" s="615" t="s">
        <v>889</v>
      </c>
      <c r="S7" s="616"/>
      <c r="T7" s="637" t="s">
        <v>634</v>
      </c>
      <c r="U7" s="639"/>
      <c r="V7" s="639"/>
      <c r="W7" s="639"/>
      <c r="X7" s="639"/>
      <c r="Y7" s="638"/>
    </row>
    <row r="8" spans="2:25" ht="15" customHeight="1" x14ac:dyDescent="0.45">
      <c r="B8" s="640" t="s">
        <v>890</v>
      </c>
      <c r="C8" s="640"/>
      <c r="D8" s="641" t="s">
        <v>347</v>
      </c>
      <c r="E8" s="642" t="s">
        <v>891</v>
      </c>
      <c r="F8" s="643" t="s">
        <v>893</v>
      </c>
      <c r="G8" s="643"/>
      <c r="H8" s="643"/>
      <c r="I8" s="643"/>
      <c r="J8" s="640" t="s">
        <v>890</v>
      </c>
      <c r="K8" s="640"/>
      <c r="L8" s="641" t="s">
        <v>636</v>
      </c>
      <c r="M8" s="642" t="s">
        <v>891</v>
      </c>
      <c r="N8" s="643" t="s">
        <v>905</v>
      </c>
      <c r="O8" s="643"/>
      <c r="P8" s="643"/>
      <c r="Q8" s="643"/>
      <c r="R8" s="640" t="s">
        <v>890</v>
      </c>
      <c r="S8" s="640"/>
      <c r="T8" s="641" t="s">
        <v>636</v>
      </c>
      <c r="U8" s="642" t="s">
        <v>891</v>
      </c>
      <c r="V8" s="643" t="s">
        <v>906</v>
      </c>
      <c r="W8" s="643"/>
      <c r="X8" s="643"/>
      <c r="Y8" s="643"/>
    </row>
    <row r="9" spans="2:25" s="648" customFormat="1" ht="14.1" customHeight="1" x14ac:dyDescent="0.45">
      <c r="B9" s="644"/>
      <c r="C9" s="644"/>
      <c r="D9" s="644"/>
      <c r="E9" s="644"/>
      <c r="F9" s="644"/>
      <c r="G9" s="644"/>
      <c r="H9" s="644"/>
      <c r="I9" s="644"/>
      <c r="J9" s="645"/>
      <c r="K9" s="645"/>
      <c r="L9" s="645"/>
      <c r="M9" s="645"/>
      <c r="N9" s="645"/>
      <c r="O9" s="645"/>
      <c r="P9" s="645"/>
      <c r="Q9" s="645"/>
      <c r="R9" s="646"/>
      <c r="S9" s="646"/>
      <c r="T9" s="646"/>
      <c r="U9" s="646"/>
      <c r="V9" s="646"/>
      <c r="W9" s="646"/>
      <c r="X9" s="646"/>
      <c r="Y9" s="647"/>
    </row>
    <row r="10" spans="2:25" s="648" customFormat="1" ht="14.1" customHeight="1" x14ac:dyDescent="0.45">
      <c r="B10" s="649"/>
      <c r="C10" s="649"/>
      <c r="D10" s="649"/>
      <c r="E10" s="649"/>
      <c r="F10" s="649"/>
      <c r="G10" s="649"/>
      <c r="H10" s="649"/>
      <c r="I10" s="649"/>
      <c r="J10" s="645"/>
      <c r="K10" s="645"/>
      <c r="L10" s="645"/>
      <c r="M10" s="645"/>
      <c r="N10" s="645"/>
      <c r="O10" s="645"/>
      <c r="P10" s="645"/>
      <c r="Q10" s="645"/>
      <c r="R10" s="646"/>
      <c r="S10" s="646"/>
      <c r="T10" s="646"/>
      <c r="U10" s="646"/>
      <c r="V10" s="646"/>
      <c r="W10" s="646"/>
      <c r="X10" s="646"/>
      <c r="Y10" s="647"/>
    </row>
    <row r="11" spans="2:25" s="648" customFormat="1" ht="14.1" customHeight="1" x14ac:dyDescent="0.45">
      <c r="B11" s="649"/>
      <c r="C11" s="649"/>
      <c r="D11" s="649"/>
      <c r="E11" s="649"/>
      <c r="F11" s="649"/>
      <c r="G11" s="649"/>
      <c r="H11" s="649"/>
      <c r="I11" s="649"/>
      <c r="J11" s="645"/>
      <c r="K11" s="645"/>
      <c r="L11" s="645"/>
      <c r="M11" s="645"/>
      <c r="N11" s="645"/>
      <c r="O11" s="645"/>
      <c r="P11" s="645"/>
      <c r="Q11" s="645"/>
      <c r="R11" s="646"/>
      <c r="S11" s="646"/>
      <c r="T11" s="646"/>
      <c r="U11" s="646"/>
      <c r="V11" s="646"/>
      <c r="W11" s="646"/>
      <c r="X11" s="646"/>
      <c r="Y11" s="647"/>
    </row>
    <row r="12" spans="2:25" s="648" customFormat="1" ht="14.1" customHeight="1" x14ac:dyDescent="0.45">
      <c r="B12" s="649"/>
      <c r="C12" s="649"/>
      <c r="D12" s="649"/>
      <c r="E12" s="649"/>
      <c r="F12" s="649"/>
      <c r="G12" s="649"/>
      <c r="H12" s="649"/>
      <c r="I12" s="649"/>
      <c r="J12" s="645"/>
      <c r="K12" s="645"/>
      <c r="L12" s="645"/>
      <c r="M12" s="645"/>
      <c r="N12" s="645"/>
      <c r="O12" s="645"/>
      <c r="P12" s="645"/>
      <c r="Q12" s="645"/>
      <c r="R12" s="646"/>
      <c r="S12" s="646"/>
      <c r="T12" s="646"/>
      <c r="U12" s="646"/>
      <c r="V12" s="646"/>
      <c r="W12" s="646"/>
      <c r="X12" s="646"/>
      <c r="Y12" s="647"/>
    </row>
    <row r="13" spans="2:25" s="648" customFormat="1" ht="14.1" customHeight="1" x14ac:dyDescent="0.45">
      <c r="B13" s="649"/>
      <c r="C13" s="649"/>
      <c r="D13" s="649"/>
      <c r="E13" s="649"/>
      <c r="F13" s="649"/>
      <c r="G13" s="649"/>
      <c r="H13" s="649"/>
      <c r="I13" s="649"/>
      <c r="J13" s="645"/>
      <c r="K13" s="645"/>
      <c r="L13" s="645"/>
      <c r="M13" s="645"/>
      <c r="N13" s="645"/>
      <c r="O13" s="645"/>
      <c r="P13" s="645"/>
      <c r="Q13" s="645"/>
      <c r="R13" s="646"/>
      <c r="S13" s="646"/>
      <c r="T13" s="646"/>
      <c r="U13" s="646"/>
      <c r="V13" s="646"/>
      <c r="W13" s="646"/>
      <c r="X13" s="646"/>
      <c r="Y13" s="647"/>
    </row>
    <row r="14" spans="2:25" s="648" customFormat="1" ht="14.1" customHeight="1" x14ac:dyDescent="0.45">
      <c r="B14" s="649"/>
      <c r="C14" s="649"/>
      <c r="D14" s="649"/>
      <c r="E14" s="649"/>
      <c r="F14" s="649"/>
      <c r="G14" s="649"/>
      <c r="H14" s="649"/>
      <c r="I14" s="649"/>
      <c r="J14" s="645"/>
      <c r="K14" s="645"/>
      <c r="L14" s="645"/>
      <c r="M14" s="645"/>
      <c r="N14" s="645"/>
      <c r="O14" s="645"/>
      <c r="P14" s="645"/>
      <c r="Q14" s="645"/>
      <c r="R14" s="646"/>
      <c r="S14" s="646"/>
      <c r="T14" s="646"/>
      <c r="U14" s="646"/>
      <c r="V14" s="646"/>
      <c r="W14" s="646"/>
      <c r="X14" s="646"/>
      <c r="Y14" s="647"/>
    </row>
    <row r="15" spans="2:25" s="648" customFormat="1" ht="14.1" customHeight="1" x14ac:dyDescent="0.45">
      <c r="B15" s="649"/>
      <c r="C15" s="649"/>
      <c r="D15" s="649"/>
      <c r="E15" s="649"/>
      <c r="F15" s="649"/>
      <c r="G15" s="649"/>
      <c r="H15" s="649"/>
      <c r="I15" s="649"/>
      <c r="J15" s="645"/>
      <c r="K15" s="645"/>
      <c r="L15" s="645"/>
      <c r="M15" s="645"/>
      <c r="N15" s="645"/>
      <c r="O15" s="645"/>
      <c r="P15" s="645"/>
      <c r="Q15" s="645"/>
      <c r="R15" s="646"/>
      <c r="S15" s="646"/>
      <c r="T15" s="646"/>
      <c r="U15" s="646"/>
      <c r="V15" s="646"/>
      <c r="W15" s="646"/>
      <c r="X15" s="646"/>
      <c r="Y15" s="647"/>
    </row>
    <row r="16" spans="2:25" s="648" customFormat="1" ht="14.1" customHeight="1" x14ac:dyDescent="0.45">
      <c r="B16" s="649"/>
      <c r="C16" s="649"/>
      <c r="D16" s="649"/>
      <c r="E16" s="649"/>
      <c r="F16" s="649"/>
      <c r="G16" s="649"/>
      <c r="H16" s="649"/>
      <c r="I16" s="649"/>
      <c r="J16" s="645"/>
      <c r="K16" s="645"/>
      <c r="L16" s="645"/>
      <c r="M16" s="645"/>
      <c r="N16" s="645"/>
      <c r="O16" s="645"/>
      <c r="P16" s="645"/>
      <c r="Q16" s="645"/>
      <c r="R16" s="646"/>
      <c r="S16" s="646"/>
      <c r="T16" s="646"/>
      <c r="U16" s="646"/>
      <c r="V16" s="646"/>
      <c r="W16" s="646"/>
      <c r="X16" s="646"/>
      <c r="Y16" s="647"/>
    </row>
    <row r="17" spans="2:25" s="648" customFormat="1" ht="14.1" customHeight="1" x14ac:dyDescent="0.45">
      <c r="B17" s="649"/>
      <c r="C17" s="649"/>
      <c r="D17" s="649"/>
      <c r="E17" s="649"/>
      <c r="F17" s="649"/>
      <c r="G17" s="649"/>
      <c r="H17" s="649"/>
      <c r="I17" s="649"/>
      <c r="J17" s="645"/>
      <c r="K17" s="645"/>
      <c r="L17" s="645"/>
      <c r="M17" s="645"/>
      <c r="N17" s="645"/>
      <c r="O17" s="645"/>
      <c r="P17" s="645"/>
      <c r="Q17" s="645"/>
      <c r="R17" s="646"/>
      <c r="S17" s="646"/>
      <c r="T17" s="646"/>
      <c r="U17" s="646"/>
      <c r="V17" s="646"/>
      <c r="W17" s="646"/>
      <c r="X17" s="646"/>
      <c r="Y17" s="647"/>
    </row>
    <row r="18" spans="2:25" s="648" customFormat="1" ht="14.1" customHeight="1" x14ac:dyDescent="0.45">
      <c r="B18" s="649"/>
      <c r="C18" s="649"/>
      <c r="D18" s="649"/>
      <c r="E18" s="649"/>
      <c r="F18" s="649"/>
      <c r="G18" s="649"/>
      <c r="H18" s="649"/>
      <c r="I18" s="649"/>
      <c r="J18" s="645"/>
      <c r="K18" s="645"/>
      <c r="L18" s="645"/>
      <c r="M18" s="645"/>
      <c r="N18" s="645"/>
      <c r="O18" s="645"/>
      <c r="P18" s="645"/>
      <c r="Q18" s="645"/>
      <c r="R18" s="646"/>
      <c r="S18" s="646"/>
      <c r="T18" s="646"/>
      <c r="U18" s="646"/>
      <c r="V18" s="646"/>
      <c r="W18" s="646"/>
      <c r="X18" s="646"/>
      <c r="Y18" s="647"/>
    </row>
    <row r="19" spans="2:25" s="648" customFormat="1" ht="14.1" customHeight="1" x14ac:dyDescent="0.45">
      <c r="B19" s="649"/>
      <c r="C19" s="649"/>
      <c r="D19" s="649"/>
      <c r="E19" s="649"/>
      <c r="F19" s="649"/>
      <c r="G19" s="649"/>
      <c r="H19" s="649"/>
      <c r="I19" s="649"/>
      <c r="J19" s="645"/>
      <c r="K19" s="645"/>
      <c r="L19" s="645"/>
      <c r="M19" s="645"/>
      <c r="N19" s="645"/>
      <c r="O19" s="645"/>
      <c r="P19" s="645"/>
      <c r="Q19" s="645"/>
      <c r="R19" s="646"/>
      <c r="S19" s="646"/>
      <c r="T19" s="646"/>
      <c r="U19" s="646"/>
      <c r="V19" s="646"/>
      <c r="W19" s="646"/>
      <c r="X19" s="646"/>
      <c r="Y19" s="647"/>
    </row>
    <row r="20" spans="2:25" s="648" customFormat="1" ht="14.1" customHeight="1" x14ac:dyDescent="0.45">
      <c r="B20" s="649"/>
      <c r="C20" s="649"/>
      <c r="D20" s="649"/>
      <c r="E20" s="649"/>
      <c r="F20" s="649"/>
      <c r="G20" s="649"/>
      <c r="H20" s="649"/>
      <c r="I20" s="649"/>
      <c r="J20" s="645"/>
      <c r="K20" s="645"/>
      <c r="L20" s="645"/>
      <c r="M20" s="645"/>
      <c r="N20" s="645"/>
      <c r="O20" s="645"/>
      <c r="P20" s="645"/>
      <c r="Q20" s="645"/>
      <c r="R20" s="646"/>
      <c r="S20" s="646"/>
      <c r="T20" s="646"/>
      <c r="U20" s="646"/>
      <c r="V20" s="646"/>
      <c r="W20" s="646"/>
      <c r="X20" s="646"/>
      <c r="Y20" s="647"/>
    </row>
    <row r="21" spans="2:25" s="648" customFormat="1" ht="14.1" customHeight="1" x14ac:dyDescent="0.45">
      <c r="B21" s="649"/>
      <c r="C21" s="649"/>
      <c r="D21" s="649"/>
      <c r="E21" s="649"/>
      <c r="F21" s="649"/>
      <c r="G21" s="649"/>
      <c r="H21" s="649"/>
      <c r="I21" s="649"/>
      <c r="J21" s="645"/>
      <c r="K21" s="645"/>
      <c r="L21" s="645"/>
      <c r="M21" s="645"/>
      <c r="N21" s="645"/>
      <c r="O21" s="645"/>
      <c r="P21" s="645"/>
      <c r="Q21" s="645"/>
      <c r="R21" s="646"/>
      <c r="S21" s="646"/>
      <c r="T21" s="646"/>
      <c r="U21" s="646"/>
      <c r="V21" s="646"/>
      <c r="W21" s="646"/>
      <c r="X21" s="646"/>
      <c r="Y21" s="647"/>
    </row>
    <row r="22" spans="2:25" ht="15" customHeight="1" x14ac:dyDescent="0.45">
      <c r="B22" s="615" t="s">
        <v>883</v>
      </c>
      <c r="C22" s="616"/>
      <c r="D22" s="617"/>
      <c r="E22" s="635"/>
      <c r="F22" s="615" t="s">
        <v>884</v>
      </c>
      <c r="G22" s="616"/>
      <c r="H22" s="617"/>
      <c r="I22" s="636"/>
      <c r="J22" s="615" t="s">
        <v>883</v>
      </c>
      <c r="K22" s="616"/>
      <c r="L22" s="617"/>
      <c r="M22" s="635"/>
      <c r="N22" s="615" t="s">
        <v>884</v>
      </c>
      <c r="O22" s="616"/>
      <c r="P22" s="617"/>
      <c r="Q22" s="636"/>
      <c r="R22" s="615" t="s">
        <v>883</v>
      </c>
      <c r="S22" s="616"/>
      <c r="T22" s="617"/>
      <c r="U22" s="635"/>
      <c r="V22" s="615" t="s">
        <v>884</v>
      </c>
      <c r="W22" s="616"/>
      <c r="X22" s="617"/>
      <c r="Y22" s="636"/>
    </row>
    <row r="23" spans="2:25" ht="15" customHeight="1" x14ac:dyDescent="0.45">
      <c r="B23" s="615" t="s">
        <v>887</v>
      </c>
      <c r="C23" s="616"/>
      <c r="D23" s="635"/>
      <c r="E23" s="637"/>
      <c r="F23" s="638"/>
      <c r="G23" s="615" t="s">
        <v>888</v>
      </c>
      <c r="H23" s="617"/>
      <c r="I23" s="636"/>
      <c r="J23" s="615" t="s">
        <v>887</v>
      </c>
      <c r="K23" s="616"/>
      <c r="L23" s="635"/>
      <c r="M23" s="637"/>
      <c r="N23" s="638"/>
      <c r="O23" s="615" t="s">
        <v>888</v>
      </c>
      <c r="P23" s="617"/>
      <c r="Q23" s="636"/>
      <c r="R23" s="615" t="s">
        <v>887</v>
      </c>
      <c r="S23" s="616"/>
      <c r="T23" s="635"/>
      <c r="U23" s="637"/>
      <c r="V23" s="638"/>
      <c r="W23" s="615" t="s">
        <v>888</v>
      </c>
      <c r="X23" s="617"/>
      <c r="Y23" s="636"/>
    </row>
    <row r="24" spans="2:25" ht="15" customHeight="1" x14ac:dyDescent="0.45">
      <c r="B24" s="615" t="s">
        <v>889</v>
      </c>
      <c r="C24" s="616"/>
      <c r="D24" s="637"/>
      <c r="E24" s="639"/>
      <c r="F24" s="639"/>
      <c r="G24" s="639"/>
      <c r="H24" s="639"/>
      <c r="I24" s="638"/>
      <c r="J24" s="615" t="s">
        <v>889</v>
      </c>
      <c r="K24" s="616"/>
      <c r="L24" s="637"/>
      <c r="M24" s="639"/>
      <c r="N24" s="639"/>
      <c r="O24" s="639"/>
      <c r="P24" s="639"/>
      <c r="Q24" s="638"/>
      <c r="R24" s="615" t="s">
        <v>889</v>
      </c>
      <c r="S24" s="616"/>
      <c r="T24" s="637"/>
      <c r="U24" s="639"/>
      <c r="V24" s="639"/>
      <c r="W24" s="639"/>
      <c r="X24" s="639"/>
      <c r="Y24" s="638"/>
    </row>
    <row r="25" spans="2:25" ht="15" customHeight="1" x14ac:dyDescent="0.45">
      <c r="B25" s="640" t="s">
        <v>890</v>
      </c>
      <c r="C25" s="640"/>
      <c r="D25" s="641"/>
      <c r="E25" s="642" t="s">
        <v>891</v>
      </c>
      <c r="F25" s="643"/>
      <c r="G25" s="643"/>
      <c r="H25" s="643"/>
      <c r="I25" s="643"/>
      <c r="J25" s="640" t="s">
        <v>890</v>
      </c>
      <c r="K25" s="640"/>
      <c r="L25" s="641"/>
      <c r="M25" s="642" t="s">
        <v>891</v>
      </c>
      <c r="N25" s="643"/>
      <c r="O25" s="643"/>
      <c r="P25" s="643"/>
      <c r="Q25" s="643"/>
      <c r="R25" s="640" t="s">
        <v>890</v>
      </c>
      <c r="S25" s="640"/>
      <c r="T25" s="641"/>
      <c r="U25" s="642" t="s">
        <v>891</v>
      </c>
      <c r="V25" s="643"/>
      <c r="W25" s="643"/>
      <c r="X25" s="643"/>
      <c r="Y25" s="643"/>
    </row>
    <row r="26" spans="2:25" s="648" customFormat="1" ht="14.1" customHeight="1" x14ac:dyDescent="0.45">
      <c r="B26" s="644"/>
      <c r="C26" s="644"/>
      <c r="D26" s="644"/>
      <c r="E26" s="644"/>
      <c r="F26" s="644"/>
      <c r="G26" s="644"/>
      <c r="H26" s="644"/>
      <c r="I26" s="644"/>
      <c r="J26" s="645"/>
      <c r="K26" s="645"/>
      <c r="L26" s="645"/>
      <c r="M26" s="645"/>
      <c r="N26" s="645"/>
      <c r="O26" s="645"/>
      <c r="P26" s="645"/>
      <c r="Q26" s="645"/>
      <c r="R26" s="646"/>
      <c r="S26" s="646"/>
      <c r="T26" s="646"/>
      <c r="U26" s="646"/>
      <c r="V26" s="646"/>
      <c r="W26" s="646"/>
      <c r="X26" s="646"/>
      <c r="Y26" s="647"/>
    </row>
    <row r="27" spans="2:25" s="648" customFormat="1" ht="14.1" customHeight="1" x14ac:dyDescent="0.45">
      <c r="B27" s="649"/>
      <c r="C27" s="649"/>
      <c r="D27" s="649"/>
      <c r="E27" s="649"/>
      <c r="F27" s="649"/>
      <c r="G27" s="649"/>
      <c r="H27" s="649"/>
      <c r="I27" s="649"/>
      <c r="J27" s="645"/>
      <c r="K27" s="645"/>
      <c r="L27" s="645"/>
      <c r="M27" s="645"/>
      <c r="N27" s="645"/>
      <c r="O27" s="645"/>
      <c r="P27" s="645"/>
      <c r="Q27" s="645"/>
      <c r="R27" s="646"/>
      <c r="S27" s="646"/>
      <c r="T27" s="646"/>
      <c r="U27" s="646"/>
      <c r="V27" s="646"/>
      <c r="W27" s="646"/>
      <c r="X27" s="646"/>
      <c r="Y27" s="647"/>
    </row>
    <row r="28" spans="2:25" s="648" customFormat="1" ht="14.1" customHeight="1" x14ac:dyDescent="0.45">
      <c r="B28" s="649"/>
      <c r="C28" s="649"/>
      <c r="D28" s="649"/>
      <c r="E28" s="649"/>
      <c r="F28" s="649"/>
      <c r="G28" s="649"/>
      <c r="H28" s="649"/>
      <c r="I28" s="649"/>
      <c r="J28" s="645"/>
      <c r="K28" s="645"/>
      <c r="L28" s="645"/>
      <c r="M28" s="645"/>
      <c r="N28" s="645"/>
      <c r="O28" s="645"/>
      <c r="P28" s="645"/>
      <c r="Q28" s="645"/>
      <c r="R28" s="646"/>
      <c r="S28" s="646"/>
      <c r="T28" s="646"/>
      <c r="U28" s="646"/>
      <c r="V28" s="646"/>
      <c r="W28" s="646"/>
      <c r="X28" s="646"/>
      <c r="Y28" s="647"/>
    </row>
    <row r="29" spans="2:25" s="648" customFormat="1" ht="14.1" customHeight="1" x14ac:dyDescent="0.45">
      <c r="B29" s="649"/>
      <c r="C29" s="649"/>
      <c r="D29" s="649"/>
      <c r="E29" s="649"/>
      <c r="F29" s="649"/>
      <c r="G29" s="649"/>
      <c r="H29" s="649"/>
      <c r="I29" s="649"/>
      <c r="J29" s="645"/>
      <c r="K29" s="645"/>
      <c r="L29" s="645"/>
      <c r="M29" s="645"/>
      <c r="N29" s="645"/>
      <c r="O29" s="645"/>
      <c r="P29" s="645"/>
      <c r="Q29" s="645"/>
      <c r="R29" s="646"/>
      <c r="S29" s="646"/>
      <c r="T29" s="646"/>
      <c r="U29" s="646"/>
      <c r="V29" s="646"/>
      <c r="W29" s="646"/>
      <c r="X29" s="646"/>
      <c r="Y29" s="647"/>
    </row>
    <row r="30" spans="2:25" s="648" customFormat="1" ht="14.1" customHeight="1" x14ac:dyDescent="0.45">
      <c r="B30" s="649"/>
      <c r="C30" s="649"/>
      <c r="D30" s="649"/>
      <c r="E30" s="649"/>
      <c r="F30" s="649"/>
      <c r="G30" s="649"/>
      <c r="H30" s="649"/>
      <c r="I30" s="649"/>
      <c r="J30" s="645"/>
      <c r="K30" s="645"/>
      <c r="L30" s="645"/>
      <c r="M30" s="645"/>
      <c r="N30" s="645"/>
      <c r="O30" s="645"/>
      <c r="P30" s="645"/>
      <c r="Q30" s="645"/>
      <c r="R30" s="646"/>
      <c r="S30" s="646"/>
      <c r="T30" s="646"/>
      <c r="U30" s="646"/>
      <c r="V30" s="646"/>
      <c r="W30" s="646"/>
      <c r="X30" s="646"/>
      <c r="Y30" s="647"/>
    </row>
    <row r="31" spans="2:25" s="648" customFormat="1" ht="14.1" customHeight="1" x14ac:dyDescent="0.45">
      <c r="B31" s="649"/>
      <c r="C31" s="649"/>
      <c r="D31" s="649"/>
      <c r="E31" s="649"/>
      <c r="F31" s="649"/>
      <c r="G31" s="649"/>
      <c r="H31" s="649"/>
      <c r="I31" s="649"/>
      <c r="J31" s="645"/>
      <c r="K31" s="645"/>
      <c r="L31" s="645"/>
      <c r="M31" s="645"/>
      <c r="N31" s="645"/>
      <c r="O31" s="645"/>
      <c r="P31" s="645"/>
      <c r="Q31" s="645"/>
      <c r="R31" s="646"/>
      <c r="S31" s="646"/>
      <c r="T31" s="646"/>
      <c r="U31" s="646"/>
      <c r="V31" s="646"/>
      <c r="W31" s="646"/>
      <c r="X31" s="646"/>
      <c r="Y31" s="647"/>
    </row>
    <row r="32" spans="2:25" s="648" customFormat="1" ht="14.1" customHeight="1" x14ac:dyDescent="0.45">
      <c r="B32" s="649"/>
      <c r="C32" s="649"/>
      <c r="D32" s="649"/>
      <c r="E32" s="649"/>
      <c r="F32" s="649"/>
      <c r="G32" s="649"/>
      <c r="H32" s="649"/>
      <c r="I32" s="649"/>
      <c r="J32" s="645"/>
      <c r="K32" s="645"/>
      <c r="L32" s="645"/>
      <c r="M32" s="645"/>
      <c r="N32" s="645"/>
      <c r="O32" s="645"/>
      <c r="P32" s="645"/>
      <c r="Q32" s="645"/>
      <c r="R32" s="646"/>
      <c r="S32" s="646"/>
      <c r="T32" s="646"/>
      <c r="U32" s="646"/>
      <c r="V32" s="646"/>
      <c r="W32" s="646"/>
      <c r="X32" s="646"/>
      <c r="Y32" s="647"/>
    </row>
    <row r="33" spans="2:25" s="648" customFormat="1" ht="14.1" customHeight="1" x14ac:dyDescent="0.45">
      <c r="B33" s="649"/>
      <c r="C33" s="649"/>
      <c r="D33" s="649"/>
      <c r="E33" s="649"/>
      <c r="F33" s="649"/>
      <c r="G33" s="649"/>
      <c r="H33" s="649"/>
      <c r="I33" s="649"/>
      <c r="J33" s="645"/>
      <c r="K33" s="645"/>
      <c r="L33" s="645"/>
      <c r="M33" s="645"/>
      <c r="N33" s="645"/>
      <c r="O33" s="645"/>
      <c r="P33" s="645"/>
      <c r="Q33" s="645"/>
      <c r="R33" s="646"/>
      <c r="S33" s="646"/>
      <c r="T33" s="646"/>
      <c r="U33" s="646"/>
      <c r="V33" s="646"/>
      <c r="W33" s="646"/>
      <c r="X33" s="646"/>
      <c r="Y33" s="647"/>
    </row>
    <row r="34" spans="2:25" s="648" customFormat="1" ht="14.1" customHeight="1" x14ac:dyDescent="0.45">
      <c r="B34" s="649"/>
      <c r="C34" s="649"/>
      <c r="D34" s="649"/>
      <c r="E34" s="649"/>
      <c r="F34" s="649"/>
      <c r="G34" s="649"/>
      <c r="H34" s="649"/>
      <c r="I34" s="649"/>
      <c r="J34" s="645"/>
      <c r="K34" s="645"/>
      <c r="L34" s="645"/>
      <c r="M34" s="645"/>
      <c r="N34" s="645"/>
      <c r="O34" s="645"/>
      <c r="P34" s="645"/>
      <c r="Q34" s="645"/>
      <c r="R34" s="646"/>
      <c r="S34" s="646"/>
      <c r="T34" s="646"/>
      <c r="U34" s="646"/>
      <c r="V34" s="646"/>
      <c r="W34" s="646"/>
      <c r="X34" s="646"/>
      <c r="Y34" s="647"/>
    </row>
    <row r="35" spans="2:25" s="648" customFormat="1" ht="14.1" customHeight="1" x14ac:dyDescent="0.45">
      <c r="B35" s="649"/>
      <c r="C35" s="649"/>
      <c r="D35" s="649"/>
      <c r="E35" s="649"/>
      <c r="F35" s="649"/>
      <c r="G35" s="649"/>
      <c r="H35" s="649"/>
      <c r="I35" s="649"/>
      <c r="J35" s="645"/>
      <c r="K35" s="645"/>
      <c r="L35" s="645"/>
      <c r="M35" s="645"/>
      <c r="N35" s="645"/>
      <c r="O35" s="645"/>
      <c r="P35" s="645"/>
      <c r="Q35" s="645"/>
      <c r="R35" s="646"/>
      <c r="S35" s="646"/>
      <c r="T35" s="646"/>
      <c r="U35" s="646"/>
      <c r="V35" s="646"/>
      <c r="W35" s="646"/>
      <c r="X35" s="646"/>
      <c r="Y35" s="647"/>
    </row>
    <row r="36" spans="2:25" s="648" customFormat="1" ht="14.1" customHeight="1" x14ac:dyDescent="0.45">
      <c r="B36" s="649"/>
      <c r="C36" s="649"/>
      <c r="D36" s="649"/>
      <c r="E36" s="649"/>
      <c r="F36" s="649"/>
      <c r="G36" s="649"/>
      <c r="H36" s="649"/>
      <c r="I36" s="649"/>
      <c r="J36" s="645"/>
      <c r="K36" s="645"/>
      <c r="L36" s="645"/>
      <c r="M36" s="645"/>
      <c r="N36" s="645"/>
      <c r="O36" s="645"/>
      <c r="P36" s="645"/>
      <c r="Q36" s="645"/>
      <c r="R36" s="646"/>
      <c r="S36" s="646"/>
      <c r="T36" s="646"/>
      <c r="U36" s="646"/>
      <c r="V36" s="646"/>
      <c r="W36" s="646"/>
      <c r="X36" s="646"/>
      <c r="Y36" s="647"/>
    </row>
    <row r="37" spans="2:25" s="648" customFormat="1" ht="14.1" customHeight="1" x14ac:dyDescent="0.45">
      <c r="B37" s="649"/>
      <c r="C37" s="649"/>
      <c r="D37" s="649"/>
      <c r="E37" s="649"/>
      <c r="F37" s="649"/>
      <c r="G37" s="649"/>
      <c r="H37" s="649"/>
      <c r="I37" s="649"/>
      <c r="J37" s="645"/>
      <c r="K37" s="645"/>
      <c r="L37" s="645"/>
      <c r="M37" s="645"/>
      <c r="N37" s="645"/>
      <c r="O37" s="645"/>
      <c r="P37" s="645"/>
      <c r="Q37" s="645"/>
      <c r="R37" s="646"/>
      <c r="S37" s="646"/>
      <c r="T37" s="646"/>
      <c r="U37" s="646"/>
      <c r="V37" s="646"/>
      <c r="W37" s="646"/>
      <c r="X37" s="646"/>
      <c r="Y37" s="647"/>
    </row>
    <row r="38" spans="2:25" s="648" customFormat="1" ht="14.1" customHeight="1" x14ac:dyDescent="0.45">
      <c r="B38" s="649"/>
      <c r="C38" s="649"/>
      <c r="D38" s="649"/>
      <c r="E38" s="649"/>
      <c r="F38" s="649"/>
      <c r="G38" s="649"/>
      <c r="H38" s="649"/>
      <c r="I38" s="649"/>
      <c r="J38" s="645"/>
      <c r="K38" s="645"/>
      <c r="L38" s="645"/>
      <c r="M38" s="645"/>
      <c r="N38" s="645"/>
      <c r="O38" s="645"/>
      <c r="P38" s="645"/>
      <c r="Q38" s="645"/>
      <c r="R38" s="646"/>
      <c r="S38" s="646"/>
      <c r="T38" s="646"/>
      <c r="U38" s="646"/>
      <c r="V38" s="646"/>
      <c r="W38" s="646"/>
      <c r="X38" s="646"/>
      <c r="Y38" s="647"/>
    </row>
    <row r="39" spans="2:25" ht="15" customHeight="1" x14ac:dyDescent="0.45">
      <c r="B39" s="615" t="s">
        <v>883</v>
      </c>
      <c r="C39" s="616"/>
      <c r="D39" s="617"/>
      <c r="E39" s="635"/>
      <c r="F39" s="615" t="s">
        <v>884</v>
      </c>
      <c r="G39" s="616"/>
      <c r="H39" s="617"/>
      <c r="I39" s="636"/>
      <c r="J39" s="615" t="s">
        <v>883</v>
      </c>
      <c r="K39" s="616"/>
      <c r="L39" s="617"/>
      <c r="M39" s="635"/>
      <c r="N39" s="615" t="s">
        <v>884</v>
      </c>
      <c r="O39" s="616"/>
      <c r="P39" s="617"/>
      <c r="Q39" s="636"/>
      <c r="R39" s="615" t="s">
        <v>883</v>
      </c>
      <c r="S39" s="616"/>
      <c r="T39" s="617"/>
      <c r="U39" s="635"/>
      <c r="V39" s="615" t="s">
        <v>884</v>
      </c>
      <c r="W39" s="616"/>
      <c r="X39" s="617"/>
      <c r="Y39" s="636"/>
    </row>
    <row r="40" spans="2:25" ht="15" customHeight="1" x14ac:dyDescent="0.45">
      <c r="B40" s="615" t="s">
        <v>887</v>
      </c>
      <c r="C40" s="616"/>
      <c r="D40" s="635"/>
      <c r="E40" s="637"/>
      <c r="F40" s="638"/>
      <c r="G40" s="615" t="s">
        <v>888</v>
      </c>
      <c r="H40" s="617"/>
      <c r="I40" s="636"/>
      <c r="J40" s="615" t="s">
        <v>887</v>
      </c>
      <c r="K40" s="616"/>
      <c r="L40" s="635"/>
      <c r="M40" s="637"/>
      <c r="N40" s="638"/>
      <c r="O40" s="615" t="s">
        <v>888</v>
      </c>
      <c r="P40" s="617"/>
      <c r="Q40" s="636"/>
      <c r="R40" s="615" t="s">
        <v>887</v>
      </c>
      <c r="S40" s="616"/>
      <c r="T40" s="635"/>
      <c r="U40" s="637"/>
      <c r="V40" s="638"/>
      <c r="W40" s="615" t="s">
        <v>888</v>
      </c>
      <c r="X40" s="617"/>
      <c r="Y40" s="636"/>
    </row>
    <row r="41" spans="2:25" ht="15" customHeight="1" x14ac:dyDescent="0.45">
      <c r="B41" s="615" t="s">
        <v>889</v>
      </c>
      <c r="C41" s="616"/>
      <c r="D41" s="637"/>
      <c r="E41" s="639"/>
      <c r="F41" s="639"/>
      <c r="G41" s="639"/>
      <c r="H41" s="639"/>
      <c r="I41" s="638"/>
      <c r="J41" s="615" t="s">
        <v>889</v>
      </c>
      <c r="K41" s="616"/>
      <c r="L41" s="637"/>
      <c r="M41" s="639"/>
      <c r="N41" s="639"/>
      <c r="O41" s="639"/>
      <c r="P41" s="639"/>
      <c r="Q41" s="638"/>
      <c r="R41" s="615" t="s">
        <v>889</v>
      </c>
      <c r="S41" s="616"/>
      <c r="T41" s="637"/>
      <c r="U41" s="639"/>
      <c r="V41" s="639"/>
      <c r="W41" s="639"/>
      <c r="X41" s="639"/>
      <c r="Y41" s="638"/>
    </row>
    <row r="42" spans="2:25" ht="15" customHeight="1" x14ac:dyDescent="0.45">
      <c r="B42" s="640" t="s">
        <v>890</v>
      </c>
      <c r="C42" s="640"/>
      <c r="D42" s="641"/>
      <c r="E42" s="642" t="s">
        <v>891</v>
      </c>
      <c r="F42" s="643"/>
      <c r="G42" s="643"/>
      <c r="H42" s="643"/>
      <c r="I42" s="643"/>
      <c r="J42" s="640" t="s">
        <v>890</v>
      </c>
      <c r="K42" s="640"/>
      <c r="L42" s="641"/>
      <c r="M42" s="642" t="s">
        <v>891</v>
      </c>
      <c r="N42" s="643"/>
      <c r="O42" s="643"/>
      <c r="P42" s="643"/>
      <c r="Q42" s="643"/>
      <c r="R42" s="640" t="s">
        <v>890</v>
      </c>
      <c r="S42" s="640"/>
      <c r="T42" s="641"/>
      <c r="U42" s="642" t="s">
        <v>891</v>
      </c>
      <c r="V42" s="643"/>
      <c r="W42" s="643"/>
      <c r="X42" s="643"/>
      <c r="Y42" s="643"/>
    </row>
    <row r="43" spans="2:25" s="648" customFormat="1" ht="14.1" customHeight="1" x14ac:dyDescent="0.45">
      <c r="B43" s="649"/>
      <c r="C43" s="649"/>
      <c r="D43" s="649"/>
      <c r="E43" s="649"/>
      <c r="F43" s="649"/>
      <c r="G43" s="649"/>
      <c r="H43" s="649"/>
      <c r="I43" s="649"/>
      <c r="J43" s="645"/>
      <c r="K43" s="645"/>
      <c r="L43" s="645"/>
      <c r="M43" s="645"/>
      <c r="N43" s="645"/>
      <c r="O43" s="645"/>
      <c r="P43" s="645"/>
      <c r="Q43" s="645"/>
      <c r="R43" s="650"/>
      <c r="S43" s="650"/>
      <c r="T43" s="650"/>
      <c r="U43" s="650"/>
      <c r="V43" s="650"/>
      <c r="W43" s="650"/>
      <c r="X43" s="650"/>
      <c r="Y43" s="650"/>
    </row>
    <row r="44" spans="2:25" s="648" customFormat="1" ht="14.1" customHeight="1" x14ac:dyDescent="0.45">
      <c r="B44" s="649"/>
      <c r="C44" s="649"/>
      <c r="D44" s="649"/>
      <c r="E44" s="649"/>
      <c r="F44" s="649"/>
      <c r="G44" s="649"/>
      <c r="H44" s="649"/>
      <c r="I44" s="649"/>
      <c r="J44" s="645"/>
      <c r="K44" s="645"/>
      <c r="L44" s="645"/>
      <c r="M44" s="645"/>
      <c r="N44" s="645"/>
      <c r="O44" s="645"/>
      <c r="P44" s="645"/>
      <c r="Q44" s="645"/>
      <c r="R44" s="650"/>
      <c r="S44" s="650"/>
      <c r="T44" s="650"/>
      <c r="U44" s="650"/>
      <c r="V44" s="650"/>
      <c r="W44" s="650"/>
      <c r="X44" s="650"/>
      <c r="Y44" s="650"/>
    </row>
    <row r="45" spans="2:25" s="648" customFormat="1" ht="14.1" customHeight="1" x14ac:dyDescent="0.45">
      <c r="B45" s="649"/>
      <c r="C45" s="649"/>
      <c r="D45" s="649"/>
      <c r="E45" s="649"/>
      <c r="F45" s="649"/>
      <c r="G45" s="649"/>
      <c r="H45" s="649"/>
      <c r="I45" s="649"/>
      <c r="J45" s="645"/>
      <c r="K45" s="645"/>
      <c r="L45" s="645"/>
      <c r="M45" s="645"/>
      <c r="N45" s="645"/>
      <c r="O45" s="645"/>
      <c r="P45" s="645"/>
      <c r="Q45" s="645"/>
      <c r="R45" s="650"/>
      <c r="S45" s="650"/>
      <c r="T45" s="650"/>
      <c r="U45" s="650"/>
      <c r="V45" s="650"/>
      <c r="W45" s="650"/>
      <c r="X45" s="650"/>
      <c r="Y45" s="650"/>
    </row>
    <row r="46" spans="2:25" s="648" customFormat="1" ht="14.1" customHeight="1" x14ac:dyDescent="0.45">
      <c r="B46" s="649"/>
      <c r="C46" s="649"/>
      <c r="D46" s="649"/>
      <c r="E46" s="649"/>
      <c r="F46" s="649"/>
      <c r="G46" s="649"/>
      <c r="H46" s="649"/>
      <c r="I46" s="649"/>
      <c r="J46" s="645"/>
      <c r="K46" s="645"/>
      <c r="L46" s="645"/>
      <c r="M46" s="645"/>
      <c r="N46" s="645"/>
      <c r="O46" s="645"/>
      <c r="P46" s="645"/>
      <c r="Q46" s="645"/>
      <c r="R46" s="650"/>
      <c r="S46" s="650"/>
      <c r="T46" s="650"/>
      <c r="U46" s="650"/>
      <c r="V46" s="650"/>
      <c r="W46" s="650"/>
      <c r="X46" s="650"/>
      <c r="Y46" s="650"/>
    </row>
    <row r="47" spans="2:25" s="648" customFormat="1" ht="14.1" customHeight="1" x14ac:dyDescent="0.45">
      <c r="B47" s="649"/>
      <c r="C47" s="649"/>
      <c r="D47" s="649"/>
      <c r="E47" s="649"/>
      <c r="F47" s="649"/>
      <c r="G47" s="649"/>
      <c r="H47" s="649"/>
      <c r="I47" s="649"/>
      <c r="J47" s="645"/>
      <c r="K47" s="645"/>
      <c r="L47" s="645"/>
      <c r="M47" s="645"/>
      <c r="N47" s="645"/>
      <c r="O47" s="645"/>
      <c r="P47" s="645"/>
      <c r="Q47" s="645"/>
      <c r="R47" s="650"/>
      <c r="S47" s="650"/>
      <c r="T47" s="650"/>
      <c r="U47" s="650"/>
      <c r="V47" s="650"/>
      <c r="W47" s="650"/>
      <c r="X47" s="650"/>
      <c r="Y47" s="650"/>
    </row>
    <row r="48" spans="2:25" s="648" customFormat="1" ht="14.1" customHeight="1" x14ac:dyDescent="0.45">
      <c r="B48" s="649"/>
      <c r="C48" s="649"/>
      <c r="D48" s="649"/>
      <c r="E48" s="649"/>
      <c r="F48" s="649"/>
      <c r="G48" s="649"/>
      <c r="H48" s="649"/>
      <c r="I48" s="649"/>
      <c r="J48" s="645"/>
      <c r="K48" s="645"/>
      <c r="L48" s="645"/>
      <c r="M48" s="645"/>
      <c r="N48" s="645"/>
      <c r="O48" s="645"/>
      <c r="P48" s="645"/>
      <c r="Q48" s="645"/>
      <c r="R48" s="650"/>
      <c r="S48" s="650"/>
      <c r="T48" s="650"/>
      <c r="U48" s="650"/>
      <c r="V48" s="650"/>
      <c r="W48" s="650"/>
      <c r="X48" s="650"/>
      <c r="Y48" s="650"/>
    </row>
    <row r="49" spans="2:26" s="648" customFormat="1" ht="14.1" customHeight="1" x14ac:dyDescent="0.45">
      <c r="B49" s="649"/>
      <c r="C49" s="649"/>
      <c r="D49" s="649"/>
      <c r="E49" s="649"/>
      <c r="F49" s="649"/>
      <c r="G49" s="649"/>
      <c r="H49" s="649"/>
      <c r="I49" s="649"/>
      <c r="J49" s="645"/>
      <c r="K49" s="645"/>
      <c r="L49" s="645"/>
      <c r="M49" s="645"/>
      <c r="N49" s="645"/>
      <c r="O49" s="645"/>
      <c r="P49" s="645"/>
      <c r="Q49" s="645"/>
      <c r="R49" s="650"/>
      <c r="S49" s="650"/>
      <c r="T49" s="650"/>
      <c r="U49" s="650"/>
      <c r="V49" s="650"/>
      <c r="W49" s="650"/>
      <c r="X49" s="650"/>
      <c r="Y49" s="650"/>
    </row>
    <row r="50" spans="2:26" s="648" customFormat="1" ht="14.1" customHeight="1" x14ac:dyDescent="0.45">
      <c r="B50" s="649"/>
      <c r="C50" s="649"/>
      <c r="D50" s="649"/>
      <c r="E50" s="649"/>
      <c r="F50" s="649"/>
      <c r="G50" s="649"/>
      <c r="H50" s="649"/>
      <c r="I50" s="649"/>
      <c r="J50" s="645"/>
      <c r="K50" s="645"/>
      <c r="L50" s="645"/>
      <c r="M50" s="645"/>
      <c r="N50" s="645"/>
      <c r="O50" s="645"/>
      <c r="P50" s="645"/>
      <c r="Q50" s="645"/>
      <c r="R50" s="650"/>
      <c r="S50" s="650"/>
      <c r="T50" s="650"/>
      <c r="U50" s="650"/>
      <c r="V50" s="650"/>
      <c r="W50" s="650"/>
      <c r="X50" s="650"/>
      <c r="Y50" s="650"/>
    </row>
    <row r="51" spans="2:26" s="648" customFormat="1" ht="14.1" customHeight="1" x14ac:dyDescent="0.45">
      <c r="B51" s="649"/>
      <c r="C51" s="649"/>
      <c r="D51" s="649"/>
      <c r="E51" s="649"/>
      <c r="F51" s="649"/>
      <c r="G51" s="649"/>
      <c r="H51" s="649"/>
      <c r="I51" s="649"/>
      <c r="J51" s="645"/>
      <c r="K51" s="645"/>
      <c r="L51" s="645"/>
      <c r="M51" s="645"/>
      <c r="N51" s="645"/>
      <c r="O51" s="645"/>
      <c r="P51" s="645"/>
      <c r="Q51" s="645"/>
      <c r="R51" s="650"/>
      <c r="S51" s="650"/>
      <c r="T51" s="650"/>
      <c r="U51" s="650"/>
      <c r="V51" s="650"/>
      <c r="W51" s="650"/>
      <c r="X51" s="650"/>
      <c r="Y51" s="650"/>
    </row>
    <row r="52" spans="2:26" s="648" customFormat="1" ht="14.1" customHeight="1" x14ac:dyDescent="0.45">
      <c r="B52" s="649"/>
      <c r="C52" s="649"/>
      <c r="D52" s="649"/>
      <c r="E52" s="649"/>
      <c r="F52" s="649"/>
      <c r="G52" s="649"/>
      <c r="H52" s="649"/>
      <c r="I52" s="649"/>
      <c r="J52" s="645"/>
      <c r="K52" s="645"/>
      <c r="L52" s="645"/>
      <c r="M52" s="645"/>
      <c r="N52" s="645"/>
      <c r="O52" s="645"/>
      <c r="P52" s="645"/>
      <c r="Q52" s="645"/>
      <c r="R52" s="650"/>
      <c r="S52" s="650"/>
      <c r="T52" s="650"/>
      <c r="U52" s="650"/>
      <c r="V52" s="650"/>
      <c r="W52" s="650"/>
      <c r="X52" s="650"/>
      <c r="Y52" s="650"/>
    </row>
    <row r="53" spans="2:26" s="648" customFormat="1" ht="14.1" customHeight="1" x14ac:dyDescent="0.45">
      <c r="B53" s="649"/>
      <c r="C53" s="649"/>
      <c r="D53" s="649"/>
      <c r="E53" s="649"/>
      <c r="F53" s="649"/>
      <c r="G53" s="649"/>
      <c r="H53" s="649"/>
      <c r="I53" s="649"/>
      <c r="J53" s="645"/>
      <c r="K53" s="645"/>
      <c r="L53" s="645"/>
      <c r="M53" s="645"/>
      <c r="N53" s="645"/>
      <c r="O53" s="645"/>
      <c r="P53" s="645"/>
      <c r="Q53" s="645"/>
      <c r="R53" s="650"/>
      <c r="S53" s="650"/>
      <c r="T53" s="650"/>
      <c r="U53" s="650"/>
      <c r="V53" s="650"/>
      <c r="W53" s="650"/>
      <c r="X53" s="650"/>
      <c r="Y53" s="650"/>
    </row>
    <row r="54" spans="2:26" s="648" customFormat="1" ht="14.1" customHeight="1" x14ac:dyDescent="0.45">
      <c r="B54" s="649"/>
      <c r="C54" s="649"/>
      <c r="D54" s="649"/>
      <c r="E54" s="649"/>
      <c r="F54" s="649"/>
      <c r="G54" s="649"/>
      <c r="H54" s="649"/>
      <c r="I54" s="649"/>
      <c r="J54" s="645"/>
      <c r="K54" s="645"/>
      <c r="L54" s="645"/>
      <c r="M54" s="645"/>
      <c r="N54" s="645"/>
      <c r="O54" s="645"/>
      <c r="P54" s="645"/>
      <c r="Q54" s="645"/>
      <c r="R54" s="650"/>
      <c r="S54" s="650"/>
      <c r="T54" s="650"/>
      <c r="U54" s="650"/>
      <c r="V54" s="650"/>
      <c r="W54" s="650"/>
      <c r="X54" s="650"/>
      <c r="Y54" s="650"/>
    </row>
    <row r="55" spans="2:26" s="648" customFormat="1" ht="14.1" customHeight="1" x14ac:dyDescent="0.45">
      <c r="B55" s="649"/>
      <c r="C55" s="649"/>
      <c r="D55" s="649"/>
      <c r="E55" s="649"/>
      <c r="F55" s="649"/>
      <c r="G55" s="649"/>
      <c r="H55" s="649"/>
      <c r="I55" s="649"/>
      <c r="J55" s="645"/>
      <c r="K55" s="645"/>
      <c r="L55" s="645"/>
      <c r="M55" s="645"/>
      <c r="N55" s="645"/>
      <c r="O55" s="645"/>
      <c r="P55" s="645"/>
      <c r="Q55" s="645"/>
      <c r="R55" s="650"/>
      <c r="S55" s="650"/>
      <c r="T55" s="650"/>
      <c r="U55" s="650"/>
      <c r="V55" s="650"/>
      <c r="W55" s="650"/>
      <c r="X55" s="650"/>
      <c r="Y55" s="650"/>
    </row>
    <row r="56" spans="2:26" s="648" customFormat="1" ht="14.1" customHeight="1" x14ac:dyDescent="0.45">
      <c r="B56" s="651"/>
      <c r="C56" s="651"/>
      <c r="D56" s="652" t="s">
        <v>900</v>
      </c>
      <c r="E56" s="651"/>
      <c r="F56" s="651"/>
      <c r="G56" s="651"/>
      <c r="H56" s="651"/>
      <c r="I56" s="651"/>
      <c r="J56" s="653"/>
      <c r="K56" s="653"/>
      <c r="L56" s="653"/>
      <c r="M56" s="653"/>
      <c r="N56" s="653"/>
      <c r="O56" s="653"/>
      <c r="P56" s="653"/>
      <c r="Q56" s="653"/>
      <c r="R56" s="654"/>
      <c r="S56" s="654"/>
      <c r="T56" s="654"/>
      <c r="U56" s="654"/>
      <c r="V56" s="654"/>
      <c r="W56" s="654"/>
      <c r="X56" s="654"/>
      <c r="Y56" s="654"/>
    </row>
    <row r="57" spans="2:26" s="648" customFormat="1" ht="15" customHeight="1" x14ac:dyDescent="0.45">
      <c r="B57" s="653"/>
      <c r="C57" s="653"/>
      <c r="D57" s="655" t="s">
        <v>901</v>
      </c>
      <c r="E57" s="656"/>
      <c r="F57" s="656"/>
      <c r="G57" s="656"/>
      <c r="H57" s="656"/>
      <c r="I57" s="656"/>
      <c r="J57" s="656"/>
      <c r="K57" s="656"/>
      <c r="L57" s="656"/>
      <c r="M57" s="656"/>
      <c r="N57" s="656"/>
      <c r="O57" s="653"/>
      <c r="P57" s="655"/>
      <c r="Q57" s="656"/>
      <c r="R57" s="656"/>
      <c r="S57" s="656"/>
      <c r="T57" s="656"/>
      <c r="U57" s="656"/>
      <c r="V57" s="656"/>
      <c r="W57" s="656"/>
      <c r="X57" s="656"/>
      <c r="Y57" s="656"/>
    </row>
    <row r="58" spans="2:26" ht="15" customHeight="1" x14ac:dyDescent="0.45">
      <c r="D58" s="657" t="s">
        <v>902</v>
      </c>
      <c r="E58" s="657"/>
      <c r="F58" s="658"/>
      <c r="G58" s="648"/>
      <c r="H58" s="648"/>
      <c r="I58" s="648"/>
      <c r="J58" s="648"/>
      <c r="K58" s="648"/>
      <c r="L58" s="659" t="s">
        <v>696</v>
      </c>
      <c r="M58" s="648"/>
      <c r="N58" s="648"/>
      <c r="O58" s="648"/>
      <c r="P58" s="658"/>
      <c r="Q58" s="657"/>
      <c r="R58" s="658"/>
      <c r="S58" s="648"/>
      <c r="T58" s="648"/>
      <c r="U58" s="648"/>
      <c r="V58" s="648"/>
      <c r="W58" s="648"/>
      <c r="X58" s="648"/>
      <c r="Y58" s="648"/>
      <c r="Z58" s="648"/>
    </row>
    <row r="59" spans="2:26" ht="27.9" customHeight="1" x14ac:dyDescent="0.45">
      <c r="D59" s="658"/>
      <c r="E59" s="657"/>
      <c r="F59" s="648"/>
      <c r="G59" s="648"/>
      <c r="H59" s="648"/>
      <c r="I59" s="648"/>
      <c r="J59" s="648"/>
      <c r="K59" s="648"/>
      <c r="L59" s="648"/>
      <c r="M59" s="648"/>
      <c r="N59" s="648"/>
      <c r="O59" s="648"/>
      <c r="P59" s="658"/>
      <c r="Q59" s="657"/>
      <c r="R59" s="648"/>
      <c r="S59" s="648"/>
      <c r="T59" s="648"/>
      <c r="U59" s="648"/>
      <c r="V59" s="648"/>
      <c r="W59" s="648"/>
      <c r="X59" s="648"/>
      <c r="Y59" s="648"/>
      <c r="Z59" s="648"/>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3"/>
  <dataValidations count="1">
    <dataValidation type="list" allowBlank="1" showInputMessage="1" showErrorMessage="1" sqref="E6:F6 M6:N6 U6:V6 E23:F23 M23:N23 U23:V23 E40:F40 M40:N40 U40:V40" xr:uid="{ED3DF289-D28A-46B7-955E-1C482856CF59}">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F6BF8-D58C-4FA1-9E6E-BE71FEB62BD3}">
  <sheetPr>
    <pageSetUpPr fitToPage="1"/>
  </sheetPr>
  <dimension ref="B2:AI87"/>
  <sheetViews>
    <sheetView showGridLines="0" showZeros="0" view="pageBreakPreview" zoomScale="90" zoomScaleNormal="100" zoomScaleSheetLayoutView="90" workbookViewId="0"/>
  </sheetViews>
  <sheetFormatPr defaultColWidth="8.09765625" defaultRowHeight="12" x14ac:dyDescent="0.15"/>
  <cols>
    <col min="1" max="1" width="1.5" style="527" customWidth="1"/>
    <col min="2" max="2" width="2.8984375" style="527" customWidth="1"/>
    <col min="3" max="35" width="3.69921875" style="527" customWidth="1"/>
    <col min="36" max="36" width="1.19921875" style="527" customWidth="1"/>
    <col min="37" max="16384" width="8.09765625" style="527"/>
  </cols>
  <sheetData>
    <row r="2" spans="2:35" ht="8.25" customHeight="1" x14ac:dyDescent="0.15"/>
    <row r="3" spans="2:35" ht="24.9" customHeight="1" x14ac:dyDescent="0.15">
      <c r="B3" s="239" t="s">
        <v>907</v>
      </c>
      <c r="C3" s="239"/>
      <c r="D3" s="239"/>
      <c r="E3" s="528"/>
      <c r="F3" s="528"/>
      <c r="G3" s="528"/>
      <c r="H3" s="528"/>
      <c r="I3" s="528"/>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row>
    <row r="4" spans="2:35" ht="20.100000000000001" customHeight="1" x14ac:dyDescent="0.15">
      <c r="B4" s="240" t="s">
        <v>2</v>
      </c>
      <c r="C4" s="240"/>
      <c r="D4" s="660"/>
      <c r="E4" s="661" t="s">
        <v>408</v>
      </c>
      <c r="F4" s="662"/>
      <c r="G4" s="662"/>
      <c r="H4" s="662"/>
      <c r="I4" s="663"/>
      <c r="J4" s="664" t="s">
        <v>3</v>
      </c>
      <c r="K4" s="244"/>
      <c r="L4" s="244"/>
      <c r="M4" s="531" t="s">
        <v>407</v>
      </c>
      <c r="N4" s="665"/>
      <c r="O4" s="665"/>
      <c r="P4" s="665"/>
      <c r="Q4" s="665"/>
      <c r="R4" s="665"/>
      <c r="S4" s="248" t="s">
        <v>417</v>
      </c>
      <c r="T4" s="248"/>
      <c r="U4" s="248"/>
      <c r="V4" s="248"/>
      <c r="W4" s="666" t="s">
        <v>397</v>
      </c>
      <c r="X4" s="666"/>
      <c r="Y4" s="666"/>
      <c r="Z4" s="666"/>
      <c r="AA4" s="666"/>
      <c r="AB4" s="666"/>
      <c r="AC4" s="275" t="s">
        <v>418</v>
      </c>
      <c r="AD4" s="276"/>
      <c r="AE4" s="277"/>
      <c r="AF4" s="667">
        <v>44337</v>
      </c>
      <c r="AG4" s="668"/>
      <c r="AH4" s="668"/>
      <c r="AI4" s="669"/>
    </row>
    <row r="5" spans="2:35" ht="20.100000000000001" customHeight="1" x14ac:dyDescent="0.15">
      <c r="B5" s="257" t="s">
        <v>109</v>
      </c>
      <c r="C5" s="257"/>
      <c r="D5" s="670"/>
      <c r="E5" s="671" t="s">
        <v>401</v>
      </c>
      <c r="F5" s="672"/>
      <c r="G5" s="672"/>
      <c r="H5" s="672"/>
      <c r="I5" s="673"/>
      <c r="J5" s="674" t="s">
        <v>110</v>
      </c>
      <c r="K5" s="261"/>
      <c r="L5" s="261"/>
      <c r="M5" s="531" t="s">
        <v>406</v>
      </c>
      <c r="N5" s="665"/>
      <c r="O5" s="665"/>
      <c r="P5" s="665"/>
      <c r="Q5" s="665"/>
      <c r="R5" s="665"/>
      <c r="S5" s="248" t="s">
        <v>419</v>
      </c>
      <c r="T5" s="248"/>
      <c r="U5" s="248"/>
      <c r="V5" s="248"/>
      <c r="W5" s="666" t="s">
        <v>391</v>
      </c>
      <c r="X5" s="666"/>
      <c r="Y5" s="666"/>
      <c r="Z5" s="666"/>
      <c r="AA5" s="666"/>
      <c r="AB5" s="666"/>
      <c r="AC5" s="378"/>
      <c r="AD5" s="675"/>
      <c r="AE5" s="455"/>
      <c r="AF5" s="676"/>
      <c r="AG5" s="677"/>
      <c r="AH5" s="677"/>
      <c r="AI5" s="678"/>
    </row>
    <row r="6" spans="2:35" ht="26.25" customHeight="1" x14ac:dyDescent="0.2">
      <c r="B6" s="679" t="s">
        <v>908</v>
      </c>
      <c r="C6" s="680" t="s">
        <v>909</v>
      </c>
      <c r="D6" s="681"/>
      <c r="E6" s="681"/>
      <c r="F6" s="681"/>
      <c r="G6" s="681"/>
      <c r="H6" s="681"/>
      <c r="I6" s="681"/>
      <c r="J6" s="681"/>
      <c r="K6" s="681"/>
      <c r="L6" s="681"/>
      <c r="M6" s="681"/>
      <c r="N6" s="681"/>
      <c r="O6" s="681"/>
      <c r="P6" s="681"/>
      <c r="Q6" s="681"/>
      <c r="R6" s="681"/>
      <c r="S6" s="681"/>
      <c r="T6" s="681"/>
      <c r="U6" s="681"/>
      <c r="V6" s="681"/>
      <c r="W6" s="681"/>
      <c r="X6" s="681"/>
      <c r="Y6" s="681"/>
      <c r="Z6" s="681"/>
      <c r="AA6" s="681"/>
      <c r="AB6" s="681"/>
      <c r="AC6" s="681"/>
      <c r="AD6" s="681"/>
      <c r="AE6" s="681"/>
      <c r="AF6" s="681"/>
      <c r="AG6" s="681"/>
      <c r="AH6" s="681"/>
      <c r="AI6" s="682"/>
    </row>
    <row r="7" spans="2:35" ht="35.4" customHeight="1" x14ac:dyDescent="0.15">
      <c r="B7" s="679"/>
      <c r="C7" s="545"/>
      <c r="D7" s="546"/>
      <c r="E7" s="546"/>
      <c r="F7" s="546"/>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6"/>
      <c r="AG7" s="546"/>
      <c r="AH7" s="546"/>
      <c r="AI7" s="557"/>
    </row>
    <row r="8" spans="2:35" ht="35.4" customHeight="1" x14ac:dyDescent="0.15">
      <c r="B8" s="679"/>
      <c r="C8" s="545"/>
      <c r="D8" s="546"/>
      <c r="E8" s="546"/>
      <c r="F8" s="546"/>
      <c r="G8" s="546"/>
      <c r="H8" s="546"/>
      <c r="I8" s="546"/>
      <c r="J8" s="546"/>
      <c r="K8" s="546"/>
      <c r="L8" s="546"/>
      <c r="M8" s="546"/>
      <c r="N8" s="546"/>
      <c r="O8" s="546"/>
      <c r="P8" s="546"/>
      <c r="Q8" s="546"/>
      <c r="R8" s="546"/>
      <c r="S8" s="546"/>
      <c r="T8" s="546"/>
      <c r="U8" s="546"/>
      <c r="V8" s="546"/>
      <c r="W8" s="546"/>
      <c r="X8" s="546"/>
      <c r="Y8" s="546"/>
      <c r="Z8" s="546"/>
      <c r="AA8" s="546"/>
      <c r="AB8" s="546"/>
      <c r="AC8" s="546"/>
      <c r="AD8" s="546"/>
      <c r="AE8" s="546"/>
      <c r="AF8" s="546"/>
      <c r="AG8" s="546"/>
      <c r="AH8" s="546"/>
      <c r="AI8" s="557"/>
    </row>
    <row r="9" spans="2:35" ht="35.4" customHeight="1" x14ac:dyDescent="0.15">
      <c r="B9" s="679"/>
      <c r="C9" s="545"/>
      <c r="D9" s="546"/>
      <c r="E9" s="546"/>
      <c r="F9" s="546"/>
      <c r="G9" s="546"/>
      <c r="H9" s="546"/>
      <c r="I9" s="546"/>
      <c r="J9" s="546"/>
      <c r="K9" s="546"/>
      <c r="L9" s="546"/>
      <c r="M9" s="546"/>
      <c r="N9" s="546"/>
      <c r="O9" s="546"/>
      <c r="P9" s="546"/>
      <c r="Q9" s="546"/>
      <c r="R9" s="546"/>
      <c r="S9" s="546"/>
      <c r="T9" s="546"/>
      <c r="U9" s="546"/>
      <c r="V9" s="546"/>
      <c r="W9" s="546"/>
      <c r="X9" s="546"/>
      <c r="Y9" s="546"/>
      <c r="Z9" s="546"/>
      <c r="AA9" s="546"/>
      <c r="AB9" s="546"/>
      <c r="AC9" s="546"/>
      <c r="AD9" s="546"/>
      <c r="AE9" s="546"/>
      <c r="AF9" s="546"/>
      <c r="AG9" s="546"/>
      <c r="AH9" s="546"/>
      <c r="AI9" s="557"/>
    </row>
    <row r="10" spans="2:35" ht="35.4" customHeight="1" x14ac:dyDescent="0.15">
      <c r="B10" s="679"/>
      <c r="C10" s="545"/>
      <c r="D10" s="546"/>
      <c r="E10" s="546"/>
      <c r="F10" s="546"/>
      <c r="G10" s="546"/>
      <c r="H10" s="546"/>
      <c r="I10" s="546"/>
      <c r="J10" s="546"/>
      <c r="K10" s="546"/>
      <c r="L10" s="546"/>
      <c r="M10" s="546"/>
      <c r="N10" s="546"/>
      <c r="O10" s="546"/>
      <c r="P10" s="546"/>
      <c r="Q10" s="546"/>
      <c r="R10" s="546"/>
      <c r="S10" s="546"/>
      <c r="T10" s="546"/>
      <c r="U10" s="546"/>
      <c r="V10" s="546"/>
      <c r="W10" s="546"/>
      <c r="X10" s="546"/>
      <c r="Y10" s="546"/>
      <c r="Z10" s="546"/>
      <c r="AA10" s="546"/>
      <c r="AB10" s="546"/>
      <c r="AC10" s="546"/>
      <c r="AD10" s="546"/>
      <c r="AE10" s="546"/>
      <c r="AF10" s="546"/>
      <c r="AG10" s="546"/>
      <c r="AH10" s="546"/>
      <c r="AI10" s="557"/>
    </row>
    <row r="11" spans="2:35" ht="35.4" customHeight="1" x14ac:dyDescent="0.15">
      <c r="B11" s="679"/>
      <c r="C11" s="545"/>
      <c r="D11" s="546"/>
      <c r="E11" s="546"/>
      <c r="F11" s="546"/>
      <c r="G11" s="546"/>
      <c r="H11" s="546"/>
      <c r="I11" s="546"/>
      <c r="J11" s="546"/>
      <c r="K11" s="546"/>
      <c r="L11" s="546"/>
      <c r="M11" s="546"/>
      <c r="N11" s="546"/>
      <c r="O11" s="546"/>
      <c r="P11" s="546"/>
      <c r="Q11" s="546"/>
      <c r="R11" s="546"/>
      <c r="S11" s="546"/>
      <c r="T11" s="546"/>
      <c r="U11" s="546"/>
      <c r="V11" s="546"/>
      <c r="W11" s="546"/>
      <c r="X11" s="546"/>
      <c r="Y11" s="546"/>
      <c r="Z11" s="546"/>
      <c r="AA11" s="546"/>
      <c r="AB11" s="546"/>
      <c r="AC11" s="546"/>
      <c r="AD11" s="546"/>
      <c r="AE11" s="546"/>
      <c r="AF11" s="546"/>
      <c r="AG11" s="546"/>
      <c r="AH11" s="546"/>
      <c r="AI11" s="557"/>
    </row>
    <row r="12" spans="2:35" ht="35.4" customHeight="1" x14ac:dyDescent="0.15">
      <c r="B12" s="679"/>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6"/>
      <c r="AA12" s="546"/>
      <c r="AB12" s="546"/>
      <c r="AC12" s="546"/>
      <c r="AD12" s="546"/>
      <c r="AE12" s="546"/>
      <c r="AF12" s="546"/>
      <c r="AG12" s="546"/>
      <c r="AH12" s="546"/>
      <c r="AI12" s="557"/>
    </row>
    <row r="13" spans="2:35" ht="35.4" customHeight="1" x14ac:dyDescent="0.15">
      <c r="B13" s="679"/>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6"/>
      <c r="AA13" s="546"/>
      <c r="AB13" s="546"/>
      <c r="AC13" s="546"/>
      <c r="AD13" s="546"/>
      <c r="AE13" s="546"/>
      <c r="AF13" s="546"/>
      <c r="AG13" s="546"/>
      <c r="AH13" s="546"/>
      <c r="AI13" s="557"/>
    </row>
    <row r="14" spans="2:35" ht="35.4" customHeight="1" x14ac:dyDescent="0.15">
      <c r="B14" s="679"/>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6"/>
      <c r="AA14" s="546"/>
      <c r="AB14" s="546"/>
      <c r="AC14" s="546"/>
      <c r="AD14" s="546"/>
      <c r="AE14" s="546"/>
      <c r="AF14" s="546"/>
      <c r="AG14" s="546"/>
      <c r="AH14" s="546"/>
      <c r="AI14" s="557"/>
    </row>
    <row r="15" spans="2:35" ht="35.4" customHeight="1" x14ac:dyDescent="0.15">
      <c r="B15" s="679"/>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57"/>
    </row>
    <row r="16" spans="2:35" ht="35.4" customHeight="1" x14ac:dyDescent="0.15">
      <c r="B16" s="679"/>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6"/>
      <c r="AA16" s="546"/>
      <c r="AB16" s="546"/>
      <c r="AC16" s="546"/>
      <c r="AD16" s="546"/>
      <c r="AE16" s="546"/>
      <c r="AF16" s="546"/>
      <c r="AG16" s="546"/>
      <c r="AH16" s="546"/>
      <c r="AI16" s="557"/>
    </row>
    <row r="17" spans="2:35" ht="22.5" customHeight="1" x14ac:dyDescent="0.15">
      <c r="B17" s="679"/>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6"/>
      <c r="AA17" s="546"/>
      <c r="AB17" s="546"/>
      <c r="AC17" s="546"/>
      <c r="AD17" s="546"/>
      <c r="AE17" s="546"/>
      <c r="AF17" s="546"/>
      <c r="AG17" s="546"/>
      <c r="AH17" s="546"/>
      <c r="AI17" s="557"/>
    </row>
    <row r="18" spans="2:35" ht="78.75" customHeight="1" x14ac:dyDescent="0.15">
      <c r="B18" s="683"/>
      <c r="C18" s="684"/>
      <c r="D18" s="685"/>
      <c r="E18" s="686"/>
      <c r="F18" s="687"/>
      <c r="G18" s="687"/>
      <c r="H18" s="685"/>
      <c r="I18" s="685"/>
      <c r="J18" s="685"/>
      <c r="K18" s="685"/>
      <c r="L18" s="685"/>
      <c r="M18" s="685"/>
      <c r="N18" s="685"/>
      <c r="O18" s="685"/>
      <c r="P18" s="685"/>
      <c r="Q18" s="685"/>
      <c r="R18" s="685"/>
      <c r="S18" s="688" t="s">
        <v>910</v>
      </c>
      <c r="T18" s="688"/>
      <c r="U18" s="688"/>
      <c r="V18" s="688"/>
      <c r="W18" s="688"/>
      <c r="X18" s="688"/>
      <c r="Y18" s="688"/>
      <c r="Z18" s="688"/>
      <c r="AA18" s="688"/>
      <c r="AB18" s="688"/>
      <c r="AC18" s="688"/>
      <c r="AD18" s="688"/>
      <c r="AE18" s="688"/>
      <c r="AF18" s="688"/>
      <c r="AG18" s="688"/>
      <c r="AH18" s="688"/>
      <c r="AI18" s="689"/>
    </row>
    <row r="19" spans="2:35" ht="15" customHeight="1" x14ac:dyDescent="0.15"/>
    <row r="20" spans="2:35" ht="24.9" customHeight="1" x14ac:dyDescent="0.15">
      <c r="B20" s="239" t="s">
        <v>907</v>
      </c>
      <c r="C20" s="239"/>
      <c r="D20" s="239"/>
      <c r="E20" s="528"/>
      <c r="F20" s="528"/>
      <c r="G20" s="528"/>
      <c r="H20" s="528"/>
      <c r="I20" s="528"/>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row>
    <row r="21" spans="2:35" ht="20.100000000000001" customHeight="1" x14ac:dyDescent="0.15">
      <c r="B21" s="240" t="s">
        <v>2</v>
      </c>
      <c r="C21" s="240"/>
      <c r="D21" s="660"/>
      <c r="E21" s="661" t="s">
        <v>408</v>
      </c>
      <c r="F21" s="662"/>
      <c r="G21" s="662"/>
      <c r="H21" s="662"/>
      <c r="I21" s="663"/>
      <c r="J21" s="664" t="s">
        <v>3</v>
      </c>
      <c r="K21" s="244"/>
      <c r="L21" s="244"/>
      <c r="M21" s="531" t="s">
        <v>407</v>
      </c>
      <c r="N21" s="665"/>
      <c r="O21" s="665"/>
      <c r="P21" s="665"/>
      <c r="Q21" s="665"/>
      <c r="R21" s="665"/>
      <c r="S21" s="248" t="s">
        <v>417</v>
      </c>
      <c r="T21" s="248"/>
      <c r="U21" s="248"/>
      <c r="V21" s="248"/>
      <c r="W21" s="666" t="s">
        <v>397</v>
      </c>
      <c r="X21" s="666"/>
      <c r="Y21" s="666"/>
      <c r="Z21" s="666"/>
      <c r="AA21" s="666"/>
      <c r="AB21" s="666"/>
      <c r="AC21" s="275" t="s">
        <v>418</v>
      </c>
      <c r="AD21" s="276"/>
      <c r="AE21" s="277"/>
      <c r="AF21" s="667">
        <v>44337</v>
      </c>
      <c r="AG21" s="668"/>
      <c r="AH21" s="668"/>
      <c r="AI21" s="669"/>
    </row>
    <row r="22" spans="2:35" ht="20.100000000000001" customHeight="1" x14ac:dyDescent="0.15">
      <c r="B22" s="257" t="s">
        <v>109</v>
      </c>
      <c r="C22" s="257"/>
      <c r="D22" s="670"/>
      <c r="E22" s="671" t="s">
        <v>401</v>
      </c>
      <c r="F22" s="672"/>
      <c r="G22" s="672"/>
      <c r="H22" s="672"/>
      <c r="I22" s="673"/>
      <c r="J22" s="674" t="s">
        <v>110</v>
      </c>
      <c r="K22" s="261"/>
      <c r="L22" s="261"/>
      <c r="M22" s="531" t="s">
        <v>406</v>
      </c>
      <c r="N22" s="665"/>
      <c r="O22" s="665"/>
      <c r="P22" s="665"/>
      <c r="Q22" s="665"/>
      <c r="R22" s="665"/>
      <c r="S22" s="248" t="s">
        <v>419</v>
      </c>
      <c r="T22" s="248"/>
      <c r="U22" s="248"/>
      <c r="V22" s="248"/>
      <c r="W22" s="666" t="s">
        <v>391</v>
      </c>
      <c r="X22" s="666"/>
      <c r="Y22" s="666"/>
      <c r="Z22" s="666"/>
      <c r="AA22" s="666"/>
      <c r="AB22" s="666"/>
      <c r="AC22" s="378"/>
      <c r="AD22" s="675"/>
      <c r="AE22" s="455"/>
      <c r="AF22" s="676"/>
      <c r="AG22" s="677"/>
      <c r="AH22" s="677"/>
      <c r="AI22" s="678"/>
    </row>
    <row r="23" spans="2:35" ht="26.25" customHeight="1" x14ac:dyDescent="0.2">
      <c r="B23" s="679" t="s">
        <v>908</v>
      </c>
      <c r="C23" s="680" t="s">
        <v>909</v>
      </c>
      <c r="D23" s="681"/>
      <c r="E23" s="681"/>
      <c r="F23" s="681"/>
      <c r="G23" s="681"/>
      <c r="H23" s="681"/>
      <c r="I23" s="681"/>
      <c r="J23" s="681"/>
      <c r="K23" s="681"/>
      <c r="L23" s="681"/>
      <c r="M23" s="681"/>
      <c r="N23" s="681"/>
      <c r="O23" s="681"/>
      <c r="P23" s="681"/>
      <c r="Q23" s="681"/>
      <c r="R23" s="681"/>
      <c r="S23" s="681"/>
      <c r="T23" s="681"/>
      <c r="U23" s="681"/>
      <c r="V23" s="681"/>
      <c r="W23" s="681"/>
      <c r="X23" s="681"/>
      <c r="Y23" s="681"/>
      <c r="Z23" s="681"/>
      <c r="AA23" s="681"/>
      <c r="AB23" s="681"/>
      <c r="AC23" s="681"/>
      <c r="AD23" s="681"/>
      <c r="AE23" s="681"/>
      <c r="AF23" s="681"/>
      <c r="AG23" s="681"/>
      <c r="AH23" s="681"/>
      <c r="AI23" s="682"/>
    </row>
    <row r="24" spans="2:35" ht="35.4" customHeight="1" x14ac:dyDescent="0.15">
      <c r="B24" s="679"/>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6"/>
      <c r="AA24" s="546"/>
      <c r="AB24" s="546"/>
      <c r="AC24" s="546"/>
      <c r="AD24" s="546"/>
      <c r="AE24" s="546"/>
      <c r="AF24" s="546"/>
      <c r="AG24" s="546"/>
      <c r="AH24" s="546"/>
      <c r="AI24" s="557"/>
    </row>
    <row r="25" spans="2:35" ht="35.4" customHeight="1" x14ac:dyDescent="0.15">
      <c r="B25" s="679"/>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6"/>
      <c r="AF25" s="546"/>
      <c r="AG25" s="546"/>
      <c r="AH25" s="546"/>
      <c r="AI25" s="557"/>
    </row>
    <row r="26" spans="2:35" ht="35.4" customHeight="1" x14ac:dyDescent="0.15">
      <c r="B26" s="679"/>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6"/>
      <c r="AA26" s="546"/>
      <c r="AB26" s="546"/>
      <c r="AC26" s="546"/>
      <c r="AD26" s="546"/>
      <c r="AE26" s="546"/>
      <c r="AF26" s="546"/>
      <c r="AG26" s="546"/>
      <c r="AH26" s="546"/>
      <c r="AI26" s="557"/>
    </row>
    <row r="27" spans="2:35" ht="35.4" customHeight="1" x14ac:dyDescent="0.15">
      <c r="B27" s="679"/>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6"/>
      <c r="AA27" s="546"/>
      <c r="AB27" s="546"/>
      <c r="AC27" s="546"/>
      <c r="AD27" s="546"/>
      <c r="AE27" s="546"/>
      <c r="AF27" s="546"/>
      <c r="AG27" s="546"/>
      <c r="AH27" s="546"/>
      <c r="AI27" s="557"/>
    </row>
    <row r="28" spans="2:35" ht="35.4" customHeight="1" x14ac:dyDescent="0.15">
      <c r="B28" s="679"/>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6"/>
      <c r="AA28" s="546"/>
      <c r="AB28" s="546"/>
      <c r="AC28" s="546"/>
      <c r="AD28" s="546"/>
      <c r="AE28" s="546"/>
      <c r="AF28" s="546"/>
      <c r="AG28" s="546"/>
      <c r="AH28" s="546"/>
      <c r="AI28" s="557"/>
    </row>
    <row r="29" spans="2:35" ht="35.4" customHeight="1" x14ac:dyDescent="0.15">
      <c r="B29" s="679"/>
      <c r="C29" s="545"/>
      <c r="D29" s="546"/>
      <c r="E29" s="546"/>
      <c r="F29" s="546"/>
      <c r="G29" s="546"/>
      <c r="H29" s="546"/>
      <c r="I29" s="546"/>
      <c r="J29" s="546"/>
      <c r="K29" s="546"/>
      <c r="L29" s="546"/>
      <c r="M29" s="546"/>
      <c r="N29" s="546"/>
      <c r="O29" s="546"/>
      <c r="P29" s="546"/>
      <c r="Q29" s="546"/>
      <c r="R29" s="546"/>
      <c r="S29" s="546"/>
      <c r="T29" s="546"/>
      <c r="U29" s="546"/>
      <c r="V29" s="546"/>
      <c r="W29" s="546"/>
      <c r="X29" s="546"/>
      <c r="Y29" s="546"/>
      <c r="Z29" s="546"/>
      <c r="AA29" s="546"/>
      <c r="AB29" s="546"/>
      <c r="AC29" s="546"/>
      <c r="AD29" s="546"/>
      <c r="AE29" s="546"/>
      <c r="AF29" s="546"/>
      <c r="AG29" s="546"/>
      <c r="AH29" s="546"/>
      <c r="AI29" s="557"/>
    </row>
    <row r="30" spans="2:35" ht="35.4" customHeight="1" x14ac:dyDescent="0.15">
      <c r="B30" s="679"/>
      <c r="C30" s="545"/>
      <c r="D30" s="546"/>
      <c r="E30" s="546"/>
      <c r="F30" s="546"/>
      <c r="G30" s="546"/>
      <c r="H30" s="546"/>
      <c r="I30" s="546"/>
      <c r="J30" s="546"/>
      <c r="K30" s="546"/>
      <c r="L30" s="546"/>
      <c r="M30" s="546"/>
      <c r="N30" s="546"/>
      <c r="O30" s="546"/>
      <c r="P30" s="546"/>
      <c r="Q30" s="546"/>
      <c r="R30" s="546"/>
      <c r="S30" s="546"/>
      <c r="T30" s="546"/>
      <c r="U30" s="546"/>
      <c r="V30" s="546"/>
      <c r="W30" s="546"/>
      <c r="X30" s="546"/>
      <c r="Y30" s="546"/>
      <c r="Z30" s="546"/>
      <c r="AA30" s="546"/>
      <c r="AB30" s="546"/>
      <c r="AC30" s="546"/>
      <c r="AD30" s="546"/>
      <c r="AE30" s="546"/>
      <c r="AF30" s="546"/>
      <c r="AG30" s="546"/>
      <c r="AH30" s="546"/>
      <c r="AI30" s="557"/>
    </row>
    <row r="31" spans="2:35" ht="35.4" customHeight="1" x14ac:dyDescent="0.15">
      <c r="B31" s="679"/>
      <c r="C31" s="545"/>
      <c r="D31" s="546"/>
      <c r="E31" s="546"/>
      <c r="F31" s="546"/>
      <c r="G31" s="546"/>
      <c r="H31" s="546"/>
      <c r="I31" s="546"/>
      <c r="J31" s="546"/>
      <c r="K31" s="546"/>
      <c r="L31" s="546"/>
      <c r="M31" s="546"/>
      <c r="N31" s="546"/>
      <c r="O31" s="546"/>
      <c r="P31" s="546"/>
      <c r="Q31" s="546"/>
      <c r="R31" s="546"/>
      <c r="S31" s="546"/>
      <c r="T31" s="546"/>
      <c r="U31" s="546"/>
      <c r="V31" s="546"/>
      <c r="W31" s="546"/>
      <c r="X31" s="546"/>
      <c r="Y31" s="546"/>
      <c r="Z31" s="546"/>
      <c r="AA31" s="546"/>
      <c r="AB31" s="546"/>
      <c r="AC31" s="546"/>
      <c r="AD31" s="546"/>
      <c r="AE31" s="546"/>
      <c r="AF31" s="546"/>
      <c r="AG31" s="546"/>
      <c r="AH31" s="546"/>
      <c r="AI31" s="557"/>
    </row>
    <row r="32" spans="2:35" ht="35.4" customHeight="1" x14ac:dyDescent="0.15">
      <c r="B32" s="679"/>
      <c r="C32" s="545"/>
      <c r="D32" s="546"/>
      <c r="E32" s="546"/>
      <c r="F32" s="546"/>
      <c r="G32" s="546"/>
      <c r="H32" s="546"/>
      <c r="I32" s="546"/>
      <c r="J32" s="546"/>
      <c r="K32" s="546"/>
      <c r="L32" s="546"/>
      <c r="M32" s="546"/>
      <c r="N32" s="546"/>
      <c r="O32" s="546"/>
      <c r="P32" s="546"/>
      <c r="Q32" s="546"/>
      <c r="R32" s="546"/>
      <c r="S32" s="546"/>
      <c r="T32" s="546"/>
      <c r="U32" s="546"/>
      <c r="V32" s="546"/>
      <c r="W32" s="546"/>
      <c r="X32" s="546"/>
      <c r="Y32" s="546"/>
      <c r="Z32" s="546"/>
      <c r="AA32" s="546"/>
      <c r="AB32" s="546"/>
      <c r="AC32" s="546"/>
      <c r="AD32" s="546"/>
      <c r="AE32" s="546"/>
      <c r="AF32" s="546"/>
      <c r="AG32" s="546"/>
      <c r="AH32" s="546"/>
      <c r="AI32" s="557"/>
    </row>
    <row r="33" spans="2:35" ht="35.4" customHeight="1" x14ac:dyDescent="0.15">
      <c r="B33" s="679"/>
      <c r="C33" s="545"/>
      <c r="D33" s="546"/>
      <c r="E33" s="546"/>
      <c r="F33" s="546"/>
      <c r="G33" s="546"/>
      <c r="H33" s="546"/>
      <c r="I33" s="546"/>
      <c r="J33" s="546"/>
      <c r="K33" s="546"/>
      <c r="L33" s="546"/>
      <c r="M33" s="546"/>
      <c r="N33" s="546"/>
      <c r="O33" s="546"/>
      <c r="P33" s="546"/>
      <c r="Q33" s="546"/>
      <c r="R33" s="546"/>
      <c r="S33" s="546"/>
      <c r="T33" s="546"/>
      <c r="U33" s="546"/>
      <c r="V33" s="546"/>
      <c r="W33" s="546"/>
      <c r="X33" s="546"/>
      <c r="Y33" s="546"/>
      <c r="Z33" s="546"/>
      <c r="AA33" s="546"/>
      <c r="AB33" s="546"/>
      <c r="AC33" s="546"/>
      <c r="AD33" s="546"/>
      <c r="AE33" s="546"/>
      <c r="AF33" s="546"/>
      <c r="AG33" s="546"/>
      <c r="AH33" s="546"/>
      <c r="AI33" s="557"/>
    </row>
    <row r="34" spans="2:35" ht="22.5" customHeight="1" x14ac:dyDescent="0.15">
      <c r="B34" s="679"/>
      <c r="C34" s="545"/>
      <c r="D34" s="546"/>
      <c r="E34" s="546"/>
      <c r="F34" s="546"/>
      <c r="G34" s="546"/>
      <c r="H34" s="546"/>
      <c r="I34" s="546"/>
      <c r="J34" s="546"/>
      <c r="K34" s="546"/>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57"/>
    </row>
    <row r="35" spans="2:35" ht="78.75" customHeight="1" x14ac:dyDescent="0.15">
      <c r="B35" s="683"/>
      <c r="C35" s="684"/>
      <c r="D35" s="685"/>
      <c r="E35" s="686"/>
      <c r="F35" s="687"/>
      <c r="G35" s="687"/>
      <c r="H35" s="685"/>
      <c r="I35" s="685"/>
      <c r="J35" s="685"/>
      <c r="K35" s="685"/>
      <c r="L35" s="685"/>
      <c r="M35" s="685"/>
      <c r="N35" s="685"/>
      <c r="O35" s="685"/>
      <c r="P35" s="685"/>
      <c r="Q35" s="685"/>
      <c r="R35" s="685"/>
      <c r="S35" s="688" t="s">
        <v>910</v>
      </c>
      <c r="T35" s="688"/>
      <c r="U35" s="688"/>
      <c r="V35" s="688"/>
      <c r="W35" s="688"/>
      <c r="X35" s="688"/>
      <c r="Y35" s="688"/>
      <c r="Z35" s="688"/>
      <c r="AA35" s="688"/>
      <c r="AB35" s="688"/>
      <c r="AC35" s="688"/>
      <c r="AD35" s="688"/>
      <c r="AE35" s="688"/>
      <c r="AF35" s="688"/>
      <c r="AG35" s="688"/>
      <c r="AH35" s="688"/>
      <c r="AI35" s="689"/>
    </row>
    <row r="36" spans="2:35" ht="15" customHeight="1" x14ac:dyDescent="0.15"/>
    <row r="37" spans="2:35" ht="24.9" customHeight="1" x14ac:dyDescent="0.15">
      <c r="B37" s="239" t="s">
        <v>907</v>
      </c>
      <c r="C37" s="239"/>
      <c r="D37" s="239"/>
      <c r="E37" s="528"/>
      <c r="F37" s="528"/>
      <c r="G37" s="528"/>
      <c r="H37" s="528"/>
      <c r="I37" s="528"/>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row>
    <row r="38" spans="2:35" ht="20.100000000000001" customHeight="1" x14ac:dyDescent="0.15">
      <c r="B38" s="240" t="s">
        <v>2</v>
      </c>
      <c r="C38" s="240"/>
      <c r="D38" s="660"/>
      <c r="E38" s="661" t="s">
        <v>408</v>
      </c>
      <c r="F38" s="662"/>
      <c r="G38" s="662"/>
      <c r="H38" s="662"/>
      <c r="I38" s="663"/>
      <c r="J38" s="664" t="s">
        <v>3</v>
      </c>
      <c r="K38" s="244"/>
      <c r="L38" s="244"/>
      <c r="M38" s="531" t="s">
        <v>407</v>
      </c>
      <c r="N38" s="665"/>
      <c r="O38" s="665"/>
      <c r="P38" s="665"/>
      <c r="Q38" s="665"/>
      <c r="R38" s="665"/>
      <c r="S38" s="248" t="s">
        <v>417</v>
      </c>
      <c r="T38" s="248"/>
      <c r="U38" s="248"/>
      <c r="V38" s="248"/>
      <c r="W38" s="666" t="s">
        <v>397</v>
      </c>
      <c r="X38" s="666"/>
      <c r="Y38" s="666"/>
      <c r="Z38" s="666"/>
      <c r="AA38" s="666"/>
      <c r="AB38" s="666"/>
      <c r="AC38" s="275" t="s">
        <v>418</v>
      </c>
      <c r="AD38" s="276"/>
      <c r="AE38" s="277"/>
      <c r="AF38" s="667">
        <v>44337</v>
      </c>
      <c r="AG38" s="668"/>
      <c r="AH38" s="668"/>
      <c r="AI38" s="669"/>
    </row>
    <row r="39" spans="2:35" ht="20.100000000000001" customHeight="1" x14ac:dyDescent="0.15">
      <c r="B39" s="257" t="s">
        <v>109</v>
      </c>
      <c r="C39" s="257"/>
      <c r="D39" s="670"/>
      <c r="E39" s="671" t="s">
        <v>401</v>
      </c>
      <c r="F39" s="672"/>
      <c r="G39" s="672"/>
      <c r="H39" s="672"/>
      <c r="I39" s="673"/>
      <c r="J39" s="674" t="s">
        <v>110</v>
      </c>
      <c r="K39" s="261"/>
      <c r="L39" s="261"/>
      <c r="M39" s="531" t="s">
        <v>406</v>
      </c>
      <c r="N39" s="665"/>
      <c r="O39" s="665"/>
      <c r="P39" s="665"/>
      <c r="Q39" s="665"/>
      <c r="R39" s="665"/>
      <c r="S39" s="248" t="s">
        <v>419</v>
      </c>
      <c r="T39" s="248"/>
      <c r="U39" s="248"/>
      <c r="V39" s="248"/>
      <c r="W39" s="666" t="s">
        <v>391</v>
      </c>
      <c r="X39" s="666"/>
      <c r="Y39" s="666"/>
      <c r="Z39" s="666"/>
      <c r="AA39" s="666"/>
      <c r="AB39" s="666"/>
      <c r="AC39" s="378"/>
      <c r="AD39" s="675"/>
      <c r="AE39" s="455"/>
      <c r="AF39" s="676"/>
      <c r="AG39" s="677"/>
      <c r="AH39" s="677"/>
      <c r="AI39" s="678"/>
    </row>
    <row r="40" spans="2:35" ht="26.25" customHeight="1" x14ac:dyDescent="0.2">
      <c r="B40" s="679" t="s">
        <v>908</v>
      </c>
      <c r="C40" s="680" t="s">
        <v>909</v>
      </c>
      <c r="D40" s="681"/>
      <c r="E40" s="681"/>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c r="AF40" s="681"/>
      <c r="AG40" s="681"/>
      <c r="AH40" s="681"/>
      <c r="AI40" s="682"/>
    </row>
    <row r="41" spans="2:35" ht="35.4" customHeight="1" x14ac:dyDescent="0.15">
      <c r="B41" s="679"/>
      <c r="C41" s="545"/>
      <c r="D41" s="546"/>
      <c r="E41" s="546"/>
      <c r="F41" s="546"/>
      <c r="G41" s="546"/>
      <c r="H41" s="546"/>
      <c r="I41" s="546"/>
      <c r="J41" s="546"/>
      <c r="K41" s="546"/>
      <c r="L41" s="546"/>
      <c r="M41" s="546"/>
      <c r="N41" s="546"/>
      <c r="O41" s="546"/>
      <c r="P41" s="546"/>
      <c r="Q41" s="546"/>
      <c r="R41" s="546"/>
      <c r="S41" s="546"/>
      <c r="T41" s="546"/>
      <c r="U41" s="546"/>
      <c r="V41" s="546"/>
      <c r="W41" s="546"/>
      <c r="X41" s="546"/>
      <c r="Y41" s="546"/>
      <c r="Z41" s="546"/>
      <c r="AA41" s="546"/>
      <c r="AB41" s="546"/>
      <c r="AC41" s="546"/>
      <c r="AD41" s="546"/>
      <c r="AE41" s="546"/>
      <c r="AF41" s="546"/>
      <c r="AG41" s="546"/>
      <c r="AH41" s="546"/>
      <c r="AI41" s="557"/>
    </row>
    <row r="42" spans="2:35" ht="35.4" customHeight="1" x14ac:dyDescent="0.15">
      <c r="B42" s="679"/>
      <c r="C42" s="545"/>
      <c r="D42" s="546"/>
      <c r="E42" s="546"/>
      <c r="F42" s="546"/>
      <c r="G42" s="546"/>
      <c r="H42" s="546"/>
      <c r="I42" s="546"/>
      <c r="J42" s="546"/>
      <c r="K42" s="546"/>
      <c r="L42" s="546"/>
      <c r="M42" s="546"/>
      <c r="N42" s="546"/>
      <c r="O42" s="546"/>
      <c r="P42" s="546"/>
      <c r="Q42" s="546"/>
      <c r="R42" s="546"/>
      <c r="S42" s="546"/>
      <c r="T42" s="546"/>
      <c r="U42" s="546"/>
      <c r="V42" s="546"/>
      <c r="W42" s="546"/>
      <c r="X42" s="546"/>
      <c r="Y42" s="546"/>
      <c r="Z42" s="546"/>
      <c r="AA42" s="546"/>
      <c r="AB42" s="546"/>
      <c r="AC42" s="546"/>
      <c r="AD42" s="546"/>
      <c r="AE42" s="546"/>
      <c r="AF42" s="546"/>
      <c r="AG42" s="546"/>
      <c r="AH42" s="546"/>
      <c r="AI42" s="557"/>
    </row>
    <row r="43" spans="2:35" ht="35.4" customHeight="1" x14ac:dyDescent="0.15">
      <c r="B43" s="679"/>
      <c r="C43" s="545"/>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57"/>
    </row>
    <row r="44" spans="2:35" ht="35.4" customHeight="1" x14ac:dyDescent="0.15">
      <c r="B44" s="679"/>
      <c r="C44" s="545"/>
      <c r="D44" s="546"/>
      <c r="E44" s="546"/>
      <c r="F44" s="546"/>
      <c r="G44" s="546"/>
      <c r="H44" s="546"/>
      <c r="I44" s="546"/>
      <c r="J44" s="546"/>
      <c r="K44" s="546"/>
      <c r="L44" s="546"/>
      <c r="M44" s="546"/>
      <c r="N44" s="546"/>
      <c r="O44" s="546"/>
      <c r="P44" s="546"/>
      <c r="Q44" s="546"/>
      <c r="R44" s="546"/>
      <c r="S44" s="546"/>
      <c r="T44" s="546"/>
      <c r="U44" s="546"/>
      <c r="V44" s="546"/>
      <c r="W44" s="546"/>
      <c r="X44" s="546"/>
      <c r="Y44" s="546"/>
      <c r="Z44" s="546"/>
      <c r="AA44" s="546"/>
      <c r="AB44" s="546"/>
      <c r="AC44" s="546"/>
      <c r="AD44" s="546"/>
      <c r="AE44" s="546"/>
      <c r="AF44" s="546"/>
      <c r="AG44" s="546"/>
      <c r="AH44" s="546"/>
      <c r="AI44" s="557"/>
    </row>
    <row r="45" spans="2:35" ht="35.4" customHeight="1" x14ac:dyDescent="0.15">
      <c r="B45" s="679"/>
      <c r="C45" s="545"/>
      <c r="D45" s="546"/>
      <c r="E45" s="546"/>
      <c r="F45" s="546"/>
      <c r="G45" s="546"/>
      <c r="H45" s="546"/>
      <c r="I45" s="546"/>
      <c r="J45" s="546"/>
      <c r="K45" s="546"/>
      <c r="L45" s="546"/>
      <c r="M45" s="546"/>
      <c r="N45" s="546"/>
      <c r="O45" s="546"/>
      <c r="P45" s="546"/>
      <c r="Q45" s="546"/>
      <c r="R45" s="546"/>
      <c r="S45" s="546"/>
      <c r="T45" s="546"/>
      <c r="U45" s="546"/>
      <c r="V45" s="546"/>
      <c r="W45" s="546"/>
      <c r="X45" s="546"/>
      <c r="Y45" s="546"/>
      <c r="Z45" s="546"/>
      <c r="AA45" s="546"/>
      <c r="AB45" s="546"/>
      <c r="AC45" s="546"/>
      <c r="AD45" s="546"/>
      <c r="AE45" s="546"/>
      <c r="AF45" s="546"/>
      <c r="AG45" s="546"/>
      <c r="AH45" s="546"/>
      <c r="AI45" s="557"/>
    </row>
    <row r="46" spans="2:35" ht="35.4" customHeight="1" x14ac:dyDescent="0.15">
      <c r="B46" s="679"/>
      <c r="C46" s="545"/>
      <c r="D46" s="546"/>
      <c r="E46" s="546"/>
      <c r="F46" s="546"/>
      <c r="G46" s="546"/>
      <c r="H46" s="546"/>
      <c r="I46" s="546"/>
      <c r="J46" s="546"/>
      <c r="K46" s="546"/>
      <c r="L46" s="546"/>
      <c r="M46" s="546"/>
      <c r="N46" s="546"/>
      <c r="O46" s="546"/>
      <c r="P46" s="546"/>
      <c r="Q46" s="546"/>
      <c r="R46" s="546"/>
      <c r="S46" s="546"/>
      <c r="T46" s="546"/>
      <c r="U46" s="546"/>
      <c r="V46" s="546"/>
      <c r="W46" s="546"/>
      <c r="X46" s="546"/>
      <c r="Y46" s="546"/>
      <c r="Z46" s="546"/>
      <c r="AA46" s="546"/>
      <c r="AB46" s="546"/>
      <c r="AC46" s="546"/>
      <c r="AD46" s="546"/>
      <c r="AE46" s="546"/>
      <c r="AF46" s="546"/>
      <c r="AG46" s="546"/>
      <c r="AH46" s="546"/>
      <c r="AI46" s="557"/>
    </row>
    <row r="47" spans="2:35" ht="35.4" customHeight="1" x14ac:dyDescent="0.15">
      <c r="B47" s="679"/>
      <c r="C47" s="545"/>
      <c r="D47" s="546"/>
      <c r="E47" s="546"/>
      <c r="F47" s="546"/>
      <c r="G47" s="546"/>
      <c r="H47" s="546"/>
      <c r="I47" s="546"/>
      <c r="J47" s="546"/>
      <c r="K47" s="546"/>
      <c r="L47" s="546"/>
      <c r="M47" s="546"/>
      <c r="N47" s="546"/>
      <c r="O47" s="546"/>
      <c r="P47" s="546"/>
      <c r="Q47" s="546"/>
      <c r="R47" s="546"/>
      <c r="S47" s="546"/>
      <c r="T47" s="546"/>
      <c r="U47" s="546"/>
      <c r="V47" s="546"/>
      <c r="W47" s="546"/>
      <c r="X47" s="546"/>
      <c r="Y47" s="546"/>
      <c r="Z47" s="546"/>
      <c r="AA47" s="546"/>
      <c r="AB47" s="546"/>
      <c r="AC47" s="546"/>
      <c r="AD47" s="546"/>
      <c r="AE47" s="546"/>
      <c r="AF47" s="546"/>
      <c r="AG47" s="546"/>
      <c r="AH47" s="546"/>
      <c r="AI47" s="557"/>
    </row>
    <row r="48" spans="2:35" ht="35.4" customHeight="1" x14ac:dyDescent="0.15">
      <c r="B48" s="679"/>
      <c r="C48" s="545"/>
      <c r="D48" s="546"/>
      <c r="E48" s="546"/>
      <c r="F48" s="546"/>
      <c r="G48" s="546"/>
      <c r="H48" s="546"/>
      <c r="I48" s="546"/>
      <c r="J48" s="546"/>
      <c r="K48" s="546"/>
      <c r="L48" s="546"/>
      <c r="M48" s="546"/>
      <c r="N48" s="546"/>
      <c r="O48" s="546"/>
      <c r="P48" s="546"/>
      <c r="Q48" s="546"/>
      <c r="R48" s="546"/>
      <c r="S48" s="546"/>
      <c r="T48" s="546"/>
      <c r="U48" s="546"/>
      <c r="V48" s="546"/>
      <c r="W48" s="546"/>
      <c r="X48" s="546"/>
      <c r="Y48" s="546"/>
      <c r="Z48" s="546"/>
      <c r="AA48" s="546"/>
      <c r="AB48" s="546"/>
      <c r="AC48" s="546"/>
      <c r="AD48" s="546"/>
      <c r="AE48" s="546"/>
      <c r="AF48" s="546"/>
      <c r="AG48" s="546"/>
      <c r="AH48" s="546"/>
      <c r="AI48" s="557"/>
    </row>
    <row r="49" spans="2:35" ht="35.4" customHeight="1" x14ac:dyDescent="0.15">
      <c r="B49" s="679"/>
      <c r="C49" s="545"/>
      <c r="D49" s="546"/>
      <c r="E49" s="546"/>
      <c r="F49" s="546"/>
      <c r="G49" s="546"/>
      <c r="H49" s="546"/>
      <c r="I49" s="546"/>
      <c r="J49" s="546"/>
      <c r="K49" s="546"/>
      <c r="L49" s="546"/>
      <c r="M49" s="546"/>
      <c r="N49" s="546"/>
      <c r="O49" s="546"/>
      <c r="P49" s="546"/>
      <c r="Q49" s="546"/>
      <c r="R49" s="546"/>
      <c r="S49" s="546"/>
      <c r="T49" s="546"/>
      <c r="U49" s="546"/>
      <c r="V49" s="546"/>
      <c r="W49" s="546"/>
      <c r="X49" s="546"/>
      <c r="Y49" s="546"/>
      <c r="Z49" s="546"/>
      <c r="AA49" s="546"/>
      <c r="AB49" s="546"/>
      <c r="AC49" s="546"/>
      <c r="AD49" s="546"/>
      <c r="AE49" s="546"/>
      <c r="AF49" s="546"/>
      <c r="AG49" s="546"/>
      <c r="AH49" s="546"/>
      <c r="AI49" s="557"/>
    </row>
    <row r="50" spans="2:35" ht="35.4" customHeight="1" x14ac:dyDescent="0.15">
      <c r="B50" s="679"/>
      <c r="C50" s="545"/>
      <c r="D50" s="546"/>
      <c r="E50" s="546"/>
      <c r="F50" s="546"/>
      <c r="G50" s="546"/>
      <c r="H50" s="546"/>
      <c r="I50" s="546"/>
      <c r="J50" s="546"/>
      <c r="K50" s="546"/>
      <c r="L50" s="546"/>
      <c r="M50" s="546"/>
      <c r="N50" s="546"/>
      <c r="O50" s="546"/>
      <c r="P50" s="546"/>
      <c r="Q50" s="546"/>
      <c r="R50" s="546"/>
      <c r="S50" s="546"/>
      <c r="T50" s="546"/>
      <c r="U50" s="546"/>
      <c r="V50" s="546"/>
      <c r="W50" s="546"/>
      <c r="X50" s="546"/>
      <c r="Y50" s="546"/>
      <c r="Z50" s="546"/>
      <c r="AA50" s="546"/>
      <c r="AB50" s="546"/>
      <c r="AC50" s="546"/>
      <c r="AD50" s="546"/>
      <c r="AE50" s="546"/>
      <c r="AF50" s="546"/>
      <c r="AG50" s="546"/>
      <c r="AH50" s="546"/>
      <c r="AI50" s="557"/>
    </row>
    <row r="51" spans="2:35" ht="22.5" customHeight="1" x14ac:dyDescent="0.15">
      <c r="B51" s="679"/>
      <c r="C51" s="545"/>
      <c r="D51" s="546"/>
      <c r="E51" s="546"/>
      <c r="F51" s="546"/>
      <c r="G51" s="546"/>
      <c r="H51" s="546"/>
      <c r="I51" s="546"/>
      <c r="J51" s="546"/>
      <c r="K51" s="546"/>
      <c r="L51" s="546"/>
      <c r="M51" s="546"/>
      <c r="N51" s="546"/>
      <c r="O51" s="546"/>
      <c r="P51" s="546"/>
      <c r="Q51" s="546"/>
      <c r="R51" s="546"/>
      <c r="S51" s="546"/>
      <c r="T51" s="546"/>
      <c r="U51" s="546"/>
      <c r="V51" s="546"/>
      <c r="W51" s="546"/>
      <c r="X51" s="546"/>
      <c r="Y51" s="546"/>
      <c r="Z51" s="546"/>
      <c r="AA51" s="546"/>
      <c r="AB51" s="546"/>
      <c r="AC51" s="546"/>
      <c r="AD51" s="546"/>
      <c r="AE51" s="546"/>
      <c r="AF51" s="546"/>
      <c r="AG51" s="546"/>
      <c r="AH51" s="546"/>
      <c r="AI51" s="557"/>
    </row>
    <row r="52" spans="2:35" ht="78.75" customHeight="1" x14ac:dyDescent="0.15">
      <c r="B52" s="683"/>
      <c r="C52" s="684"/>
      <c r="D52" s="685"/>
      <c r="E52" s="686"/>
      <c r="F52" s="687"/>
      <c r="G52" s="687"/>
      <c r="H52" s="685"/>
      <c r="I52" s="685"/>
      <c r="J52" s="685"/>
      <c r="K52" s="685"/>
      <c r="L52" s="685"/>
      <c r="M52" s="685"/>
      <c r="N52" s="685"/>
      <c r="O52" s="685"/>
      <c r="P52" s="685"/>
      <c r="Q52" s="685"/>
      <c r="R52" s="685"/>
      <c r="S52" s="688" t="s">
        <v>910</v>
      </c>
      <c r="T52" s="688"/>
      <c r="U52" s="688"/>
      <c r="V52" s="688"/>
      <c r="W52" s="688"/>
      <c r="X52" s="688"/>
      <c r="Y52" s="688"/>
      <c r="Z52" s="688"/>
      <c r="AA52" s="688"/>
      <c r="AB52" s="688"/>
      <c r="AC52" s="688"/>
      <c r="AD52" s="688"/>
      <c r="AE52" s="688"/>
      <c r="AF52" s="688"/>
      <c r="AG52" s="688"/>
      <c r="AH52" s="688"/>
      <c r="AI52" s="689"/>
    </row>
    <row r="53" spans="2:35" ht="15" customHeight="1" x14ac:dyDescent="0.15"/>
    <row r="54" spans="2:35" ht="24.9" customHeight="1" x14ac:dyDescent="0.15">
      <c r="B54" s="239" t="s">
        <v>907</v>
      </c>
      <c r="C54" s="239"/>
      <c r="D54" s="239"/>
      <c r="E54" s="528"/>
      <c r="F54" s="528"/>
      <c r="G54" s="528"/>
      <c r="H54" s="528"/>
      <c r="I54" s="528"/>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row>
    <row r="55" spans="2:35" ht="20.100000000000001" customHeight="1" x14ac:dyDescent="0.15">
      <c r="B55" s="240" t="s">
        <v>2</v>
      </c>
      <c r="C55" s="240"/>
      <c r="D55" s="660"/>
      <c r="E55" s="661" t="s">
        <v>408</v>
      </c>
      <c r="F55" s="662"/>
      <c r="G55" s="662"/>
      <c r="H55" s="662"/>
      <c r="I55" s="663"/>
      <c r="J55" s="664" t="s">
        <v>3</v>
      </c>
      <c r="K55" s="244"/>
      <c r="L55" s="244"/>
      <c r="M55" s="531" t="s">
        <v>407</v>
      </c>
      <c r="N55" s="665"/>
      <c r="O55" s="665"/>
      <c r="P55" s="665"/>
      <c r="Q55" s="665"/>
      <c r="R55" s="665"/>
      <c r="S55" s="248" t="s">
        <v>417</v>
      </c>
      <c r="T55" s="248"/>
      <c r="U55" s="248"/>
      <c r="V55" s="248"/>
      <c r="W55" s="666" t="s">
        <v>397</v>
      </c>
      <c r="X55" s="666"/>
      <c r="Y55" s="666"/>
      <c r="Z55" s="666"/>
      <c r="AA55" s="666"/>
      <c r="AB55" s="666"/>
      <c r="AC55" s="275" t="s">
        <v>418</v>
      </c>
      <c r="AD55" s="276"/>
      <c r="AE55" s="277"/>
      <c r="AF55" s="667">
        <v>44337</v>
      </c>
      <c r="AG55" s="668"/>
      <c r="AH55" s="668"/>
      <c r="AI55" s="669"/>
    </row>
    <row r="56" spans="2:35" ht="20.100000000000001" customHeight="1" x14ac:dyDescent="0.15">
      <c r="B56" s="257" t="s">
        <v>109</v>
      </c>
      <c r="C56" s="257"/>
      <c r="D56" s="670"/>
      <c r="E56" s="671" t="s">
        <v>401</v>
      </c>
      <c r="F56" s="672"/>
      <c r="G56" s="672"/>
      <c r="H56" s="672"/>
      <c r="I56" s="673"/>
      <c r="J56" s="674" t="s">
        <v>110</v>
      </c>
      <c r="K56" s="261"/>
      <c r="L56" s="261"/>
      <c r="M56" s="531" t="s">
        <v>406</v>
      </c>
      <c r="N56" s="665"/>
      <c r="O56" s="665"/>
      <c r="P56" s="665"/>
      <c r="Q56" s="665"/>
      <c r="R56" s="665"/>
      <c r="S56" s="248" t="s">
        <v>419</v>
      </c>
      <c r="T56" s="248"/>
      <c r="U56" s="248"/>
      <c r="V56" s="248"/>
      <c r="W56" s="666" t="s">
        <v>391</v>
      </c>
      <c r="X56" s="666"/>
      <c r="Y56" s="666"/>
      <c r="Z56" s="666"/>
      <c r="AA56" s="666"/>
      <c r="AB56" s="666"/>
      <c r="AC56" s="378"/>
      <c r="AD56" s="675"/>
      <c r="AE56" s="455"/>
      <c r="AF56" s="676"/>
      <c r="AG56" s="677"/>
      <c r="AH56" s="677"/>
      <c r="AI56" s="678"/>
    </row>
    <row r="57" spans="2:35" ht="26.25" customHeight="1" x14ac:dyDescent="0.2">
      <c r="B57" s="679" t="s">
        <v>908</v>
      </c>
      <c r="C57" s="680" t="s">
        <v>909</v>
      </c>
      <c r="D57" s="681"/>
      <c r="E57" s="681"/>
      <c r="F57" s="681"/>
      <c r="G57" s="681"/>
      <c r="H57" s="681"/>
      <c r="I57" s="681"/>
      <c r="J57" s="681"/>
      <c r="K57" s="681"/>
      <c r="L57" s="681"/>
      <c r="M57" s="681"/>
      <c r="N57" s="681"/>
      <c r="O57" s="681"/>
      <c r="P57" s="681"/>
      <c r="Q57" s="681"/>
      <c r="R57" s="681"/>
      <c r="S57" s="681"/>
      <c r="T57" s="681"/>
      <c r="U57" s="681"/>
      <c r="V57" s="681"/>
      <c r="W57" s="681"/>
      <c r="X57" s="681"/>
      <c r="Y57" s="681"/>
      <c r="Z57" s="681"/>
      <c r="AA57" s="681"/>
      <c r="AB57" s="681"/>
      <c r="AC57" s="681"/>
      <c r="AD57" s="681"/>
      <c r="AE57" s="681"/>
      <c r="AF57" s="681"/>
      <c r="AG57" s="681"/>
      <c r="AH57" s="681"/>
      <c r="AI57" s="682"/>
    </row>
    <row r="58" spans="2:35" ht="35.4" customHeight="1" x14ac:dyDescent="0.15">
      <c r="B58" s="679"/>
      <c r="C58" s="545"/>
      <c r="D58" s="546"/>
      <c r="E58" s="546"/>
      <c r="F58" s="546"/>
      <c r="G58" s="546"/>
      <c r="H58" s="546"/>
      <c r="I58" s="546"/>
      <c r="J58" s="546"/>
      <c r="K58" s="546"/>
      <c r="L58" s="546"/>
      <c r="M58" s="546"/>
      <c r="N58" s="546"/>
      <c r="O58" s="546"/>
      <c r="P58" s="546"/>
      <c r="Q58" s="546"/>
      <c r="R58" s="546"/>
      <c r="S58" s="546"/>
      <c r="T58" s="546"/>
      <c r="U58" s="546"/>
      <c r="V58" s="546"/>
      <c r="W58" s="546"/>
      <c r="X58" s="546"/>
      <c r="Y58" s="546"/>
      <c r="Z58" s="546"/>
      <c r="AA58" s="546"/>
      <c r="AB58" s="546"/>
      <c r="AC58" s="546"/>
      <c r="AD58" s="546"/>
      <c r="AE58" s="546"/>
      <c r="AF58" s="546"/>
      <c r="AG58" s="546"/>
      <c r="AH58" s="546"/>
      <c r="AI58" s="557"/>
    </row>
    <row r="59" spans="2:35" ht="35.4" customHeight="1" x14ac:dyDescent="0.15">
      <c r="B59" s="679"/>
      <c r="C59" s="545"/>
      <c r="D59" s="546"/>
      <c r="E59" s="546"/>
      <c r="F59" s="546"/>
      <c r="G59" s="546"/>
      <c r="H59" s="546"/>
      <c r="I59" s="546"/>
      <c r="J59" s="546"/>
      <c r="K59" s="546"/>
      <c r="L59" s="546"/>
      <c r="M59" s="546"/>
      <c r="N59" s="546"/>
      <c r="O59" s="546"/>
      <c r="P59" s="546"/>
      <c r="Q59" s="546"/>
      <c r="R59" s="546"/>
      <c r="S59" s="546"/>
      <c r="T59" s="546"/>
      <c r="U59" s="546"/>
      <c r="V59" s="546"/>
      <c r="W59" s="546"/>
      <c r="X59" s="546"/>
      <c r="Y59" s="546"/>
      <c r="Z59" s="546"/>
      <c r="AA59" s="546"/>
      <c r="AB59" s="546"/>
      <c r="AC59" s="546"/>
      <c r="AD59" s="546"/>
      <c r="AE59" s="546"/>
      <c r="AF59" s="546"/>
      <c r="AG59" s="546"/>
      <c r="AH59" s="546"/>
      <c r="AI59" s="557"/>
    </row>
    <row r="60" spans="2:35" ht="35.4" customHeight="1" x14ac:dyDescent="0.15">
      <c r="B60" s="679"/>
      <c r="C60" s="545"/>
      <c r="D60" s="546"/>
      <c r="E60" s="546"/>
      <c r="F60" s="546"/>
      <c r="G60" s="546"/>
      <c r="H60" s="546"/>
      <c r="I60" s="546"/>
      <c r="J60" s="546"/>
      <c r="K60" s="546"/>
      <c r="L60" s="546"/>
      <c r="M60" s="546"/>
      <c r="N60" s="546"/>
      <c r="O60" s="546"/>
      <c r="P60" s="546"/>
      <c r="Q60" s="546"/>
      <c r="R60" s="546"/>
      <c r="S60" s="546"/>
      <c r="T60" s="546"/>
      <c r="U60" s="546"/>
      <c r="V60" s="546"/>
      <c r="W60" s="546"/>
      <c r="X60" s="546"/>
      <c r="Y60" s="546"/>
      <c r="Z60" s="546"/>
      <c r="AA60" s="546"/>
      <c r="AB60" s="546"/>
      <c r="AC60" s="546"/>
      <c r="AD60" s="546"/>
      <c r="AE60" s="546"/>
      <c r="AF60" s="546"/>
      <c r="AG60" s="546"/>
      <c r="AH60" s="546"/>
      <c r="AI60" s="557"/>
    </row>
    <row r="61" spans="2:35" ht="35.4" customHeight="1" x14ac:dyDescent="0.15">
      <c r="B61" s="679"/>
      <c r="C61" s="545"/>
      <c r="D61" s="546"/>
      <c r="E61" s="546"/>
      <c r="F61" s="546"/>
      <c r="G61" s="546"/>
      <c r="H61" s="546"/>
      <c r="I61" s="546"/>
      <c r="J61" s="546"/>
      <c r="K61" s="546"/>
      <c r="L61" s="546"/>
      <c r="M61" s="546"/>
      <c r="N61" s="546"/>
      <c r="O61" s="546"/>
      <c r="P61" s="546"/>
      <c r="Q61" s="546"/>
      <c r="R61" s="546"/>
      <c r="S61" s="546"/>
      <c r="T61" s="546"/>
      <c r="U61" s="546"/>
      <c r="V61" s="546"/>
      <c r="W61" s="546"/>
      <c r="X61" s="546"/>
      <c r="Y61" s="546"/>
      <c r="Z61" s="546"/>
      <c r="AA61" s="546"/>
      <c r="AB61" s="546"/>
      <c r="AC61" s="546"/>
      <c r="AD61" s="546"/>
      <c r="AE61" s="546"/>
      <c r="AF61" s="546"/>
      <c r="AG61" s="546"/>
      <c r="AH61" s="546"/>
      <c r="AI61" s="557"/>
    </row>
    <row r="62" spans="2:35" ht="35.4" customHeight="1" x14ac:dyDescent="0.15">
      <c r="B62" s="679"/>
      <c r="C62" s="545"/>
      <c r="D62" s="546"/>
      <c r="E62" s="546"/>
      <c r="F62" s="546"/>
      <c r="G62" s="546"/>
      <c r="H62" s="546"/>
      <c r="I62" s="546"/>
      <c r="J62" s="546"/>
      <c r="K62" s="546"/>
      <c r="L62" s="546"/>
      <c r="M62" s="546"/>
      <c r="N62" s="546"/>
      <c r="O62" s="546"/>
      <c r="P62" s="546"/>
      <c r="Q62" s="546"/>
      <c r="R62" s="546"/>
      <c r="S62" s="546"/>
      <c r="T62" s="546"/>
      <c r="U62" s="546"/>
      <c r="V62" s="546"/>
      <c r="W62" s="546"/>
      <c r="X62" s="546"/>
      <c r="Y62" s="546"/>
      <c r="Z62" s="546"/>
      <c r="AA62" s="546"/>
      <c r="AB62" s="546"/>
      <c r="AC62" s="546"/>
      <c r="AD62" s="546"/>
      <c r="AE62" s="546"/>
      <c r="AF62" s="546"/>
      <c r="AG62" s="546"/>
      <c r="AH62" s="546"/>
      <c r="AI62" s="557"/>
    </row>
    <row r="63" spans="2:35" ht="35.4" customHeight="1" x14ac:dyDescent="0.15">
      <c r="B63" s="679"/>
      <c r="C63" s="545"/>
      <c r="D63" s="546"/>
      <c r="E63" s="546"/>
      <c r="F63" s="546"/>
      <c r="G63" s="546"/>
      <c r="H63" s="546"/>
      <c r="I63" s="546"/>
      <c r="J63" s="546"/>
      <c r="K63" s="546"/>
      <c r="L63" s="546"/>
      <c r="M63" s="546"/>
      <c r="N63" s="546"/>
      <c r="O63" s="546"/>
      <c r="P63" s="546"/>
      <c r="Q63" s="546"/>
      <c r="R63" s="546"/>
      <c r="S63" s="546"/>
      <c r="T63" s="546"/>
      <c r="U63" s="546"/>
      <c r="V63" s="546"/>
      <c r="W63" s="546"/>
      <c r="X63" s="546"/>
      <c r="Y63" s="546"/>
      <c r="Z63" s="546"/>
      <c r="AA63" s="546"/>
      <c r="AB63" s="546"/>
      <c r="AC63" s="546"/>
      <c r="AD63" s="546"/>
      <c r="AE63" s="546"/>
      <c r="AF63" s="546"/>
      <c r="AG63" s="546"/>
      <c r="AH63" s="546"/>
      <c r="AI63" s="557"/>
    </row>
    <row r="64" spans="2:35" ht="35.4" customHeight="1" x14ac:dyDescent="0.15">
      <c r="B64" s="679"/>
      <c r="C64" s="545"/>
      <c r="D64" s="546"/>
      <c r="E64" s="546"/>
      <c r="F64" s="546"/>
      <c r="G64" s="546"/>
      <c r="H64" s="546"/>
      <c r="I64" s="546"/>
      <c r="J64" s="546"/>
      <c r="K64" s="546"/>
      <c r="L64" s="546"/>
      <c r="M64" s="546"/>
      <c r="N64" s="546"/>
      <c r="O64" s="546"/>
      <c r="P64" s="546"/>
      <c r="Q64" s="546"/>
      <c r="R64" s="546"/>
      <c r="S64" s="546"/>
      <c r="T64" s="546"/>
      <c r="U64" s="546"/>
      <c r="V64" s="546"/>
      <c r="W64" s="546"/>
      <c r="X64" s="546"/>
      <c r="Y64" s="546"/>
      <c r="Z64" s="546"/>
      <c r="AA64" s="546"/>
      <c r="AB64" s="546"/>
      <c r="AC64" s="546"/>
      <c r="AD64" s="546"/>
      <c r="AE64" s="546"/>
      <c r="AF64" s="546"/>
      <c r="AG64" s="546"/>
      <c r="AH64" s="546"/>
      <c r="AI64" s="557"/>
    </row>
    <row r="65" spans="2:35" ht="35.4" customHeight="1" x14ac:dyDescent="0.15">
      <c r="B65" s="679"/>
      <c r="C65" s="545"/>
      <c r="D65" s="546"/>
      <c r="E65" s="546"/>
      <c r="F65" s="546"/>
      <c r="G65" s="546"/>
      <c r="H65" s="546"/>
      <c r="I65" s="546"/>
      <c r="J65" s="546"/>
      <c r="K65" s="546"/>
      <c r="L65" s="546"/>
      <c r="M65" s="546"/>
      <c r="N65" s="546"/>
      <c r="O65" s="546"/>
      <c r="P65" s="546"/>
      <c r="Q65" s="546"/>
      <c r="R65" s="546"/>
      <c r="S65" s="546"/>
      <c r="T65" s="546"/>
      <c r="U65" s="546"/>
      <c r="V65" s="546"/>
      <c r="W65" s="546"/>
      <c r="X65" s="546"/>
      <c r="Y65" s="546"/>
      <c r="Z65" s="546"/>
      <c r="AA65" s="546"/>
      <c r="AB65" s="546"/>
      <c r="AC65" s="546"/>
      <c r="AD65" s="546"/>
      <c r="AE65" s="546"/>
      <c r="AF65" s="546"/>
      <c r="AG65" s="546"/>
      <c r="AH65" s="546"/>
      <c r="AI65" s="557"/>
    </row>
    <row r="66" spans="2:35" ht="35.4" customHeight="1" x14ac:dyDescent="0.15">
      <c r="B66" s="679"/>
      <c r="C66" s="545"/>
      <c r="D66" s="546"/>
      <c r="E66" s="546"/>
      <c r="F66" s="546"/>
      <c r="G66" s="546"/>
      <c r="H66" s="546"/>
      <c r="I66" s="546"/>
      <c r="J66" s="546"/>
      <c r="K66" s="546"/>
      <c r="L66" s="546"/>
      <c r="M66" s="546"/>
      <c r="N66" s="546"/>
      <c r="O66" s="546"/>
      <c r="P66" s="546"/>
      <c r="Q66" s="546"/>
      <c r="R66" s="546"/>
      <c r="S66" s="546"/>
      <c r="T66" s="546"/>
      <c r="U66" s="546"/>
      <c r="V66" s="546"/>
      <c r="W66" s="546"/>
      <c r="X66" s="546"/>
      <c r="Y66" s="546"/>
      <c r="Z66" s="546"/>
      <c r="AA66" s="546"/>
      <c r="AB66" s="546"/>
      <c r="AC66" s="546"/>
      <c r="AD66" s="546"/>
      <c r="AE66" s="546"/>
      <c r="AF66" s="546"/>
      <c r="AG66" s="546"/>
      <c r="AH66" s="546"/>
      <c r="AI66" s="557"/>
    </row>
    <row r="67" spans="2:35" ht="35.4" customHeight="1" x14ac:dyDescent="0.15">
      <c r="B67" s="679"/>
      <c r="C67" s="545"/>
      <c r="D67" s="546"/>
      <c r="E67" s="546"/>
      <c r="F67" s="546"/>
      <c r="G67" s="546"/>
      <c r="H67" s="546"/>
      <c r="I67" s="546"/>
      <c r="J67" s="546"/>
      <c r="K67" s="546"/>
      <c r="L67" s="546"/>
      <c r="M67" s="546"/>
      <c r="N67" s="546"/>
      <c r="O67" s="546"/>
      <c r="P67" s="546"/>
      <c r="Q67" s="546"/>
      <c r="R67" s="546"/>
      <c r="S67" s="546"/>
      <c r="T67" s="546"/>
      <c r="U67" s="546"/>
      <c r="V67" s="546"/>
      <c r="W67" s="546"/>
      <c r="X67" s="546"/>
      <c r="Y67" s="546"/>
      <c r="Z67" s="546"/>
      <c r="AA67" s="546"/>
      <c r="AB67" s="546"/>
      <c r="AC67" s="546"/>
      <c r="AD67" s="546"/>
      <c r="AE67" s="546"/>
      <c r="AF67" s="546"/>
      <c r="AG67" s="546"/>
      <c r="AH67" s="546"/>
      <c r="AI67" s="557"/>
    </row>
    <row r="68" spans="2:35" ht="22.5" customHeight="1" x14ac:dyDescent="0.15">
      <c r="B68" s="679"/>
      <c r="C68" s="545"/>
      <c r="D68" s="546"/>
      <c r="E68" s="546"/>
      <c r="F68" s="546"/>
      <c r="G68" s="546"/>
      <c r="H68" s="546"/>
      <c r="I68" s="546"/>
      <c r="J68" s="546"/>
      <c r="K68" s="546"/>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6"/>
      <c r="AI68" s="557"/>
    </row>
    <row r="69" spans="2:35" ht="78.75" customHeight="1" x14ac:dyDescent="0.15">
      <c r="B69" s="683"/>
      <c r="C69" s="684"/>
      <c r="D69" s="685"/>
      <c r="E69" s="686"/>
      <c r="F69" s="687"/>
      <c r="G69" s="687"/>
      <c r="H69" s="685"/>
      <c r="I69" s="685"/>
      <c r="J69" s="685"/>
      <c r="K69" s="685"/>
      <c r="L69" s="685"/>
      <c r="M69" s="685"/>
      <c r="N69" s="685"/>
      <c r="O69" s="685"/>
      <c r="P69" s="685"/>
      <c r="Q69" s="685"/>
      <c r="R69" s="685"/>
      <c r="S69" s="688" t="s">
        <v>910</v>
      </c>
      <c r="T69" s="688"/>
      <c r="U69" s="688"/>
      <c r="V69" s="688"/>
      <c r="W69" s="688"/>
      <c r="X69" s="688"/>
      <c r="Y69" s="688"/>
      <c r="Z69" s="688"/>
      <c r="AA69" s="688"/>
      <c r="AB69" s="688"/>
      <c r="AC69" s="688"/>
      <c r="AD69" s="688"/>
      <c r="AE69" s="688"/>
      <c r="AF69" s="688"/>
      <c r="AG69" s="688"/>
      <c r="AH69" s="688"/>
      <c r="AI69" s="689"/>
    </row>
    <row r="70" spans="2:35" ht="15" customHeight="1" x14ac:dyDescent="0.15"/>
    <row r="71" spans="2:35" ht="24.9" customHeight="1" x14ac:dyDescent="0.15">
      <c r="B71" s="239" t="s">
        <v>907</v>
      </c>
      <c r="C71" s="239"/>
      <c r="D71" s="239"/>
      <c r="E71" s="528"/>
      <c r="F71" s="528"/>
      <c r="G71" s="528"/>
      <c r="H71" s="528"/>
      <c r="I71" s="528"/>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row>
    <row r="72" spans="2:35" ht="20.100000000000001" customHeight="1" x14ac:dyDescent="0.15">
      <c r="B72" s="240" t="s">
        <v>2</v>
      </c>
      <c r="C72" s="240"/>
      <c r="D72" s="660"/>
      <c r="E72" s="661" t="s">
        <v>408</v>
      </c>
      <c r="F72" s="662"/>
      <c r="G72" s="662"/>
      <c r="H72" s="662"/>
      <c r="I72" s="663"/>
      <c r="J72" s="664" t="s">
        <v>3</v>
      </c>
      <c r="K72" s="244"/>
      <c r="L72" s="244"/>
      <c r="M72" s="531" t="s">
        <v>407</v>
      </c>
      <c r="N72" s="665"/>
      <c r="O72" s="665"/>
      <c r="P72" s="665"/>
      <c r="Q72" s="665"/>
      <c r="R72" s="665"/>
      <c r="S72" s="248" t="s">
        <v>417</v>
      </c>
      <c r="T72" s="248"/>
      <c r="U72" s="248"/>
      <c r="V72" s="248"/>
      <c r="W72" s="666" t="s">
        <v>397</v>
      </c>
      <c r="X72" s="666"/>
      <c r="Y72" s="666"/>
      <c r="Z72" s="666"/>
      <c r="AA72" s="666"/>
      <c r="AB72" s="666"/>
      <c r="AC72" s="275" t="s">
        <v>418</v>
      </c>
      <c r="AD72" s="276"/>
      <c r="AE72" s="277"/>
      <c r="AF72" s="667">
        <v>44337</v>
      </c>
      <c r="AG72" s="668"/>
      <c r="AH72" s="668"/>
      <c r="AI72" s="669"/>
    </row>
    <row r="73" spans="2:35" ht="20.100000000000001" customHeight="1" x14ac:dyDescent="0.15">
      <c r="B73" s="257" t="s">
        <v>109</v>
      </c>
      <c r="C73" s="257"/>
      <c r="D73" s="670"/>
      <c r="E73" s="671" t="s">
        <v>401</v>
      </c>
      <c r="F73" s="672"/>
      <c r="G73" s="672"/>
      <c r="H73" s="672"/>
      <c r="I73" s="673"/>
      <c r="J73" s="674" t="s">
        <v>110</v>
      </c>
      <c r="K73" s="261"/>
      <c r="L73" s="261"/>
      <c r="M73" s="531" t="s">
        <v>406</v>
      </c>
      <c r="N73" s="665"/>
      <c r="O73" s="665"/>
      <c r="P73" s="665"/>
      <c r="Q73" s="665"/>
      <c r="R73" s="665"/>
      <c r="S73" s="248" t="s">
        <v>419</v>
      </c>
      <c r="T73" s="248"/>
      <c r="U73" s="248"/>
      <c r="V73" s="248"/>
      <c r="W73" s="666" t="s">
        <v>391</v>
      </c>
      <c r="X73" s="666"/>
      <c r="Y73" s="666"/>
      <c r="Z73" s="666"/>
      <c r="AA73" s="666"/>
      <c r="AB73" s="666"/>
      <c r="AC73" s="378"/>
      <c r="AD73" s="675"/>
      <c r="AE73" s="455"/>
      <c r="AF73" s="676"/>
      <c r="AG73" s="677"/>
      <c r="AH73" s="677"/>
      <c r="AI73" s="678"/>
    </row>
    <row r="74" spans="2:35" ht="26.25" customHeight="1" x14ac:dyDescent="0.2">
      <c r="B74" s="679" t="s">
        <v>908</v>
      </c>
      <c r="C74" s="680" t="s">
        <v>909</v>
      </c>
      <c r="D74" s="681"/>
      <c r="E74" s="681"/>
      <c r="F74" s="681"/>
      <c r="G74" s="681"/>
      <c r="H74" s="681"/>
      <c r="I74" s="681"/>
      <c r="J74" s="681"/>
      <c r="K74" s="681"/>
      <c r="L74" s="681"/>
      <c r="M74" s="681"/>
      <c r="N74" s="681"/>
      <c r="O74" s="681"/>
      <c r="P74" s="681"/>
      <c r="Q74" s="681"/>
      <c r="R74" s="681"/>
      <c r="S74" s="681"/>
      <c r="T74" s="681"/>
      <c r="U74" s="681"/>
      <c r="V74" s="681"/>
      <c r="W74" s="681"/>
      <c r="X74" s="681"/>
      <c r="Y74" s="681"/>
      <c r="Z74" s="681"/>
      <c r="AA74" s="681"/>
      <c r="AB74" s="681"/>
      <c r="AC74" s="681"/>
      <c r="AD74" s="681"/>
      <c r="AE74" s="681"/>
      <c r="AF74" s="681"/>
      <c r="AG74" s="681"/>
      <c r="AH74" s="681"/>
      <c r="AI74" s="682"/>
    </row>
    <row r="75" spans="2:35" ht="35.4" customHeight="1" x14ac:dyDescent="0.15">
      <c r="B75" s="679"/>
      <c r="C75" s="545"/>
      <c r="D75" s="546"/>
      <c r="E75" s="546"/>
      <c r="F75" s="546"/>
      <c r="G75" s="546"/>
      <c r="H75" s="546"/>
      <c r="I75" s="546"/>
      <c r="J75" s="546"/>
      <c r="K75" s="546"/>
      <c r="L75" s="546"/>
      <c r="M75" s="546"/>
      <c r="N75" s="546"/>
      <c r="O75" s="546"/>
      <c r="P75" s="546"/>
      <c r="Q75" s="546"/>
      <c r="R75" s="546"/>
      <c r="S75" s="546"/>
      <c r="T75" s="546"/>
      <c r="U75" s="546"/>
      <c r="V75" s="546"/>
      <c r="W75" s="546"/>
      <c r="X75" s="546"/>
      <c r="Y75" s="546"/>
      <c r="Z75" s="546"/>
      <c r="AA75" s="546"/>
      <c r="AB75" s="546"/>
      <c r="AC75" s="546"/>
      <c r="AD75" s="546"/>
      <c r="AE75" s="546"/>
      <c r="AF75" s="546"/>
      <c r="AG75" s="546"/>
      <c r="AH75" s="546"/>
      <c r="AI75" s="557"/>
    </row>
    <row r="76" spans="2:35" ht="35.4" customHeight="1" x14ac:dyDescent="0.15">
      <c r="B76" s="679"/>
      <c r="C76" s="545"/>
      <c r="D76" s="546"/>
      <c r="E76" s="546"/>
      <c r="F76" s="546"/>
      <c r="G76" s="546"/>
      <c r="H76" s="546"/>
      <c r="I76" s="546"/>
      <c r="J76" s="546"/>
      <c r="K76" s="546"/>
      <c r="L76" s="546"/>
      <c r="M76" s="546"/>
      <c r="N76" s="546"/>
      <c r="O76" s="546"/>
      <c r="P76" s="546"/>
      <c r="Q76" s="546"/>
      <c r="R76" s="546"/>
      <c r="S76" s="546"/>
      <c r="T76" s="546"/>
      <c r="U76" s="546"/>
      <c r="V76" s="546"/>
      <c r="W76" s="546"/>
      <c r="X76" s="546"/>
      <c r="Y76" s="546"/>
      <c r="Z76" s="546"/>
      <c r="AA76" s="546"/>
      <c r="AB76" s="546"/>
      <c r="AC76" s="546"/>
      <c r="AD76" s="546"/>
      <c r="AE76" s="546"/>
      <c r="AF76" s="546"/>
      <c r="AG76" s="546"/>
      <c r="AH76" s="546"/>
      <c r="AI76" s="557"/>
    </row>
    <row r="77" spans="2:35" ht="35.4" customHeight="1" x14ac:dyDescent="0.15">
      <c r="B77" s="679"/>
      <c r="C77" s="545"/>
      <c r="D77" s="546"/>
      <c r="E77" s="546"/>
      <c r="F77" s="546"/>
      <c r="G77" s="546"/>
      <c r="H77" s="546"/>
      <c r="I77" s="546"/>
      <c r="J77" s="546"/>
      <c r="K77" s="546"/>
      <c r="L77" s="546"/>
      <c r="M77" s="546"/>
      <c r="N77" s="546"/>
      <c r="O77" s="546"/>
      <c r="P77" s="546"/>
      <c r="Q77" s="546"/>
      <c r="R77" s="546"/>
      <c r="S77" s="546"/>
      <c r="T77" s="546"/>
      <c r="U77" s="546"/>
      <c r="V77" s="546"/>
      <c r="W77" s="546"/>
      <c r="X77" s="546"/>
      <c r="Y77" s="546"/>
      <c r="Z77" s="546"/>
      <c r="AA77" s="546"/>
      <c r="AB77" s="546"/>
      <c r="AC77" s="546"/>
      <c r="AD77" s="546"/>
      <c r="AE77" s="546"/>
      <c r="AF77" s="546"/>
      <c r="AG77" s="546"/>
      <c r="AH77" s="546"/>
      <c r="AI77" s="557"/>
    </row>
    <row r="78" spans="2:35" ht="35.4" customHeight="1" x14ac:dyDescent="0.15">
      <c r="B78" s="679"/>
      <c r="C78" s="545"/>
      <c r="D78" s="546"/>
      <c r="E78" s="546"/>
      <c r="F78" s="546"/>
      <c r="G78" s="546"/>
      <c r="H78" s="546"/>
      <c r="I78" s="546"/>
      <c r="J78" s="546"/>
      <c r="K78" s="546"/>
      <c r="L78" s="546"/>
      <c r="M78" s="546"/>
      <c r="N78" s="546"/>
      <c r="O78" s="546"/>
      <c r="P78" s="546"/>
      <c r="Q78" s="546"/>
      <c r="R78" s="546"/>
      <c r="S78" s="546"/>
      <c r="T78" s="546"/>
      <c r="U78" s="546"/>
      <c r="V78" s="546"/>
      <c r="W78" s="546"/>
      <c r="X78" s="546"/>
      <c r="Y78" s="546"/>
      <c r="Z78" s="546"/>
      <c r="AA78" s="546"/>
      <c r="AB78" s="546"/>
      <c r="AC78" s="546"/>
      <c r="AD78" s="546"/>
      <c r="AE78" s="546"/>
      <c r="AF78" s="546"/>
      <c r="AG78" s="546"/>
      <c r="AH78" s="546"/>
      <c r="AI78" s="557"/>
    </row>
    <row r="79" spans="2:35" ht="35.4" customHeight="1" x14ac:dyDescent="0.15">
      <c r="B79" s="679"/>
      <c r="C79" s="545"/>
      <c r="D79" s="546"/>
      <c r="E79" s="546"/>
      <c r="F79" s="546"/>
      <c r="G79" s="546"/>
      <c r="H79" s="546"/>
      <c r="I79" s="546"/>
      <c r="J79" s="546"/>
      <c r="K79" s="546"/>
      <c r="L79" s="546"/>
      <c r="M79" s="546"/>
      <c r="N79" s="546"/>
      <c r="O79" s="546"/>
      <c r="P79" s="546"/>
      <c r="Q79" s="546"/>
      <c r="R79" s="546"/>
      <c r="S79" s="546"/>
      <c r="T79" s="546"/>
      <c r="U79" s="546"/>
      <c r="V79" s="546"/>
      <c r="W79" s="546"/>
      <c r="X79" s="546"/>
      <c r="Y79" s="546"/>
      <c r="Z79" s="546"/>
      <c r="AA79" s="546"/>
      <c r="AB79" s="546"/>
      <c r="AC79" s="546"/>
      <c r="AD79" s="546"/>
      <c r="AE79" s="546"/>
      <c r="AF79" s="546"/>
      <c r="AG79" s="546"/>
      <c r="AH79" s="546"/>
      <c r="AI79" s="557"/>
    </row>
    <row r="80" spans="2:35" ht="35.4" customHeight="1" x14ac:dyDescent="0.15">
      <c r="B80" s="679"/>
      <c r="C80" s="545"/>
      <c r="D80" s="546"/>
      <c r="E80" s="546"/>
      <c r="F80" s="546"/>
      <c r="G80" s="546"/>
      <c r="H80" s="546"/>
      <c r="I80" s="546"/>
      <c r="J80" s="546"/>
      <c r="K80" s="546"/>
      <c r="L80" s="546"/>
      <c r="M80" s="546"/>
      <c r="N80" s="546"/>
      <c r="O80" s="546"/>
      <c r="P80" s="546"/>
      <c r="Q80" s="546"/>
      <c r="R80" s="546"/>
      <c r="S80" s="546"/>
      <c r="T80" s="546"/>
      <c r="U80" s="546"/>
      <c r="V80" s="546"/>
      <c r="W80" s="546"/>
      <c r="X80" s="546"/>
      <c r="Y80" s="546"/>
      <c r="Z80" s="546"/>
      <c r="AA80" s="546"/>
      <c r="AB80" s="546"/>
      <c r="AC80" s="546"/>
      <c r="AD80" s="546"/>
      <c r="AE80" s="546"/>
      <c r="AF80" s="546"/>
      <c r="AG80" s="546"/>
      <c r="AH80" s="546"/>
      <c r="AI80" s="557"/>
    </row>
    <row r="81" spans="2:35" ht="35.4" customHeight="1" x14ac:dyDescent="0.15">
      <c r="B81" s="679"/>
      <c r="C81" s="545"/>
      <c r="D81" s="546"/>
      <c r="E81" s="546"/>
      <c r="F81" s="546"/>
      <c r="G81" s="546"/>
      <c r="H81" s="546"/>
      <c r="I81" s="546"/>
      <c r="J81" s="546"/>
      <c r="K81" s="546"/>
      <c r="L81" s="546"/>
      <c r="M81" s="546"/>
      <c r="N81" s="546"/>
      <c r="O81" s="546"/>
      <c r="P81" s="546"/>
      <c r="Q81" s="546"/>
      <c r="R81" s="546"/>
      <c r="S81" s="546"/>
      <c r="T81" s="546"/>
      <c r="U81" s="546"/>
      <c r="V81" s="546"/>
      <c r="W81" s="546"/>
      <c r="X81" s="546"/>
      <c r="Y81" s="546"/>
      <c r="Z81" s="546"/>
      <c r="AA81" s="546"/>
      <c r="AB81" s="546"/>
      <c r="AC81" s="546"/>
      <c r="AD81" s="546"/>
      <c r="AE81" s="546"/>
      <c r="AF81" s="546"/>
      <c r="AG81" s="546"/>
      <c r="AH81" s="546"/>
      <c r="AI81" s="557"/>
    </row>
    <row r="82" spans="2:35" ht="35.4" customHeight="1" x14ac:dyDescent="0.15">
      <c r="B82" s="679"/>
      <c r="C82" s="545"/>
      <c r="D82" s="546"/>
      <c r="E82" s="546"/>
      <c r="F82" s="546"/>
      <c r="G82" s="546"/>
      <c r="H82" s="546"/>
      <c r="I82" s="546"/>
      <c r="J82" s="546"/>
      <c r="K82" s="546"/>
      <c r="L82" s="546"/>
      <c r="M82" s="546"/>
      <c r="N82" s="546"/>
      <c r="O82" s="546"/>
      <c r="P82" s="546"/>
      <c r="Q82" s="546"/>
      <c r="R82" s="546"/>
      <c r="S82" s="546"/>
      <c r="T82" s="546"/>
      <c r="U82" s="546"/>
      <c r="V82" s="546"/>
      <c r="W82" s="546"/>
      <c r="X82" s="546"/>
      <c r="Y82" s="546"/>
      <c r="Z82" s="546"/>
      <c r="AA82" s="546"/>
      <c r="AB82" s="546"/>
      <c r="AC82" s="546"/>
      <c r="AD82" s="546"/>
      <c r="AE82" s="546"/>
      <c r="AF82" s="546"/>
      <c r="AG82" s="546"/>
      <c r="AH82" s="546"/>
      <c r="AI82" s="557"/>
    </row>
    <row r="83" spans="2:35" ht="35.4" customHeight="1" x14ac:dyDescent="0.15">
      <c r="B83" s="679"/>
      <c r="C83" s="545"/>
      <c r="D83" s="546"/>
      <c r="E83" s="546"/>
      <c r="F83" s="546"/>
      <c r="G83" s="546"/>
      <c r="H83" s="546"/>
      <c r="I83" s="546"/>
      <c r="J83" s="546"/>
      <c r="K83" s="546"/>
      <c r="L83" s="546"/>
      <c r="M83" s="546"/>
      <c r="N83" s="546"/>
      <c r="O83" s="546"/>
      <c r="P83" s="546"/>
      <c r="Q83" s="546"/>
      <c r="R83" s="546"/>
      <c r="S83" s="546"/>
      <c r="T83" s="546"/>
      <c r="U83" s="546"/>
      <c r="V83" s="546"/>
      <c r="W83" s="546"/>
      <c r="X83" s="546"/>
      <c r="Y83" s="546"/>
      <c r="Z83" s="546"/>
      <c r="AA83" s="546"/>
      <c r="AB83" s="546"/>
      <c r="AC83" s="546"/>
      <c r="AD83" s="546"/>
      <c r="AE83" s="546"/>
      <c r="AF83" s="546"/>
      <c r="AG83" s="546"/>
      <c r="AH83" s="546"/>
      <c r="AI83" s="557"/>
    </row>
    <row r="84" spans="2:35" ht="35.4" customHeight="1" x14ac:dyDescent="0.15">
      <c r="B84" s="679"/>
      <c r="C84" s="545"/>
      <c r="D84" s="546"/>
      <c r="E84" s="546"/>
      <c r="F84" s="546"/>
      <c r="G84" s="546"/>
      <c r="H84" s="546"/>
      <c r="I84" s="546"/>
      <c r="J84" s="546"/>
      <c r="K84" s="546"/>
      <c r="L84" s="546"/>
      <c r="M84" s="546"/>
      <c r="N84" s="546"/>
      <c r="O84" s="546"/>
      <c r="P84" s="546"/>
      <c r="Q84" s="546"/>
      <c r="R84" s="546"/>
      <c r="S84" s="546"/>
      <c r="T84" s="546"/>
      <c r="U84" s="546"/>
      <c r="V84" s="546"/>
      <c r="W84" s="546"/>
      <c r="X84" s="546"/>
      <c r="Y84" s="546"/>
      <c r="Z84" s="546"/>
      <c r="AA84" s="546"/>
      <c r="AB84" s="546"/>
      <c r="AC84" s="546"/>
      <c r="AD84" s="546"/>
      <c r="AE84" s="546"/>
      <c r="AF84" s="546"/>
      <c r="AG84" s="546"/>
      <c r="AH84" s="546"/>
      <c r="AI84" s="557"/>
    </row>
    <row r="85" spans="2:35" ht="22.5" customHeight="1" x14ac:dyDescent="0.15">
      <c r="B85" s="679"/>
      <c r="C85" s="545"/>
      <c r="D85" s="546"/>
      <c r="E85" s="546"/>
      <c r="F85" s="546"/>
      <c r="G85" s="546"/>
      <c r="H85" s="546"/>
      <c r="I85" s="546"/>
      <c r="J85" s="546"/>
      <c r="K85" s="546"/>
      <c r="L85" s="546"/>
      <c r="M85" s="546"/>
      <c r="N85" s="546"/>
      <c r="O85" s="546"/>
      <c r="P85" s="546"/>
      <c r="Q85" s="546"/>
      <c r="R85" s="546"/>
      <c r="S85" s="546"/>
      <c r="T85" s="546"/>
      <c r="U85" s="546"/>
      <c r="V85" s="546"/>
      <c r="W85" s="546"/>
      <c r="X85" s="546"/>
      <c r="Y85" s="546"/>
      <c r="Z85" s="546"/>
      <c r="AA85" s="546"/>
      <c r="AB85" s="546"/>
      <c r="AC85" s="546"/>
      <c r="AD85" s="546"/>
      <c r="AE85" s="546"/>
      <c r="AF85" s="546"/>
      <c r="AG85" s="546"/>
      <c r="AH85" s="546"/>
      <c r="AI85" s="557"/>
    </row>
    <row r="86" spans="2:35" ht="78.75" customHeight="1" x14ac:dyDescent="0.15">
      <c r="B86" s="683"/>
      <c r="C86" s="684"/>
      <c r="D86" s="685"/>
      <c r="E86" s="686"/>
      <c r="F86" s="687"/>
      <c r="G86" s="687"/>
      <c r="H86" s="685"/>
      <c r="I86" s="685"/>
      <c r="J86" s="685"/>
      <c r="K86" s="685"/>
      <c r="L86" s="685"/>
      <c r="M86" s="685"/>
      <c r="N86" s="685"/>
      <c r="O86" s="685"/>
      <c r="P86" s="685"/>
      <c r="Q86" s="685"/>
      <c r="R86" s="685"/>
      <c r="S86" s="688" t="s">
        <v>910</v>
      </c>
      <c r="T86" s="688"/>
      <c r="U86" s="688"/>
      <c r="V86" s="688"/>
      <c r="W86" s="688"/>
      <c r="X86" s="688"/>
      <c r="Y86" s="688"/>
      <c r="Z86" s="688"/>
      <c r="AA86" s="688"/>
      <c r="AB86" s="688"/>
      <c r="AC86" s="688"/>
      <c r="AD86" s="688"/>
      <c r="AE86" s="688"/>
      <c r="AF86" s="688"/>
      <c r="AG86" s="688"/>
      <c r="AH86" s="688"/>
      <c r="AI86" s="689"/>
    </row>
    <row r="87" spans="2:35" ht="15" customHeight="1" x14ac:dyDescent="0.15"/>
  </sheetData>
  <mergeCells count="95">
    <mergeCell ref="E73:I73"/>
    <mergeCell ref="J73:L73"/>
    <mergeCell ref="M73:R73"/>
    <mergeCell ref="S73:V73"/>
    <mergeCell ref="W73:AB73"/>
    <mergeCell ref="B74:B86"/>
    <mergeCell ref="C74:AI74"/>
    <mergeCell ref="C75:AI85"/>
    <mergeCell ref="S86:AI86"/>
    <mergeCell ref="B71:AI71"/>
    <mergeCell ref="B72:D72"/>
    <mergeCell ref="E72:I72"/>
    <mergeCell ref="J72:L72"/>
    <mergeCell ref="M72:R72"/>
    <mergeCell ref="S72:V72"/>
    <mergeCell ref="W72:AB72"/>
    <mergeCell ref="AC72:AE73"/>
    <mergeCell ref="AF72:AI73"/>
    <mergeCell ref="B73:D73"/>
    <mergeCell ref="E56:I56"/>
    <mergeCell ref="J56:L56"/>
    <mergeCell ref="M56:R56"/>
    <mergeCell ref="S56:V56"/>
    <mergeCell ref="W56:AB56"/>
    <mergeCell ref="B57:B69"/>
    <mergeCell ref="C57:AI57"/>
    <mergeCell ref="C58:AI68"/>
    <mergeCell ref="S69:AI69"/>
    <mergeCell ref="B54:AI54"/>
    <mergeCell ref="B55:D55"/>
    <mergeCell ref="E55:I55"/>
    <mergeCell ref="J55:L55"/>
    <mergeCell ref="M55:R55"/>
    <mergeCell ref="S55:V55"/>
    <mergeCell ref="W55:AB55"/>
    <mergeCell ref="AC55:AE56"/>
    <mergeCell ref="AF55:AI56"/>
    <mergeCell ref="B56:D56"/>
    <mergeCell ref="E39:I39"/>
    <mergeCell ref="J39:L39"/>
    <mergeCell ref="M39:R39"/>
    <mergeCell ref="S39:V39"/>
    <mergeCell ref="W39:AB39"/>
    <mergeCell ref="B40:B52"/>
    <mergeCell ref="C40:AI40"/>
    <mergeCell ref="C41:AI51"/>
    <mergeCell ref="S52:AI52"/>
    <mergeCell ref="B37:AI37"/>
    <mergeCell ref="B38:D38"/>
    <mergeCell ref="E38:I38"/>
    <mergeCell ref="J38:L38"/>
    <mergeCell ref="M38:R38"/>
    <mergeCell ref="S38:V38"/>
    <mergeCell ref="W38:AB38"/>
    <mergeCell ref="AC38:AE39"/>
    <mergeCell ref="AF38:AI39"/>
    <mergeCell ref="B39:D39"/>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3"/>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4" manualBreakCount="4">
    <brk id="19" min="1" max="34" man="1"/>
    <brk id="36" min="1" max="34" man="1"/>
    <brk id="53" min="1" max="34" man="1"/>
    <brk id="70" min="1" max="34"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B3A78-00B7-4580-8831-5CB5B6BC8C7C}">
  <sheetPr>
    <pageSetUpPr fitToPage="1"/>
  </sheetPr>
  <dimension ref="B2:AI87"/>
  <sheetViews>
    <sheetView showGridLines="0" showZeros="0" view="pageBreakPreview" zoomScale="90" zoomScaleNormal="100" zoomScaleSheetLayoutView="90" workbookViewId="0"/>
  </sheetViews>
  <sheetFormatPr defaultColWidth="8.09765625" defaultRowHeight="12" x14ac:dyDescent="0.15"/>
  <cols>
    <col min="1" max="1" width="1.5" style="527" customWidth="1"/>
    <col min="2" max="2" width="2.8984375" style="527" customWidth="1"/>
    <col min="3" max="35" width="3.69921875" style="527" customWidth="1"/>
    <col min="36" max="36" width="1.19921875" style="527" customWidth="1"/>
    <col min="37" max="16384" width="8.09765625" style="527"/>
  </cols>
  <sheetData>
    <row r="2" spans="2:35" ht="8.25" customHeight="1" x14ac:dyDescent="0.15"/>
    <row r="3" spans="2:35" ht="24.9" customHeight="1" x14ac:dyDescent="0.15">
      <c r="B3" s="239" t="s">
        <v>911</v>
      </c>
      <c r="C3" s="239"/>
      <c r="D3" s="239"/>
      <c r="E3" s="528"/>
      <c r="F3" s="528"/>
      <c r="G3" s="528"/>
      <c r="H3" s="528"/>
      <c r="I3" s="528"/>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row>
    <row r="4" spans="2:35" ht="20.100000000000001" customHeight="1" x14ac:dyDescent="0.15">
      <c r="B4" s="240" t="s">
        <v>2</v>
      </c>
      <c r="C4" s="240"/>
      <c r="D4" s="660"/>
      <c r="E4" s="661" t="s">
        <v>408</v>
      </c>
      <c r="F4" s="662"/>
      <c r="G4" s="662"/>
      <c r="H4" s="662"/>
      <c r="I4" s="663"/>
      <c r="J4" s="664" t="s">
        <v>3</v>
      </c>
      <c r="K4" s="244"/>
      <c r="L4" s="244"/>
      <c r="M4" s="531" t="s">
        <v>407</v>
      </c>
      <c r="N4" s="665"/>
      <c r="O4" s="665"/>
      <c r="P4" s="665"/>
      <c r="Q4" s="665"/>
      <c r="R4" s="665"/>
      <c r="S4" s="248" t="s">
        <v>417</v>
      </c>
      <c r="T4" s="248"/>
      <c r="U4" s="248"/>
      <c r="V4" s="248"/>
      <c r="W4" s="666" t="s">
        <v>397</v>
      </c>
      <c r="X4" s="666"/>
      <c r="Y4" s="666"/>
      <c r="Z4" s="666"/>
      <c r="AA4" s="666"/>
      <c r="AB4" s="666"/>
      <c r="AC4" s="275" t="s">
        <v>418</v>
      </c>
      <c r="AD4" s="276"/>
      <c r="AE4" s="277"/>
      <c r="AF4" s="667">
        <v>44337</v>
      </c>
      <c r="AG4" s="668"/>
      <c r="AH4" s="668"/>
      <c r="AI4" s="669"/>
    </row>
    <row r="5" spans="2:35" ht="20.100000000000001" customHeight="1" x14ac:dyDescent="0.15">
      <c r="B5" s="257" t="s">
        <v>109</v>
      </c>
      <c r="C5" s="257"/>
      <c r="D5" s="670"/>
      <c r="E5" s="671" t="s">
        <v>401</v>
      </c>
      <c r="F5" s="672"/>
      <c r="G5" s="672"/>
      <c r="H5" s="672"/>
      <c r="I5" s="673"/>
      <c r="J5" s="674" t="s">
        <v>110</v>
      </c>
      <c r="K5" s="261"/>
      <c r="L5" s="261"/>
      <c r="M5" s="531" t="s">
        <v>406</v>
      </c>
      <c r="N5" s="665"/>
      <c r="O5" s="665"/>
      <c r="P5" s="665"/>
      <c r="Q5" s="665"/>
      <c r="R5" s="665"/>
      <c r="S5" s="248" t="s">
        <v>419</v>
      </c>
      <c r="T5" s="248"/>
      <c r="U5" s="248"/>
      <c r="V5" s="248"/>
      <c r="W5" s="666" t="s">
        <v>391</v>
      </c>
      <c r="X5" s="666"/>
      <c r="Y5" s="666"/>
      <c r="Z5" s="666"/>
      <c r="AA5" s="666"/>
      <c r="AB5" s="666"/>
      <c r="AC5" s="378"/>
      <c r="AD5" s="675"/>
      <c r="AE5" s="455"/>
      <c r="AF5" s="676"/>
      <c r="AG5" s="677"/>
      <c r="AH5" s="677"/>
      <c r="AI5" s="678"/>
    </row>
    <row r="6" spans="2:35" ht="26.25" customHeight="1" x14ac:dyDescent="0.2">
      <c r="B6" s="679" t="s">
        <v>908</v>
      </c>
      <c r="C6" s="680" t="s">
        <v>909</v>
      </c>
      <c r="D6" s="681"/>
      <c r="E6" s="681"/>
      <c r="F6" s="681"/>
      <c r="G6" s="681"/>
      <c r="H6" s="681"/>
      <c r="I6" s="681"/>
      <c r="J6" s="681"/>
      <c r="K6" s="681"/>
      <c r="L6" s="681"/>
      <c r="M6" s="681"/>
      <c r="N6" s="681"/>
      <c r="O6" s="681"/>
      <c r="P6" s="681"/>
      <c r="Q6" s="681"/>
      <c r="R6" s="681"/>
      <c r="S6" s="681"/>
      <c r="T6" s="681"/>
      <c r="U6" s="681"/>
      <c r="V6" s="681"/>
      <c r="W6" s="681"/>
      <c r="X6" s="681"/>
      <c r="Y6" s="681"/>
      <c r="Z6" s="681"/>
      <c r="AA6" s="681"/>
      <c r="AB6" s="681"/>
      <c r="AC6" s="681"/>
      <c r="AD6" s="681"/>
      <c r="AE6" s="681"/>
      <c r="AF6" s="681"/>
      <c r="AG6" s="681"/>
      <c r="AH6" s="681"/>
      <c r="AI6" s="682"/>
    </row>
    <row r="7" spans="2:35" ht="35.4" customHeight="1" x14ac:dyDescent="0.15">
      <c r="B7" s="679"/>
      <c r="C7" s="545"/>
      <c r="D7" s="546"/>
      <c r="E7" s="546"/>
      <c r="F7" s="546"/>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6"/>
      <c r="AG7" s="546"/>
      <c r="AH7" s="546"/>
      <c r="AI7" s="557"/>
    </row>
    <row r="8" spans="2:35" ht="35.4" customHeight="1" x14ac:dyDescent="0.15">
      <c r="B8" s="679"/>
      <c r="C8" s="545"/>
      <c r="D8" s="546"/>
      <c r="E8" s="546"/>
      <c r="F8" s="546"/>
      <c r="G8" s="546"/>
      <c r="H8" s="546"/>
      <c r="I8" s="546"/>
      <c r="J8" s="546"/>
      <c r="K8" s="546"/>
      <c r="L8" s="546"/>
      <c r="M8" s="546"/>
      <c r="N8" s="546"/>
      <c r="O8" s="546"/>
      <c r="P8" s="546"/>
      <c r="Q8" s="546"/>
      <c r="R8" s="546"/>
      <c r="S8" s="546"/>
      <c r="T8" s="546"/>
      <c r="U8" s="546"/>
      <c r="V8" s="546"/>
      <c r="W8" s="546"/>
      <c r="X8" s="546"/>
      <c r="Y8" s="546"/>
      <c r="Z8" s="546"/>
      <c r="AA8" s="546"/>
      <c r="AB8" s="546"/>
      <c r="AC8" s="546"/>
      <c r="AD8" s="546"/>
      <c r="AE8" s="546"/>
      <c r="AF8" s="546"/>
      <c r="AG8" s="546"/>
      <c r="AH8" s="546"/>
      <c r="AI8" s="557"/>
    </row>
    <row r="9" spans="2:35" ht="35.4" customHeight="1" x14ac:dyDescent="0.15">
      <c r="B9" s="679"/>
      <c r="C9" s="545"/>
      <c r="D9" s="546"/>
      <c r="E9" s="546"/>
      <c r="F9" s="546"/>
      <c r="G9" s="546"/>
      <c r="H9" s="546"/>
      <c r="I9" s="546"/>
      <c r="J9" s="546"/>
      <c r="K9" s="546"/>
      <c r="L9" s="546"/>
      <c r="M9" s="546"/>
      <c r="N9" s="546"/>
      <c r="O9" s="546"/>
      <c r="P9" s="546"/>
      <c r="Q9" s="546"/>
      <c r="R9" s="546"/>
      <c r="S9" s="546"/>
      <c r="T9" s="546"/>
      <c r="U9" s="546"/>
      <c r="V9" s="546"/>
      <c r="W9" s="546"/>
      <c r="X9" s="546"/>
      <c r="Y9" s="546"/>
      <c r="Z9" s="546"/>
      <c r="AA9" s="546"/>
      <c r="AB9" s="546"/>
      <c r="AC9" s="546"/>
      <c r="AD9" s="546"/>
      <c r="AE9" s="546"/>
      <c r="AF9" s="546"/>
      <c r="AG9" s="546"/>
      <c r="AH9" s="546"/>
      <c r="AI9" s="557"/>
    </row>
    <row r="10" spans="2:35" ht="35.4" customHeight="1" x14ac:dyDescent="0.15">
      <c r="B10" s="679"/>
      <c r="C10" s="545"/>
      <c r="D10" s="546"/>
      <c r="E10" s="546"/>
      <c r="F10" s="546"/>
      <c r="G10" s="546"/>
      <c r="H10" s="546"/>
      <c r="I10" s="546"/>
      <c r="J10" s="546"/>
      <c r="K10" s="546"/>
      <c r="L10" s="546"/>
      <c r="M10" s="546"/>
      <c r="N10" s="546"/>
      <c r="O10" s="546"/>
      <c r="P10" s="546"/>
      <c r="Q10" s="546"/>
      <c r="R10" s="546"/>
      <c r="S10" s="546"/>
      <c r="T10" s="546"/>
      <c r="U10" s="546"/>
      <c r="V10" s="546"/>
      <c r="W10" s="546"/>
      <c r="X10" s="546"/>
      <c r="Y10" s="546"/>
      <c r="Z10" s="546"/>
      <c r="AA10" s="546"/>
      <c r="AB10" s="546"/>
      <c r="AC10" s="546"/>
      <c r="AD10" s="546"/>
      <c r="AE10" s="546"/>
      <c r="AF10" s="546"/>
      <c r="AG10" s="546"/>
      <c r="AH10" s="546"/>
      <c r="AI10" s="557"/>
    </row>
    <row r="11" spans="2:35" ht="35.4" customHeight="1" x14ac:dyDescent="0.15">
      <c r="B11" s="679"/>
      <c r="C11" s="545"/>
      <c r="D11" s="546"/>
      <c r="E11" s="546"/>
      <c r="F11" s="546"/>
      <c r="G11" s="546"/>
      <c r="H11" s="546"/>
      <c r="I11" s="546"/>
      <c r="J11" s="546"/>
      <c r="K11" s="546"/>
      <c r="L11" s="546"/>
      <c r="M11" s="546"/>
      <c r="N11" s="546"/>
      <c r="O11" s="546"/>
      <c r="P11" s="546"/>
      <c r="Q11" s="546"/>
      <c r="R11" s="546"/>
      <c r="S11" s="546"/>
      <c r="T11" s="546"/>
      <c r="U11" s="546"/>
      <c r="V11" s="546"/>
      <c r="W11" s="546"/>
      <c r="X11" s="546"/>
      <c r="Y11" s="546"/>
      <c r="Z11" s="546"/>
      <c r="AA11" s="546"/>
      <c r="AB11" s="546"/>
      <c r="AC11" s="546"/>
      <c r="AD11" s="546"/>
      <c r="AE11" s="546"/>
      <c r="AF11" s="546"/>
      <c r="AG11" s="546"/>
      <c r="AH11" s="546"/>
      <c r="AI11" s="557"/>
    </row>
    <row r="12" spans="2:35" ht="35.4" customHeight="1" x14ac:dyDescent="0.15">
      <c r="B12" s="679"/>
      <c r="C12" s="545"/>
      <c r="D12" s="546"/>
      <c r="E12" s="546"/>
      <c r="F12" s="546"/>
      <c r="G12" s="546"/>
      <c r="H12" s="546"/>
      <c r="I12" s="546"/>
      <c r="J12" s="546"/>
      <c r="K12" s="546"/>
      <c r="L12" s="546"/>
      <c r="M12" s="546"/>
      <c r="N12" s="546"/>
      <c r="O12" s="546"/>
      <c r="P12" s="546"/>
      <c r="Q12" s="546"/>
      <c r="R12" s="546"/>
      <c r="S12" s="546"/>
      <c r="T12" s="546"/>
      <c r="U12" s="546"/>
      <c r="V12" s="546"/>
      <c r="W12" s="546"/>
      <c r="X12" s="546"/>
      <c r="Y12" s="546"/>
      <c r="Z12" s="546"/>
      <c r="AA12" s="546"/>
      <c r="AB12" s="546"/>
      <c r="AC12" s="546"/>
      <c r="AD12" s="546"/>
      <c r="AE12" s="546"/>
      <c r="AF12" s="546"/>
      <c r="AG12" s="546"/>
      <c r="AH12" s="546"/>
      <c r="AI12" s="557"/>
    </row>
    <row r="13" spans="2:35" ht="35.4" customHeight="1" x14ac:dyDescent="0.15">
      <c r="B13" s="679"/>
      <c r="C13" s="545"/>
      <c r="D13" s="546"/>
      <c r="E13" s="546"/>
      <c r="F13" s="546"/>
      <c r="G13" s="546"/>
      <c r="H13" s="546"/>
      <c r="I13" s="546"/>
      <c r="J13" s="546"/>
      <c r="K13" s="546"/>
      <c r="L13" s="546"/>
      <c r="M13" s="546"/>
      <c r="N13" s="546"/>
      <c r="O13" s="546"/>
      <c r="P13" s="546"/>
      <c r="Q13" s="546"/>
      <c r="R13" s="546"/>
      <c r="S13" s="546"/>
      <c r="T13" s="546"/>
      <c r="U13" s="546"/>
      <c r="V13" s="546"/>
      <c r="W13" s="546"/>
      <c r="X13" s="546"/>
      <c r="Y13" s="546"/>
      <c r="Z13" s="546"/>
      <c r="AA13" s="546"/>
      <c r="AB13" s="546"/>
      <c r="AC13" s="546"/>
      <c r="AD13" s="546"/>
      <c r="AE13" s="546"/>
      <c r="AF13" s="546"/>
      <c r="AG13" s="546"/>
      <c r="AH13" s="546"/>
      <c r="AI13" s="557"/>
    </row>
    <row r="14" spans="2:35" ht="35.4" customHeight="1" x14ac:dyDescent="0.15">
      <c r="B14" s="679"/>
      <c r="C14" s="545"/>
      <c r="D14" s="546"/>
      <c r="E14" s="546"/>
      <c r="F14" s="546"/>
      <c r="G14" s="546"/>
      <c r="H14" s="546"/>
      <c r="I14" s="546"/>
      <c r="J14" s="546"/>
      <c r="K14" s="546"/>
      <c r="L14" s="546"/>
      <c r="M14" s="546"/>
      <c r="N14" s="546"/>
      <c r="O14" s="546"/>
      <c r="P14" s="546"/>
      <c r="Q14" s="546"/>
      <c r="R14" s="546"/>
      <c r="S14" s="546"/>
      <c r="T14" s="546"/>
      <c r="U14" s="546"/>
      <c r="V14" s="546"/>
      <c r="W14" s="546"/>
      <c r="X14" s="546"/>
      <c r="Y14" s="546"/>
      <c r="Z14" s="546"/>
      <c r="AA14" s="546"/>
      <c r="AB14" s="546"/>
      <c r="AC14" s="546"/>
      <c r="AD14" s="546"/>
      <c r="AE14" s="546"/>
      <c r="AF14" s="546"/>
      <c r="AG14" s="546"/>
      <c r="AH14" s="546"/>
      <c r="AI14" s="557"/>
    </row>
    <row r="15" spans="2:35" ht="35.4" customHeight="1" x14ac:dyDescent="0.15">
      <c r="B15" s="679"/>
      <c r="C15" s="545"/>
      <c r="D15" s="546"/>
      <c r="E15" s="546"/>
      <c r="F15" s="546"/>
      <c r="G15" s="546"/>
      <c r="H15" s="546"/>
      <c r="I15" s="546"/>
      <c r="J15" s="546"/>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57"/>
    </row>
    <row r="16" spans="2:35" ht="35.4" customHeight="1" x14ac:dyDescent="0.15">
      <c r="B16" s="679"/>
      <c r="C16" s="545"/>
      <c r="D16" s="546"/>
      <c r="E16" s="546"/>
      <c r="F16" s="546"/>
      <c r="G16" s="546"/>
      <c r="H16" s="546"/>
      <c r="I16" s="546"/>
      <c r="J16" s="546"/>
      <c r="K16" s="546"/>
      <c r="L16" s="546"/>
      <c r="M16" s="546"/>
      <c r="N16" s="546"/>
      <c r="O16" s="546"/>
      <c r="P16" s="546"/>
      <c r="Q16" s="546"/>
      <c r="R16" s="546"/>
      <c r="S16" s="546"/>
      <c r="T16" s="546"/>
      <c r="U16" s="546"/>
      <c r="V16" s="546"/>
      <c r="W16" s="546"/>
      <c r="X16" s="546"/>
      <c r="Y16" s="546"/>
      <c r="Z16" s="546"/>
      <c r="AA16" s="546"/>
      <c r="AB16" s="546"/>
      <c r="AC16" s="546"/>
      <c r="AD16" s="546"/>
      <c r="AE16" s="546"/>
      <c r="AF16" s="546"/>
      <c r="AG16" s="546"/>
      <c r="AH16" s="546"/>
      <c r="AI16" s="557"/>
    </row>
    <row r="17" spans="2:35" ht="22.5" customHeight="1" x14ac:dyDescent="0.15">
      <c r="B17" s="679"/>
      <c r="C17" s="545"/>
      <c r="D17" s="546"/>
      <c r="E17" s="546"/>
      <c r="F17" s="546"/>
      <c r="G17" s="546"/>
      <c r="H17" s="546"/>
      <c r="I17" s="546"/>
      <c r="J17" s="546"/>
      <c r="K17" s="546"/>
      <c r="L17" s="546"/>
      <c r="M17" s="546"/>
      <c r="N17" s="546"/>
      <c r="O17" s="546"/>
      <c r="P17" s="546"/>
      <c r="Q17" s="546"/>
      <c r="R17" s="546"/>
      <c r="S17" s="546"/>
      <c r="T17" s="546"/>
      <c r="U17" s="546"/>
      <c r="V17" s="546"/>
      <c r="W17" s="546"/>
      <c r="X17" s="546"/>
      <c r="Y17" s="546"/>
      <c r="Z17" s="546"/>
      <c r="AA17" s="546"/>
      <c r="AB17" s="546"/>
      <c r="AC17" s="546"/>
      <c r="AD17" s="546"/>
      <c r="AE17" s="546"/>
      <c r="AF17" s="546"/>
      <c r="AG17" s="546"/>
      <c r="AH17" s="546"/>
      <c r="AI17" s="557"/>
    </row>
    <row r="18" spans="2:35" ht="78.75" customHeight="1" x14ac:dyDescent="0.15">
      <c r="B18" s="683"/>
      <c r="C18" s="684"/>
      <c r="D18" s="685"/>
      <c r="E18" s="686"/>
      <c r="F18" s="687"/>
      <c r="G18" s="687"/>
      <c r="H18" s="685"/>
      <c r="I18" s="685"/>
      <c r="J18" s="685"/>
      <c r="K18" s="685"/>
      <c r="L18" s="685"/>
      <c r="M18" s="685"/>
      <c r="N18" s="685"/>
      <c r="O18" s="685"/>
      <c r="P18" s="685"/>
      <c r="Q18" s="685"/>
      <c r="R18" s="685"/>
      <c r="S18" s="688" t="s">
        <v>910</v>
      </c>
      <c r="T18" s="688"/>
      <c r="U18" s="688"/>
      <c r="V18" s="688"/>
      <c r="W18" s="688"/>
      <c r="X18" s="688"/>
      <c r="Y18" s="688"/>
      <c r="Z18" s="688"/>
      <c r="AA18" s="688"/>
      <c r="AB18" s="688"/>
      <c r="AC18" s="688"/>
      <c r="AD18" s="688"/>
      <c r="AE18" s="688"/>
      <c r="AF18" s="688"/>
      <c r="AG18" s="688"/>
      <c r="AH18" s="688"/>
      <c r="AI18" s="689"/>
    </row>
    <row r="19" spans="2:35" ht="15" customHeight="1" x14ac:dyDescent="0.15"/>
    <row r="20" spans="2:35" ht="24.9" customHeight="1" x14ac:dyDescent="0.15">
      <c r="B20" s="239" t="s">
        <v>911</v>
      </c>
      <c r="C20" s="239"/>
      <c r="D20" s="239"/>
      <c r="E20" s="528"/>
      <c r="F20" s="528"/>
      <c r="G20" s="528"/>
      <c r="H20" s="528"/>
      <c r="I20" s="528"/>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row>
    <row r="21" spans="2:35" ht="20.100000000000001" customHeight="1" x14ac:dyDescent="0.15">
      <c r="B21" s="240" t="s">
        <v>2</v>
      </c>
      <c r="C21" s="240"/>
      <c r="D21" s="660"/>
      <c r="E21" s="661" t="s">
        <v>408</v>
      </c>
      <c r="F21" s="662"/>
      <c r="G21" s="662"/>
      <c r="H21" s="662"/>
      <c r="I21" s="663"/>
      <c r="J21" s="664" t="s">
        <v>3</v>
      </c>
      <c r="K21" s="244"/>
      <c r="L21" s="244"/>
      <c r="M21" s="531" t="s">
        <v>407</v>
      </c>
      <c r="N21" s="665"/>
      <c r="O21" s="665"/>
      <c r="P21" s="665"/>
      <c r="Q21" s="665"/>
      <c r="R21" s="665"/>
      <c r="S21" s="248" t="s">
        <v>417</v>
      </c>
      <c r="T21" s="248"/>
      <c r="U21" s="248"/>
      <c r="V21" s="248"/>
      <c r="W21" s="666" t="s">
        <v>397</v>
      </c>
      <c r="X21" s="666"/>
      <c r="Y21" s="666"/>
      <c r="Z21" s="666"/>
      <c r="AA21" s="666"/>
      <c r="AB21" s="666"/>
      <c r="AC21" s="275" t="s">
        <v>418</v>
      </c>
      <c r="AD21" s="276"/>
      <c r="AE21" s="277"/>
      <c r="AF21" s="667">
        <v>44337</v>
      </c>
      <c r="AG21" s="668"/>
      <c r="AH21" s="668"/>
      <c r="AI21" s="669"/>
    </row>
    <row r="22" spans="2:35" ht="20.100000000000001" customHeight="1" x14ac:dyDescent="0.15">
      <c r="B22" s="257" t="s">
        <v>109</v>
      </c>
      <c r="C22" s="257"/>
      <c r="D22" s="670"/>
      <c r="E22" s="671" t="s">
        <v>401</v>
      </c>
      <c r="F22" s="672"/>
      <c r="G22" s="672"/>
      <c r="H22" s="672"/>
      <c r="I22" s="673"/>
      <c r="J22" s="674" t="s">
        <v>110</v>
      </c>
      <c r="K22" s="261"/>
      <c r="L22" s="261"/>
      <c r="M22" s="531" t="s">
        <v>406</v>
      </c>
      <c r="N22" s="665"/>
      <c r="O22" s="665"/>
      <c r="P22" s="665"/>
      <c r="Q22" s="665"/>
      <c r="R22" s="665"/>
      <c r="S22" s="248" t="s">
        <v>419</v>
      </c>
      <c r="T22" s="248"/>
      <c r="U22" s="248"/>
      <c r="V22" s="248"/>
      <c r="W22" s="666" t="s">
        <v>391</v>
      </c>
      <c r="X22" s="666"/>
      <c r="Y22" s="666"/>
      <c r="Z22" s="666"/>
      <c r="AA22" s="666"/>
      <c r="AB22" s="666"/>
      <c r="AC22" s="378"/>
      <c r="AD22" s="675"/>
      <c r="AE22" s="455"/>
      <c r="AF22" s="676"/>
      <c r="AG22" s="677"/>
      <c r="AH22" s="677"/>
      <c r="AI22" s="678"/>
    </row>
    <row r="23" spans="2:35" ht="26.25" customHeight="1" x14ac:dyDescent="0.2">
      <c r="B23" s="679" t="s">
        <v>908</v>
      </c>
      <c r="C23" s="680" t="s">
        <v>909</v>
      </c>
      <c r="D23" s="681"/>
      <c r="E23" s="681"/>
      <c r="F23" s="681"/>
      <c r="G23" s="681"/>
      <c r="H23" s="681"/>
      <c r="I23" s="681"/>
      <c r="J23" s="681"/>
      <c r="K23" s="681"/>
      <c r="L23" s="681"/>
      <c r="M23" s="681"/>
      <c r="N23" s="681"/>
      <c r="O23" s="681"/>
      <c r="P23" s="681"/>
      <c r="Q23" s="681"/>
      <c r="R23" s="681"/>
      <c r="S23" s="681"/>
      <c r="T23" s="681"/>
      <c r="U23" s="681"/>
      <c r="V23" s="681"/>
      <c r="W23" s="681"/>
      <c r="X23" s="681"/>
      <c r="Y23" s="681"/>
      <c r="Z23" s="681"/>
      <c r="AA23" s="681"/>
      <c r="AB23" s="681"/>
      <c r="AC23" s="681"/>
      <c r="AD23" s="681"/>
      <c r="AE23" s="681"/>
      <c r="AF23" s="681"/>
      <c r="AG23" s="681"/>
      <c r="AH23" s="681"/>
      <c r="AI23" s="682"/>
    </row>
    <row r="24" spans="2:35" ht="35.4" customHeight="1" x14ac:dyDescent="0.15">
      <c r="B24" s="679"/>
      <c r="C24" s="545"/>
      <c r="D24" s="546"/>
      <c r="E24" s="546"/>
      <c r="F24" s="546"/>
      <c r="G24" s="546"/>
      <c r="H24" s="546"/>
      <c r="I24" s="546"/>
      <c r="J24" s="546"/>
      <c r="K24" s="546"/>
      <c r="L24" s="546"/>
      <c r="M24" s="546"/>
      <c r="N24" s="546"/>
      <c r="O24" s="546"/>
      <c r="P24" s="546"/>
      <c r="Q24" s="546"/>
      <c r="R24" s="546"/>
      <c r="S24" s="546"/>
      <c r="T24" s="546"/>
      <c r="U24" s="546"/>
      <c r="V24" s="546"/>
      <c r="W24" s="546"/>
      <c r="X24" s="546"/>
      <c r="Y24" s="546"/>
      <c r="Z24" s="546"/>
      <c r="AA24" s="546"/>
      <c r="AB24" s="546"/>
      <c r="AC24" s="546"/>
      <c r="AD24" s="546"/>
      <c r="AE24" s="546"/>
      <c r="AF24" s="546"/>
      <c r="AG24" s="546"/>
      <c r="AH24" s="546"/>
      <c r="AI24" s="557"/>
    </row>
    <row r="25" spans="2:35" ht="35.4" customHeight="1" x14ac:dyDescent="0.15">
      <c r="B25" s="679"/>
      <c r="C25" s="545"/>
      <c r="D25" s="546"/>
      <c r="E25" s="546"/>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6"/>
      <c r="AF25" s="546"/>
      <c r="AG25" s="546"/>
      <c r="AH25" s="546"/>
      <c r="AI25" s="557"/>
    </row>
    <row r="26" spans="2:35" ht="35.4" customHeight="1" x14ac:dyDescent="0.15">
      <c r="B26" s="679"/>
      <c r="C26" s="545"/>
      <c r="D26" s="546"/>
      <c r="E26" s="546"/>
      <c r="F26" s="546"/>
      <c r="G26" s="546"/>
      <c r="H26" s="546"/>
      <c r="I26" s="546"/>
      <c r="J26" s="546"/>
      <c r="K26" s="546"/>
      <c r="L26" s="546"/>
      <c r="M26" s="546"/>
      <c r="N26" s="546"/>
      <c r="O26" s="546"/>
      <c r="P26" s="546"/>
      <c r="Q26" s="546"/>
      <c r="R26" s="546"/>
      <c r="S26" s="546"/>
      <c r="T26" s="546"/>
      <c r="U26" s="546"/>
      <c r="V26" s="546"/>
      <c r="W26" s="546"/>
      <c r="X26" s="546"/>
      <c r="Y26" s="546"/>
      <c r="Z26" s="546"/>
      <c r="AA26" s="546"/>
      <c r="AB26" s="546"/>
      <c r="AC26" s="546"/>
      <c r="AD26" s="546"/>
      <c r="AE26" s="546"/>
      <c r="AF26" s="546"/>
      <c r="AG26" s="546"/>
      <c r="AH26" s="546"/>
      <c r="AI26" s="557"/>
    </row>
    <row r="27" spans="2:35" ht="35.4" customHeight="1" x14ac:dyDescent="0.15">
      <c r="B27" s="679"/>
      <c r="C27" s="545"/>
      <c r="D27" s="546"/>
      <c r="E27" s="546"/>
      <c r="F27" s="546"/>
      <c r="G27" s="546"/>
      <c r="H27" s="546"/>
      <c r="I27" s="546"/>
      <c r="J27" s="546"/>
      <c r="K27" s="546"/>
      <c r="L27" s="546"/>
      <c r="M27" s="546"/>
      <c r="N27" s="546"/>
      <c r="O27" s="546"/>
      <c r="P27" s="546"/>
      <c r="Q27" s="546"/>
      <c r="R27" s="546"/>
      <c r="S27" s="546"/>
      <c r="T27" s="546"/>
      <c r="U27" s="546"/>
      <c r="V27" s="546"/>
      <c r="W27" s="546"/>
      <c r="X27" s="546"/>
      <c r="Y27" s="546"/>
      <c r="Z27" s="546"/>
      <c r="AA27" s="546"/>
      <c r="AB27" s="546"/>
      <c r="AC27" s="546"/>
      <c r="AD27" s="546"/>
      <c r="AE27" s="546"/>
      <c r="AF27" s="546"/>
      <c r="AG27" s="546"/>
      <c r="AH27" s="546"/>
      <c r="AI27" s="557"/>
    </row>
    <row r="28" spans="2:35" ht="35.4" customHeight="1" x14ac:dyDescent="0.15">
      <c r="B28" s="679"/>
      <c r="C28" s="545"/>
      <c r="D28" s="546"/>
      <c r="E28" s="546"/>
      <c r="F28" s="546"/>
      <c r="G28" s="546"/>
      <c r="H28" s="546"/>
      <c r="I28" s="546"/>
      <c r="J28" s="546"/>
      <c r="K28" s="546"/>
      <c r="L28" s="546"/>
      <c r="M28" s="546"/>
      <c r="N28" s="546"/>
      <c r="O28" s="546"/>
      <c r="P28" s="546"/>
      <c r="Q28" s="546"/>
      <c r="R28" s="546"/>
      <c r="S28" s="546"/>
      <c r="T28" s="546"/>
      <c r="U28" s="546"/>
      <c r="V28" s="546"/>
      <c r="W28" s="546"/>
      <c r="X28" s="546"/>
      <c r="Y28" s="546"/>
      <c r="Z28" s="546"/>
      <c r="AA28" s="546"/>
      <c r="AB28" s="546"/>
      <c r="AC28" s="546"/>
      <c r="AD28" s="546"/>
      <c r="AE28" s="546"/>
      <c r="AF28" s="546"/>
      <c r="AG28" s="546"/>
      <c r="AH28" s="546"/>
      <c r="AI28" s="557"/>
    </row>
    <row r="29" spans="2:35" ht="35.4" customHeight="1" x14ac:dyDescent="0.15">
      <c r="B29" s="679"/>
      <c r="C29" s="545"/>
      <c r="D29" s="546"/>
      <c r="E29" s="546"/>
      <c r="F29" s="546"/>
      <c r="G29" s="546"/>
      <c r="H29" s="546"/>
      <c r="I29" s="546"/>
      <c r="J29" s="546"/>
      <c r="K29" s="546"/>
      <c r="L29" s="546"/>
      <c r="M29" s="546"/>
      <c r="N29" s="546"/>
      <c r="O29" s="546"/>
      <c r="P29" s="546"/>
      <c r="Q29" s="546"/>
      <c r="R29" s="546"/>
      <c r="S29" s="546"/>
      <c r="T29" s="546"/>
      <c r="U29" s="546"/>
      <c r="V29" s="546"/>
      <c r="W29" s="546"/>
      <c r="X29" s="546"/>
      <c r="Y29" s="546"/>
      <c r="Z29" s="546"/>
      <c r="AA29" s="546"/>
      <c r="AB29" s="546"/>
      <c r="AC29" s="546"/>
      <c r="AD29" s="546"/>
      <c r="AE29" s="546"/>
      <c r="AF29" s="546"/>
      <c r="AG29" s="546"/>
      <c r="AH29" s="546"/>
      <c r="AI29" s="557"/>
    </row>
    <row r="30" spans="2:35" ht="35.4" customHeight="1" x14ac:dyDescent="0.15">
      <c r="B30" s="679"/>
      <c r="C30" s="545"/>
      <c r="D30" s="546"/>
      <c r="E30" s="546"/>
      <c r="F30" s="546"/>
      <c r="G30" s="546"/>
      <c r="H30" s="546"/>
      <c r="I30" s="546"/>
      <c r="J30" s="546"/>
      <c r="K30" s="546"/>
      <c r="L30" s="546"/>
      <c r="M30" s="546"/>
      <c r="N30" s="546"/>
      <c r="O30" s="546"/>
      <c r="P30" s="546"/>
      <c r="Q30" s="546"/>
      <c r="R30" s="546"/>
      <c r="S30" s="546"/>
      <c r="T30" s="546"/>
      <c r="U30" s="546"/>
      <c r="V30" s="546"/>
      <c r="W30" s="546"/>
      <c r="X30" s="546"/>
      <c r="Y30" s="546"/>
      <c r="Z30" s="546"/>
      <c r="AA30" s="546"/>
      <c r="AB30" s="546"/>
      <c r="AC30" s="546"/>
      <c r="AD30" s="546"/>
      <c r="AE30" s="546"/>
      <c r="AF30" s="546"/>
      <c r="AG30" s="546"/>
      <c r="AH30" s="546"/>
      <c r="AI30" s="557"/>
    </row>
    <row r="31" spans="2:35" ht="35.4" customHeight="1" x14ac:dyDescent="0.15">
      <c r="B31" s="679"/>
      <c r="C31" s="545"/>
      <c r="D31" s="546"/>
      <c r="E31" s="546"/>
      <c r="F31" s="546"/>
      <c r="G31" s="546"/>
      <c r="H31" s="546"/>
      <c r="I31" s="546"/>
      <c r="J31" s="546"/>
      <c r="K31" s="546"/>
      <c r="L31" s="546"/>
      <c r="M31" s="546"/>
      <c r="N31" s="546"/>
      <c r="O31" s="546"/>
      <c r="P31" s="546"/>
      <c r="Q31" s="546"/>
      <c r="R31" s="546"/>
      <c r="S31" s="546"/>
      <c r="T31" s="546"/>
      <c r="U31" s="546"/>
      <c r="V31" s="546"/>
      <c r="W31" s="546"/>
      <c r="X31" s="546"/>
      <c r="Y31" s="546"/>
      <c r="Z31" s="546"/>
      <c r="AA31" s="546"/>
      <c r="AB31" s="546"/>
      <c r="AC31" s="546"/>
      <c r="AD31" s="546"/>
      <c r="AE31" s="546"/>
      <c r="AF31" s="546"/>
      <c r="AG31" s="546"/>
      <c r="AH31" s="546"/>
      <c r="AI31" s="557"/>
    </row>
    <row r="32" spans="2:35" ht="35.4" customHeight="1" x14ac:dyDescent="0.15">
      <c r="B32" s="679"/>
      <c r="C32" s="545"/>
      <c r="D32" s="546"/>
      <c r="E32" s="546"/>
      <c r="F32" s="546"/>
      <c r="G32" s="546"/>
      <c r="H32" s="546"/>
      <c r="I32" s="546"/>
      <c r="J32" s="546"/>
      <c r="K32" s="546"/>
      <c r="L32" s="546"/>
      <c r="M32" s="546"/>
      <c r="N32" s="546"/>
      <c r="O32" s="546"/>
      <c r="P32" s="546"/>
      <c r="Q32" s="546"/>
      <c r="R32" s="546"/>
      <c r="S32" s="546"/>
      <c r="T32" s="546"/>
      <c r="U32" s="546"/>
      <c r="V32" s="546"/>
      <c r="W32" s="546"/>
      <c r="X32" s="546"/>
      <c r="Y32" s="546"/>
      <c r="Z32" s="546"/>
      <c r="AA32" s="546"/>
      <c r="AB32" s="546"/>
      <c r="AC32" s="546"/>
      <c r="AD32" s="546"/>
      <c r="AE32" s="546"/>
      <c r="AF32" s="546"/>
      <c r="AG32" s="546"/>
      <c r="AH32" s="546"/>
      <c r="AI32" s="557"/>
    </row>
    <row r="33" spans="2:35" ht="35.4" customHeight="1" x14ac:dyDescent="0.15">
      <c r="B33" s="679"/>
      <c r="C33" s="545"/>
      <c r="D33" s="546"/>
      <c r="E33" s="546"/>
      <c r="F33" s="546"/>
      <c r="G33" s="546"/>
      <c r="H33" s="546"/>
      <c r="I33" s="546"/>
      <c r="J33" s="546"/>
      <c r="K33" s="546"/>
      <c r="L33" s="546"/>
      <c r="M33" s="546"/>
      <c r="N33" s="546"/>
      <c r="O33" s="546"/>
      <c r="P33" s="546"/>
      <c r="Q33" s="546"/>
      <c r="R33" s="546"/>
      <c r="S33" s="546"/>
      <c r="T33" s="546"/>
      <c r="U33" s="546"/>
      <c r="V33" s="546"/>
      <c r="W33" s="546"/>
      <c r="X33" s="546"/>
      <c r="Y33" s="546"/>
      <c r="Z33" s="546"/>
      <c r="AA33" s="546"/>
      <c r="AB33" s="546"/>
      <c r="AC33" s="546"/>
      <c r="AD33" s="546"/>
      <c r="AE33" s="546"/>
      <c r="AF33" s="546"/>
      <c r="AG33" s="546"/>
      <c r="AH33" s="546"/>
      <c r="AI33" s="557"/>
    </row>
    <row r="34" spans="2:35" ht="22.5" customHeight="1" x14ac:dyDescent="0.15">
      <c r="B34" s="679"/>
      <c r="C34" s="545"/>
      <c r="D34" s="546"/>
      <c r="E34" s="546"/>
      <c r="F34" s="546"/>
      <c r="G34" s="546"/>
      <c r="H34" s="546"/>
      <c r="I34" s="546"/>
      <c r="J34" s="546"/>
      <c r="K34" s="546"/>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57"/>
    </row>
    <row r="35" spans="2:35" ht="78.75" customHeight="1" x14ac:dyDescent="0.15">
      <c r="B35" s="683"/>
      <c r="C35" s="684"/>
      <c r="D35" s="685"/>
      <c r="E35" s="686"/>
      <c r="F35" s="687"/>
      <c r="G35" s="687"/>
      <c r="H35" s="685"/>
      <c r="I35" s="685"/>
      <c r="J35" s="685"/>
      <c r="K35" s="685"/>
      <c r="L35" s="685"/>
      <c r="M35" s="685"/>
      <c r="N35" s="685"/>
      <c r="O35" s="685"/>
      <c r="P35" s="685"/>
      <c r="Q35" s="685"/>
      <c r="R35" s="685"/>
      <c r="S35" s="688" t="s">
        <v>910</v>
      </c>
      <c r="T35" s="688"/>
      <c r="U35" s="688"/>
      <c r="V35" s="688"/>
      <c r="W35" s="688"/>
      <c r="X35" s="688"/>
      <c r="Y35" s="688"/>
      <c r="Z35" s="688"/>
      <c r="AA35" s="688"/>
      <c r="AB35" s="688"/>
      <c r="AC35" s="688"/>
      <c r="AD35" s="688"/>
      <c r="AE35" s="688"/>
      <c r="AF35" s="688"/>
      <c r="AG35" s="688"/>
      <c r="AH35" s="688"/>
      <c r="AI35" s="689"/>
    </row>
    <row r="36" spans="2:35" ht="15" customHeight="1" x14ac:dyDescent="0.15"/>
    <row r="37" spans="2:35" ht="24.9" customHeight="1" x14ac:dyDescent="0.15">
      <c r="B37" s="239" t="s">
        <v>911</v>
      </c>
      <c r="C37" s="239"/>
      <c r="D37" s="239"/>
      <c r="E37" s="528"/>
      <c r="F37" s="528"/>
      <c r="G37" s="528"/>
      <c r="H37" s="528"/>
      <c r="I37" s="528"/>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row>
    <row r="38" spans="2:35" ht="20.100000000000001" customHeight="1" x14ac:dyDescent="0.15">
      <c r="B38" s="240" t="s">
        <v>2</v>
      </c>
      <c r="C38" s="240"/>
      <c r="D38" s="660"/>
      <c r="E38" s="661" t="s">
        <v>408</v>
      </c>
      <c r="F38" s="662"/>
      <c r="G38" s="662"/>
      <c r="H38" s="662"/>
      <c r="I38" s="663"/>
      <c r="J38" s="664" t="s">
        <v>3</v>
      </c>
      <c r="K38" s="244"/>
      <c r="L38" s="244"/>
      <c r="M38" s="531" t="s">
        <v>407</v>
      </c>
      <c r="N38" s="665"/>
      <c r="O38" s="665"/>
      <c r="P38" s="665"/>
      <c r="Q38" s="665"/>
      <c r="R38" s="665"/>
      <c r="S38" s="248" t="s">
        <v>417</v>
      </c>
      <c r="T38" s="248"/>
      <c r="U38" s="248"/>
      <c r="V38" s="248"/>
      <c r="W38" s="666" t="s">
        <v>397</v>
      </c>
      <c r="X38" s="666"/>
      <c r="Y38" s="666"/>
      <c r="Z38" s="666"/>
      <c r="AA38" s="666"/>
      <c r="AB38" s="666"/>
      <c r="AC38" s="275" t="s">
        <v>418</v>
      </c>
      <c r="AD38" s="276"/>
      <c r="AE38" s="277"/>
      <c r="AF38" s="667">
        <v>44337</v>
      </c>
      <c r="AG38" s="668"/>
      <c r="AH38" s="668"/>
      <c r="AI38" s="669"/>
    </row>
    <row r="39" spans="2:35" ht="20.100000000000001" customHeight="1" x14ac:dyDescent="0.15">
      <c r="B39" s="257" t="s">
        <v>109</v>
      </c>
      <c r="C39" s="257"/>
      <c r="D39" s="670"/>
      <c r="E39" s="671" t="s">
        <v>401</v>
      </c>
      <c r="F39" s="672"/>
      <c r="G39" s="672"/>
      <c r="H39" s="672"/>
      <c r="I39" s="673"/>
      <c r="J39" s="674" t="s">
        <v>110</v>
      </c>
      <c r="K39" s="261"/>
      <c r="L39" s="261"/>
      <c r="M39" s="531" t="s">
        <v>406</v>
      </c>
      <c r="N39" s="665"/>
      <c r="O39" s="665"/>
      <c r="P39" s="665"/>
      <c r="Q39" s="665"/>
      <c r="R39" s="665"/>
      <c r="S39" s="248" t="s">
        <v>419</v>
      </c>
      <c r="T39" s="248"/>
      <c r="U39" s="248"/>
      <c r="V39" s="248"/>
      <c r="W39" s="666" t="s">
        <v>391</v>
      </c>
      <c r="X39" s="666"/>
      <c r="Y39" s="666"/>
      <c r="Z39" s="666"/>
      <c r="AA39" s="666"/>
      <c r="AB39" s="666"/>
      <c r="AC39" s="378"/>
      <c r="AD39" s="675"/>
      <c r="AE39" s="455"/>
      <c r="AF39" s="676"/>
      <c r="AG39" s="677"/>
      <c r="AH39" s="677"/>
      <c r="AI39" s="678"/>
    </row>
    <row r="40" spans="2:35" ht="26.25" customHeight="1" x14ac:dyDescent="0.2">
      <c r="B40" s="679" t="s">
        <v>908</v>
      </c>
      <c r="C40" s="680" t="s">
        <v>909</v>
      </c>
      <c r="D40" s="681"/>
      <c r="E40" s="681"/>
      <c r="F40" s="681"/>
      <c r="G40" s="681"/>
      <c r="H40" s="681"/>
      <c r="I40" s="681"/>
      <c r="J40" s="681"/>
      <c r="K40" s="681"/>
      <c r="L40" s="681"/>
      <c r="M40" s="681"/>
      <c r="N40" s="681"/>
      <c r="O40" s="681"/>
      <c r="P40" s="681"/>
      <c r="Q40" s="681"/>
      <c r="R40" s="681"/>
      <c r="S40" s="681"/>
      <c r="T40" s="681"/>
      <c r="U40" s="681"/>
      <c r="V40" s="681"/>
      <c r="W40" s="681"/>
      <c r="X40" s="681"/>
      <c r="Y40" s="681"/>
      <c r="Z40" s="681"/>
      <c r="AA40" s="681"/>
      <c r="AB40" s="681"/>
      <c r="AC40" s="681"/>
      <c r="AD40" s="681"/>
      <c r="AE40" s="681"/>
      <c r="AF40" s="681"/>
      <c r="AG40" s="681"/>
      <c r="AH40" s="681"/>
      <c r="AI40" s="682"/>
    </row>
    <row r="41" spans="2:35" ht="35.4" customHeight="1" x14ac:dyDescent="0.15">
      <c r="B41" s="679"/>
      <c r="C41" s="545"/>
      <c r="D41" s="546"/>
      <c r="E41" s="546"/>
      <c r="F41" s="546"/>
      <c r="G41" s="546"/>
      <c r="H41" s="546"/>
      <c r="I41" s="546"/>
      <c r="J41" s="546"/>
      <c r="K41" s="546"/>
      <c r="L41" s="546"/>
      <c r="M41" s="546"/>
      <c r="N41" s="546"/>
      <c r="O41" s="546"/>
      <c r="P41" s="546"/>
      <c r="Q41" s="546"/>
      <c r="R41" s="546"/>
      <c r="S41" s="546"/>
      <c r="T41" s="546"/>
      <c r="U41" s="546"/>
      <c r="V41" s="546"/>
      <c r="W41" s="546"/>
      <c r="X41" s="546"/>
      <c r="Y41" s="546"/>
      <c r="Z41" s="546"/>
      <c r="AA41" s="546"/>
      <c r="AB41" s="546"/>
      <c r="AC41" s="546"/>
      <c r="AD41" s="546"/>
      <c r="AE41" s="546"/>
      <c r="AF41" s="546"/>
      <c r="AG41" s="546"/>
      <c r="AH41" s="546"/>
      <c r="AI41" s="557"/>
    </row>
    <row r="42" spans="2:35" ht="35.4" customHeight="1" x14ac:dyDescent="0.15">
      <c r="B42" s="679"/>
      <c r="C42" s="545"/>
      <c r="D42" s="546"/>
      <c r="E42" s="546"/>
      <c r="F42" s="546"/>
      <c r="G42" s="546"/>
      <c r="H42" s="546"/>
      <c r="I42" s="546"/>
      <c r="J42" s="546"/>
      <c r="K42" s="546"/>
      <c r="L42" s="546"/>
      <c r="M42" s="546"/>
      <c r="N42" s="546"/>
      <c r="O42" s="546"/>
      <c r="P42" s="546"/>
      <c r="Q42" s="546"/>
      <c r="R42" s="546"/>
      <c r="S42" s="546"/>
      <c r="T42" s="546"/>
      <c r="U42" s="546"/>
      <c r="V42" s="546"/>
      <c r="W42" s="546"/>
      <c r="X42" s="546"/>
      <c r="Y42" s="546"/>
      <c r="Z42" s="546"/>
      <c r="AA42" s="546"/>
      <c r="AB42" s="546"/>
      <c r="AC42" s="546"/>
      <c r="AD42" s="546"/>
      <c r="AE42" s="546"/>
      <c r="AF42" s="546"/>
      <c r="AG42" s="546"/>
      <c r="AH42" s="546"/>
      <c r="AI42" s="557"/>
    </row>
    <row r="43" spans="2:35" ht="35.4" customHeight="1" x14ac:dyDescent="0.15">
      <c r="B43" s="679"/>
      <c r="C43" s="545"/>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57"/>
    </row>
    <row r="44" spans="2:35" ht="35.4" customHeight="1" x14ac:dyDescent="0.15">
      <c r="B44" s="679"/>
      <c r="C44" s="545"/>
      <c r="D44" s="546"/>
      <c r="E44" s="546"/>
      <c r="F44" s="546"/>
      <c r="G44" s="546"/>
      <c r="H44" s="546"/>
      <c r="I44" s="546"/>
      <c r="J44" s="546"/>
      <c r="K44" s="546"/>
      <c r="L44" s="546"/>
      <c r="M44" s="546"/>
      <c r="N44" s="546"/>
      <c r="O44" s="546"/>
      <c r="P44" s="546"/>
      <c r="Q44" s="546"/>
      <c r="R44" s="546"/>
      <c r="S44" s="546"/>
      <c r="T44" s="546"/>
      <c r="U44" s="546"/>
      <c r="V44" s="546"/>
      <c r="W44" s="546"/>
      <c r="X44" s="546"/>
      <c r="Y44" s="546"/>
      <c r="Z44" s="546"/>
      <c r="AA44" s="546"/>
      <c r="AB44" s="546"/>
      <c r="AC44" s="546"/>
      <c r="AD44" s="546"/>
      <c r="AE44" s="546"/>
      <c r="AF44" s="546"/>
      <c r="AG44" s="546"/>
      <c r="AH44" s="546"/>
      <c r="AI44" s="557"/>
    </row>
    <row r="45" spans="2:35" ht="35.4" customHeight="1" x14ac:dyDescent="0.15">
      <c r="B45" s="679"/>
      <c r="C45" s="545"/>
      <c r="D45" s="546"/>
      <c r="E45" s="546"/>
      <c r="F45" s="546"/>
      <c r="G45" s="546"/>
      <c r="H45" s="546"/>
      <c r="I45" s="546"/>
      <c r="J45" s="546"/>
      <c r="K45" s="546"/>
      <c r="L45" s="546"/>
      <c r="M45" s="546"/>
      <c r="N45" s="546"/>
      <c r="O45" s="546"/>
      <c r="P45" s="546"/>
      <c r="Q45" s="546"/>
      <c r="R45" s="546"/>
      <c r="S45" s="546"/>
      <c r="T45" s="546"/>
      <c r="U45" s="546"/>
      <c r="V45" s="546"/>
      <c r="W45" s="546"/>
      <c r="X45" s="546"/>
      <c r="Y45" s="546"/>
      <c r="Z45" s="546"/>
      <c r="AA45" s="546"/>
      <c r="AB45" s="546"/>
      <c r="AC45" s="546"/>
      <c r="AD45" s="546"/>
      <c r="AE45" s="546"/>
      <c r="AF45" s="546"/>
      <c r="AG45" s="546"/>
      <c r="AH45" s="546"/>
      <c r="AI45" s="557"/>
    </row>
    <row r="46" spans="2:35" ht="35.4" customHeight="1" x14ac:dyDescent="0.15">
      <c r="B46" s="679"/>
      <c r="C46" s="545"/>
      <c r="D46" s="546"/>
      <c r="E46" s="546"/>
      <c r="F46" s="546"/>
      <c r="G46" s="546"/>
      <c r="H46" s="546"/>
      <c r="I46" s="546"/>
      <c r="J46" s="546"/>
      <c r="K46" s="546"/>
      <c r="L46" s="546"/>
      <c r="M46" s="546"/>
      <c r="N46" s="546"/>
      <c r="O46" s="546"/>
      <c r="P46" s="546"/>
      <c r="Q46" s="546"/>
      <c r="R46" s="546"/>
      <c r="S46" s="546"/>
      <c r="T46" s="546"/>
      <c r="U46" s="546"/>
      <c r="V46" s="546"/>
      <c r="W46" s="546"/>
      <c r="X46" s="546"/>
      <c r="Y46" s="546"/>
      <c r="Z46" s="546"/>
      <c r="AA46" s="546"/>
      <c r="AB46" s="546"/>
      <c r="AC46" s="546"/>
      <c r="AD46" s="546"/>
      <c r="AE46" s="546"/>
      <c r="AF46" s="546"/>
      <c r="AG46" s="546"/>
      <c r="AH46" s="546"/>
      <c r="AI46" s="557"/>
    </row>
    <row r="47" spans="2:35" ht="35.4" customHeight="1" x14ac:dyDescent="0.15">
      <c r="B47" s="679"/>
      <c r="C47" s="545"/>
      <c r="D47" s="546"/>
      <c r="E47" s="546"/>
      <c r="F47" s="546"/>
      <c r="G47" s="546"/>
      <c r="H47" s="546"/>
      <c r="I47" s="546"/>
      <c r="J47" s="546"/>
      <c r="K47" s="546"/>
      <c r="L47" s="546"/>
      <c r="M47" s="546"/>
      <c r="N47" s="546"/>
      <c r="O47" s="546"/>
      <c r="P47" s="546"/>
      <c r="Q47" s="546"/>
      <c r="R47" s="546"/>
      <c r="S47" s="546"/>
      <c r="T47" s="546"/>
      <c r="U47" s="546"/>
      <c r="V47" s="546"/>
      <c r="W47" s="546"/>
      <c r="X47" s="546"/>
      <c r="Y47" s="546"/>
      <c r="Z47" s="546"/>
      <c r="AA47" s="546"/>
      <c r="AB47" s="546"/>
      <c r="AC47" s="546"/>
      <c r="AD47" s="546"/>
      <c r="AE47" s="546"/>
      <c r="AF47" s="546"/>
      <c r="AG47" s="546"/>
      <c r="AH47" s="546"/>
      <c r="AI47" s="557"/>
    </row>
    <row r="48" spans="2:35" ht="35.4" customHeight="1" x14ac:dyDescent="0.15">
      <c r="B48" s="679"/>
      <c r="C48" s="545"/>
      <c r="D48" s="546"/>
      <c r="E48" s="546"/>
      <c r="F48" s="546"/>
      <c r="G48" s="546"/>
      <c r="H48" s="546"/>
      <c r="I48" s="546"/>
      <c r="J48" s="546"/>
      <c r="K48" s="546"/>
      <c r="L48" s="546"/>
      <c r="M48" s="546"/>
      <c r="N48" s="546"/>
      <c r="O48" s="546"/>
      <c r="P48" s="546"/>
      <c r="Q48" s="546"/>
      <c r="R48" s="546"/>
      <c r="S48" s="546"/>
      <c r="T48" s="546"/>
      <c r="U48" s="546"/>
      <c r="V48" s="546"/>
      <c r="W48" s="546"/>
      <c r="X48" s="546"/>
      <c r="Y48" s="546"/>
      <c r="Z48" s="546"/>
      <c r="AA48" s="546"/>
      <c r="AB48" s="546"/>
      <c r="AC48" s="546"/>
      <c r="AD48" s="546"/>
      <c r="AE48" s="546"/>
      <c r="AF48" s="546"/>
      <c r="AG48" s="546"/>
      <c r="AH48" s="546"/>
      <c r="AI48" s="557"/>
    </row>
    <row r="49" spans="2:35" ht="35.4" customHeight="1" x14ac:dyDescent="0.15">
      <c r="B49" s="679"/>
      <c r="C49" s="545"/>
      <c r="D49" s="546"/>
      <c r="E49" s="546"/>
      <c r="F49" s="546"/>
      <c r="G49" s="546"/>
      <c r="H49" s="546"/>
      <c r="I49" s="546"/>
      <c r="J49" s="546"/>
      <c r="K49" s="546"/>
      <c r="L49" s="546"/>
      <c r="M49" s="546"/>
      <c r="N49" s="546"/>
      <c r="O49" s="546"/>
      <c r="P49" s="546"/>
      <c r="Q49" s="546"/>
      <c r="R49" s="546"/>
      <c r="S49" s="546"/>
      <c r="T49" s="546"/>
      <c r="U49" s="546"/>
      <c r="V49" s="546"/>
      <c r="W49" s="546"/>
      <c r="X49" s="546"/>
      <c r="Y49" s="546"/>
      <c r="Z49" s="546"/>
      <c r="AA49" s="546"/>
      <c r="AB49" s="546"/>
      <c r="AC49" s="546"/>
      <c r="AD49" s="546"/>
      <c r="AE49" s="546"/>
      <c r="AF49" s="546"/>
      <c r="AG49" s="546"/>
      <c r="AH49" s="546"/>
      <c r="AI49" s="557"/>
    </row>
    <row r="50" spans="2:35" ht="35.4" customHeight="1" x14ac:dyDescent="0.15">
      <c r="B50" s="679"/>
      <c r="C50" s="545"/>
      <c r="D50" s="546"/>
      <c r="E50" s="546"/>
      <c r="F50" s="546"/>
      <c r="G50" s="546"/>
      <c r="H50" s="546"/>
      <c r="I50" s="546"/>
      <c r="J50" s="546"/>
      <c r="K50" s="546"/>
      <c r="L50" s="546"/>
      <c r="M50" s="546"/>
      <c r="N50" s="546"/>
      <c r="O50" s="546"/>
      <c r="P50" s="546"/>
      <c r="Q50" s="546"/>
      <c r="R50" s="546"/>
      <c r="S50" s="546"/>
      <c r="T50" s="546"/>
      <c r="U50" s="546"/>
      <c r="V50" s="546"/>
      <c r="W50" s="546"/>
      <c r="X50" s="546"/>
      <c r="Y50" s="546"/>
      <c r="Z50" s="546"/>
      <c r="AA50" s="546"/>
      <c r="AB50" s="546"/>
      <c r="AC50" s="546"/>
      <c r="AD50" s="546"/>
      <c r="AE50" s="546"/>
      <c r="AF50" s="546"/>
      <c r="AG50" s="546"/>
      <c r="AH50" s="546"/>
      <c r="AI50" s="557"/>
    </row>
    <row r="51" spans="2:35" ht="22.5" customHeight="1" x14ac:dyDescent="0.15">
      <c r="B51" s="679"/>
      <c r="C51" s="545"/>
      <c r="D51" s="546"/>
      <c r="E51" s="546"/>
      <c r="F51" s="546"/>
      <c r="G51" s="546"/>
      <c r="H51" s="546"/>
      <c r="I51" s="546"/>
      <c r="J51" s="546"/>
      <c r="K51" s="546"/>
      <c r="L51" s="546"/>
      <c r="M51" s="546"/>
      <c r="N51" s="546"/>
      <c r="O51" s="546"/>
      <c r="P51" s="546"/>
      <c r="Q51" s="546"/>
      <c r="R51" s="546"/>
      <c r="S51" s="546"/>
      <c r="T51" s="546"/>
      <c r="U51" s="546"/>
      <c r="V51" s="546"/>
      <c r="W51" s="546"/>
      <c r="X51" s="546"/>
      <c r="Y51" s="546"/>
      <c r="Z51" s="546"/>
      <c r="AA51" s="546"/>
      <c r="AB51" s="546"/>
      <c r="AC51" s="546"/>
      <c r="AD51" s="546"/>
      <c r="AE51" s="546"/>
      <c r="AF51" s="546"/>
      <c r="AG51" s="546"/>
      <c r="AH51" s="546"/>
      <c r="AI51" s="557"/>
    </row>
    <row r="52" spans="2:35" ht="78.75" customHeight="1" x14ac:dyDescent="0.15">
      <c r="B52" s="683"/>
      <c r="C52" s="684"/>
      <c r="D52" s="685"/>
      <c r="E52" s="686"/>
      <c r="F52" s="687"/>
      <c r="G52" s="687"/>
      <c r="H52" s="685"/>
      <c r="I52" s="685"/>
      <c r="J52" s="685"/>
      <c r="K52" s="685"/>
      <c r="L52" s="685"/>
      <c r="M52" s="685"/>
      <c r="N52" s="685"/>
      <c r="O52" s="685"/>
      <c r="P52" s="685"/>
      <c r="Q52" s="685"/>
      <c r="R52" s="685"/>
      <c r="S52" s="688" t="s">
        <v>910</v>
      </c>
      <c r="T52" s="688"/>
      <c r="U52" s="688"/>
      <c r="V52" s="688"/>
      <c r="W52" s="688"/>
      <c r="X52" s="688"/>
      <c r="Y52" s="688"/>
      <c r="Z52" s="688"/>
      <c r="AA52" s="688"/>
      <c r="AB52" s="688"/>
      <c r="AC52" s="688"/>
      <c r="AD52" s="688"/>
      <c r="AE52" s="688"/>
      <c r="AF52" s="688"/>
      <c r="AG52" s="688"/>
      <c r="AH52" s="688"/>
      <c r="AI52" s="689"/>
    </row>
    <row r="53" spans="2:35" ht="15" customHeight="1" x14ac:dyDescent="0.15"/>
    <row r="54" spans="2:35" ht="24.9" customHeight="1" x14ac:dyDescent="0.15">
      <c r="B54" s="239" t="s">
        <v>911</v>
      </c>
      <c r="C54" s="239"/>
      <c r="D54" s="239"/>
      <c r="E54" s="528"/>
      <c r="F54" s="528"/>
      <c r="G54" s="528"/>
      <c r="H54" s="528"/>
      <c r="I54" s="528"/>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row>
    <row r="55" spans="2:35" ht="20.100000000000001" customHeight="1" x14ac:dyDescent="0.15">
      <c r="B55" s="240" t="s">
        <v>2</v>
      </c>
      <c r="C55" s="240"/>
      <c r="D55" s="660"/>
      <c r="E55" s="661" t="s">
        <v>408</v>
      </c>
      <c r="F55" s="662"/>
      <c r="G55" s="662"/>
      <c r="H55" s="662"/>
      <c r="I55" s="663"/>
      <c r="J55" s="664" t="s">
        <v>3</v>
      </c>
      <c r="K55" s="244"/>
      <c r="L55" s="244"/>
      <c r="M55" s="531" t="s">
        <v>407</v>
      </c>
      <c r="N55" s="665"/>
      <c r="O55" s="665"/>
      <c r="P55" s="665"/>
      <c r="Q55" s="665"/>
      <c r="R55" s="665"/>
      <c r="S55" s="248" t="s">
        <v>417</v>
      </c>
      <c r="T55" s="248"/>
      <c r="U55" s="248"/>
      <c r="V55" s="248"/>
      <c r="W55" s="666" t="s">
        <v>397</v>
      </c>
      <c r="X55" s="666"/>
      <c r="Y55" s="666"/>
      <c r="Z55" s="666"/>
      <c r="AA55" s="666"/>
      <c r="AB55" s="666"/>
      <c r="AC55" s="275" t="s">
        <v>418</v>
      </c>
      <c r="AD55" s="276"/>
      <c r="AE55" s="277"/>
      <c r="AF55" s="667">
        <v>44337</v>
      </c>
      <c r="AG55" s="668"/>
      <c r="AH55" s="668"/>
      <c r="AI55" s="669"/>
    </row>
    <row r="56" spans="2:35" ht="20.100000000000001" customHeight="1" x14ac:dyDescent="0.15">
      <c r="B56" s="257" t="s">
        <v>109</v>
      </c>
      <c r="C56" s="257"/>
      <c r="D56" s="670"/>
      <c r="E56" s="671" t="s">
        <v>401</v>
      </c>
      <c r="F56" s="672"/>
      <c r="G56" s="672"/>
      <c r="H56" s="672"/>
      <c r="I56" s="673"/>
      <c r="J56" s="674" t="s">
        <v>110</v>
      </c>
      <c r="K56" s="261"/>
      <c r="L56" s="261"/>
      <c r="M56" s="531" t="s">
        <v>406</v>
      </c>
      <c r="N56" s="665"/>
      <c r="O56" s="665"/>
      <c r="P56" s="665"/>
      <c r="Q56" s="665"/>
      <c r="R56" s="665"/>
      <c r="S56" s="248" t="s">
        <v>419</v>
      </c>
      <c r="T56" s="248"/>
      <c r="U56" s="248"/>
      <c r="V56" s="248"/>
      <c r="W56" s="666" t="s">
        <v>391</v>
      </c>
      <c r="X56" s="666"/>
      <c r="Y56" s="666"/>
      <c r="Z56" s="666"/>
      <c r="AA56" s="666"/>
      <c r="AB56" s="666"/>
      <c r="AC56" s="378"/>
      <c r="AD56" s="675"/>
      <c r="AE56" s="455"/>
      <c r="AF56" s="676"/>
      <c r="AG56" s="677"/>
      <c r="AH56" s="677"/>
      <c r="AI56" s="678"/>
    </row>
    <row r="57" spans="2:35" ht="26.25" customHeight="1" x14ac:dyDescent="0.2">
      <c r="B57" s="679" t="s">
        <v>908</v>
      </c>
      <c r="C57" s="680" t="s">
        <v>909</v>
      </c>
      <c r="D57" s="681"/>
      <c r="E57" s="681"/>
      <c r="F57" s="681"/>
      <c r="G57" s="681"/>
      <c r="H57" s="681"/>
      <c r="I57" s="681"/>
      <c r="J57" s="681"/>
      <c r="K57" s="681"/>
      <c r="L57" s="681"/>
      <c r="M57" s="681"/>
      <c r="N57" s="681"/>
      <c r="O57" s="681"/>
      <c r="P57" s="681"/>
      <c r="Q57" s="681"/>
      <c r="R57" s="681"/>
      <c r="S57" s="681"/>
      <c r="T57" s="681"/>
      <c r="U57" s="681"/>
      <c r="V57" s="681"/>
      <c r="W57" s="681"/>
      <c r="X57" s="681"/>
      <c r="Y57" s="681"/>
      <c r="Z57" s="681"/>
      <c r="AA57" s="681"/>
      <c r="AB57" s="681"/>
      <c r="AC57" s="681"/>
      <c r="AD57" s="681"/>
      <c r="AE57" s="681"/>
      <c r="AF57" s="681"/>
      <c r="AG57" s="681"/>
      <c r="AH57" s="681"/>
      <c r="AI57" s="682"/>
    </row>
    <row r="58" spans="2:35" ht="35.4" customHeight="1" x14ac:dyDescent="0.15">
      <c r="B58" s="679"/>
      <c r="C58" s="545"/>
      <c r="D58" s="546"/>
      <c r="E58" s="546"/>
      <c r="F58" s="546"/>
      <c r="G58" s="546"/>
      <c r="H58" s="546"/>
      <c r="I58" s="546"/>
      <c r="J58" s="546"/>
      <c r="K58" s="546"/>
      <c r="L58" s="546"/>
      <c r="M58" s="546"/>
      <c r="N58" s="546"/>
      <c r="O58" s="546"/>
      <c r="P58" s="546"/>
      <c r="Q58" s="546"/>
      <c r="R58" s="546"/>
      <c r="S58" s="546"/>
      <c r="T58" s="546"/>
      <c r="U58" s="546"/>
      <c r="V58" s="546"/>
      <c r="W58" s="546"/>
      <c r="X58" s="546"/>
      <c r="Y58" s="546"/>
      <c r="Z58" s="546"/>
      <c r="AA58" s="546"/>
      <c r="AB58" s="546"/>
      <c r="AC58" s="546"/>
      <c r="AD58" s="546"/>
      <c r="AE58" s="546"/>
      <c r="AF58" s="546"/>
      <c r="AG58" s="546"/>
      <c r="AH58" s="546"/>
      <c r="AI58" s="557"/>
    </row>
    <row r="59" spans="2:35" ht="35.4" customHeight="1" x14ac:dyDescent="0.15">
      <c r="B59" s="679"/>
      <c r="C59" s="545"/>
      <c r="D59" s="546"/>
      <c r="E59" s="546"/>
      <c r="F59" s="546"/>
      <c r="G59" s="546"/>
      <c r="H59" s="546"/>
      <c r="I59" s="546"/>
      <c r="J59" s="546"/>
      <c r="K59" s="546"/>
      <c r="L59" s="546"/>
      <c r="M59" s="546"/>
      <c r="N59" s="546"/>
      <c r="O59" s="546"/>
      <c r="P59" s="546"/>
      <c r="Q59" s="546"/>
      <c r="R59" s="546"/>
      <c r="S59" s="546"/>
      <c r="T59" s="546"/>
      <c r="U59" s="546"/>
      <c r="V59" s="546"/>
      <c r="W59" s="546"/>
      <c r="X59" s="546"/>
      <c r="Y59" s="546"/>
      <c r="Z59" s="546"/>
      <c r="AA59" s="546"/>
      <c r="AB59" s="546"/>
      <c r="AC59" s="546"/>
      <c r="AD59" s="546"/>
      <c r="AE59" s="546"/>
      <c r="AF59" s="546"/>
      <c r="AG59" s="546"/>
      <c r="AH59" s="546"/>
      <c r="AI59" s="557"/>
    </row>
    <row r="60" spans="2:35" ht="35.4" customHeight="1" x14ac:dyDescent="0.15">
      <c r="B60" s="679"/>
      <c r="C60" s="545"/>
      <c r="D60" s="546"/>
      <c r="E60" s="546"/>
      <c r="F60" s="546"/>
      <c r="G60" s="546"/>
      <c r="H60" s="546"/>
      <c r="I60" s="546"/>
      <c r="J60" s="546"/>
      <c r="K60" s="546"/>
      <c r="L60" s="546"/>
      <c r="M60" s="546"/>
      <c r="N60" s="546"/>
      <c r="O60" s="546"/>
      <c r="P60" s="546"/>
      <c r="Q60" s="546"/>
      <c r="R60" s="546"/>
      <c r="S60" s="546"/>
      <c r="T60" s="546"/>
      <c r="U60" s="546"/>
      <c r="V60" s="546"/>
      <c r="W60" s="546"/>
      <c r="X60" s="546"/>
      <c r="Y60" s="546"/>
      <c r="Z60" s="546"/>
      <c r="AA60" s="546"/>
      <c r="AB60" s="546"/>
      <c r="AC60" s="546"/>
      <c r="AD60" s="546"/>
      <c r="AE60" s="546"/>
      <c r="AF60" s="546"/>
      <c r="AG60" s="546"/>
      <c r="AH60" s="546"/>
      <c r="AI60" s="557"/>
    </row>
    <row r="61" spans="2:35" ht="35.4" customHeight="1" x14ac:dyDescent="0.15">
      <c r="B61" s="679"/>
      <c r="C61" s="545"/>
      <c r="D61" s="546"/>
      <c r="E61" s="546"/>
      <c r="F61" s="546"/>
      <c r="G61" s="546"/>
      <c r="H61" s="546"/>
      <c r="I61" s="546"/>
      <c r="J61" s="546"/>
      <c r="K61" s="546"/>
      <c r="L61" s="546"/>
      <c r="M61" s="546"/>
      <c r="N61" s="546"/>
      <c r="O61" s="546"/>
      <c r="P61" s="546"/>
      <c r="Q61" s="546"/>
      <c r="R61" s="546"/>
      <c r="S61" s="546"/>
      <c r="T61" s="546"/>
      <c r="U61" s="546"/>
      <c r="V61" s="546"/>
      <c r="W61" s="546"/>
      <c r="X61" s="546"/>
      <c r="Y61" s="546"/>
      <c r="Z61" s="546"/>
      <c r="AA61" s="546"/>
      <c r="AB61" s="546"/>
      <c r="AC61" s="546"/>
      <c r="AD61" s="546"/>
      <c r="AE61" s="546"/>
      <c r="AF61" s="546"/>
      <c r="AG61" s="546"/>
      <c r="AH61" s="546"/>
      <c r="AI61" s="557"/>
    </row>
    <row r="62" spans="2:35" ht="35.4" customHeight="1" x14ac:dyDescent="0.15">
      <c r="B62" s="679"/>
      <c r="C62" s="545"/>
      <c r="D62" s="546"/>
      <c r="E62" s="546"/>
      <c r="F62" s="546"/>
      <c r="G62" s="546"/>
      <c r="H62" s="546"/>
      <c r="I62" s="546"/>
      <c r="J62" s="546"/>
      <c r="K62" s="546"/>
      <c r="L62" s="546"/>
      <c r="M62" s="546"/>
      <c r="N62" s="546"/>
      <c r="O62" s="546"/>
      <c r="P62" s="546"/>
      <c r="Q62" s="546"/>
      <c r="R62" s="546"/>
      <c r="S62" s="546"/>
      <c r="T62" s="546"/>
      <c r="U62" s="546"/>
      <c r="V62" s="546"/>
      <c r="W62" s="546"/>
      <c r="X62" s="546"/>
      <c r="Y62" s="546"/>
      <c r="Z62" s="546"/>
      <c r="AA62" s="546"/>
      <c r="AB62" s="546"/>
      <c r="AC62" s="546"/>
      <c r="AD62" s="546"/>
      <c r="AE62" s="546"/>
      <c r="AF62" s="546"/>
      <c r="AG62" s="546"/>
      <c r="AH62" s="546"/>
      <c r="AI62" s="557"/>
    </row>
    <row r="63" spans="2:35" ht="35.4" customHeight="1" x14ac:dyDescent="0.15">
      <c r="B63" s="679"/>
      <c r="C63" s="545"/>
      <c r="D63" s="546"/>
      <c r="E63" s="546"/>
      <c r="F63" s="546"/>
      <c r="G63" s="546"/>
      <c r="H63" s="546"/>
      <c r="I63" s="546"/>
      <c r="J63" s="546"/>
      <c r="K63" s="546"/>
      <c r="L63" s="546"/>
      <c r="M63" s="546"/>
      <c r="N63" s="546"/>
      <c r="O63" s="546"/>
      <c r="P63" s="546"/>
      <c r="Q63" s="546"/>
      <c r="R63" s="546"/>
      <c r="S63" s="546"/>
      <c r="T63" s="546"/>
      <c r="U63" s="546"/>
      <c r="V63" s="546"/>
      <c r="W63" s="546"/>
      <c r="X63" s="546"/>
      <c r="Y63" s="546"/>
      <c r="Z63" s="546"/>
      <c r="AA63" s="546"/>
      <c r="AB63" s="546"/>
      <c r="AC63" s="546"/>
      <c r="AD63" s="546"/>
      <c r="AE63" s="546"/>
      <c r="AF63" s="546"/>
      <c r="AG63" s="546"/>
      <c r="AH63" s="546"/>
      <c r="AI63" s="557"/>
    </row>
    <row r="64" spans="2:35" ht="35.4" customHeight="1" x14ac:dyDescent="0.15">
      <c r="B64" s="679"/>
      <c r="C64" s="545"/>
      <c r="D64" s="546"/>
      <c r="E64" s="546"/>
      <c r="F64" s="546"/>
      <c r="G64" s="546"/>
      <c r="H64" s="546"/>
      <c r="I64" s="546"/>
      <c r="J64" s="546"/>
      <c r="K64" s="546"/>
      <c r="L64" s="546"/>
      <c r="M64" s="546"/>
      <c r="N64" s="546"/>
      <c r="O64" s="546"/>
      <c r="P64" s="546"/>
      <c r="Q64" s="546"/>
      <c r="R64" s="546"/>
      <c r="S64" s="546"/>
      <c r="T64" s="546"/>
      <c r="U64" s="546"/>
      <c r="V64" s="546"/>
      <c r="W64" s="546"/>
      <c r="X64" s="546"/>
      <c r="Y64" s="546"/>
      <c r="Z64" s="546"/>
      <c r="AA64" s="546"/>
      <c r="AB64" s="546"/>
      <c r="AC64" s="546"/>
      <c r="AD64" s="546"/>
      <c r="AE64" s="546"/>
      <c r="AF64" s="546"/>
      <c r="AG64" s="546"/>
      <c r="AH64" s="546"/>
      <c r="AI64" s="557"/>
    </row>
    <row r="65" spans="2:35" ht="35.4" customHeight="1" x14ac:dyDescent="0.15">
      <c r="B65" s="679"/>
      <c r="C65" s="545"/>
      <c r="D65" s="546"/>
      <c r="E65" s="546"/>
      <c r="F65" s="546"/>
      <c r="G65" s="546"/>
      <c r="H65" s="546"/>
      <c r="I65" s="546"/>
      <c r="J65" s="546"/>
      <c r="K65" s="546"/>
      <c r="L65" s="546"/>
      <c r="M65" s="546"/>
      <c r="N65" s="546"/>
      <c r="O65" s="546"/>
      <c r="P65" s="546"/>
      <c r="Q65" s="546"/>
      <c r="R65" s="546"/>
      <c r="S65" s="546"/>
      <c r="T65" s="546"/>
      <c r="U65" s="546"/>
      <c r="V65" s="546"/>
      <c r="W65" s="546"/>
      <c r="X65" s="546"/>
      <c r="Y65" s="546"/>
      <c r="Z65" s="546"/>
      <c r="AA65" s="546"/>
      <c r="AB65" s="546"/>
      <c r="AC65" s="546"/>
      <c r="AD65" s="546"/>
      <c r="AE65" s="546"/>
      <c r="AF65" s="546"/>
      <c r="AG65" s="546"/>
      <c r="AH65" s="546"/>
      <c r="AI65" s="557"/>
    </row>
    <row r="66" spans="2:35" ht="35.4" customHeight="1" x14ac:dyDescent="0.15">
      <c r="B66" s="679"/>
      <c r="C66" s="545"/>
      <c r="D66" s="546"/>
      <c r="E66" s="546"/>
      <c r="F66" s="546"/>
      <c r="G66" s="546"/>
      <c r="H66" s="546"/>
      <c r="I66" s="546"/>
      <c r="J66" s="546"/>
      <c r="K66" s="546"/>
      <c r="L66" s="546"/>
      <c r="M66" s="546"/>
      <c r="N66" s="546"/>
      <c r="O66" s="546"/>
      <c r="P66" s="546"/>
      <c r="Q66" s="546"/>
      <c r="R66" s="546"/>
      <c r="S66" s="546"/>
      <c r="T66" s="546"/>
      <c r="U66" s="546"/>
      <c r="V66" s="546"/>
      <c r="W66" s="546"/>
      <c r="X66" s="546"/>
      <c r="Y66" s="546"/>
      <c r="Z66" s="546"/>
      <c r="AA66" s="546"/>
      <c r="AB66" s="546"/>
      <c r="AC66" s="546"/>
      <c r="AD66" s="546"/>
      <c r="AE66" s="546"/>
      <c r="AF66" s="546"/>
      <c r="AG66" s="546"/>
      <c r="AH66" s="546"/>
      <c r="AI66" s="557"/>
    </row>
    <row r="67" spans="2:35" ht="35.4" customHeight="1" x14ac:dyDescent="0.15">
      <c r="B67" s="679"/>
      <c r="C67" s="545"/>
      <c r="D67" s="546"/>
      <c r="E67" s="546"/>
      <c r="F67" s="546"/>
      <c r="G67" s="546"/>
      <c r="H67" s="546"/>
      <c r="I67" s="546"/>
      <c r="J67" s="546"/>
      <c r="K67" s="546"/>
      <c r="L67" s="546"/>
      <c r="M67" s="546"/>
      <c r="N67" s="546"/>
      <c r="O67" s="546"/>
      <c r="P67" s="546"/>
      <c r="Q67" s="546"/>
      <c r="R67" s="546"/>
      <c r="S67" s="546"/>
      <c r="T67" s="546"/>
      <c r="U67" s="546"/>
      <c r="V67" s="546"/>
      <c r="W67" s="546"/>
      <c r="X67" s="546"/>
      <c r="Y67" s="546"/>
      <c r="Z67" s="546"/>
      <c r="AA67" s="546"/>
      <c r="AB67" s="546"/>
      <c r="AC67" s="546"/>
      <c r="AD67" s="546"/>
      <c r="AE67" s="546"/>
      <c r="AF67" s="546"/>
      <c r="AG67" s="546"/>
      <c r="AH67" s="546"/>
      <c r="AI67" s="557"/>
    </row>
    <row r="68" spans="2:35" ht="22.5" customHeight="1" x14ac:dyDescent="0.15">
      <c r="B68" s="679"/>
      <c r="C68" s="545"/>
      <c r="D68" s="546"/>
      <c r="E68" s="546"/>
      <c r="F68" s="546"/>
      <c r="G68" s="546"/>
      <c r="H68" s="546"/>
      <c r="I68" s="546"/>
      <c r="J68" s="546"/>
      <c r="K68" s="546"/>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6"/>
      <c r="AI68" s="557"/>
    </row>
    <row r="69" spans="2:35" ht="78.75" customHeight="1" x14ac:dyDescent="0.15">
      <c r="B69" s="683"/>
      <c r="C69" s="684"/>
      <c r="D69" s="685"/>
      <c r="E69" s="686"/>
      <c r="F69" s="687"/>
      <c r="G69" s="687"/>
      <c r="H69" s="685"/>
      <c r="I69" s="685"/>
      <c r="J69" s="685"/>
      <c r="K69" s="685"/>
      <c r="L69" s="685"/>
      <c r="M69" s="685"/>
      <c r="N69" s="685"/>
      <c r="O69" s="685"/>
      <c r="P69" s="685"/>
      <c r="Q69" s="685"/>
      <c r="R69" s="685"/>
      <c r="S69" s="688" t="s">
        <v>910</v>
      </c>
      <c r="T69" s="688"/>
      <c r="U69" s="688"/>
      <c r="V69" s="688"/>
      <c r="W69" s="688"/>
      <c r="X69" s="688"/>
      <c r="Y69" s="688"/>
      <c r="Z69" s="688"/>
      <c r="AA69" s="688"/>
      <c r="AB69" s="688"/>
      <c r="AC69" s="688"/>
      <c r="AD69" s="688"/>
      <c r="AE69" s="688"/>
      <c r="AF69" s="688"/>
      <c r="AG69" s="688"/>
      <c r="AH69" s="688"/>
      <c r="AI69" s="689"/>
    </row>
    <row r="70" spans="2:35" ht="15" customHeight="1" x14ac:dyDescent="0.15"/>
    <row r="71" spans="2:35" ht="24.9" customHeight="1" x14ac:dyDescent="0.15">
      <c r="B71" s="239" t="s">
        <v>911</v>
      </c>
      <c r="C71" s="239"/>
      <c r="D71" s="239"/>
      <c r="E71" s="528"/>
      <c r="F71" s="528"/>
      <c r="G71" s="528"/>
      <c r="H71" s="528"/>
      <c r="I71" s="528"/>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row>
    <row r="72" spans="2:35" ht="20.100000000000001" customHeight="1" x14ac:dyDescent="0.15">
      <c r="B72" s="240" t="s">
        <v>2</v>
      </c>
      <c r="C72" s="240"/>
      <c r="D72" s="660"/>
      <c r="E72" s="661" t="s">
        <v>408</v>
      </c>
      <c r="F72" s="662"/>
      <c r="G72" s="662"/>
      <c r="H72" s="662"/>
      <c r="I72" s="663"/>
      <c r="J72" s="664" t="s">
        <v>3</v>
      </c>
      <c r="K72" s="244"/>
      <c r="L72" s="244"/>
      <c r="M72" s="531" t="s">
        <v>407</v>
      </c>
      <c r="N72" s="665"/>
      <c r="O72" s="665"/>
      <c r="P72" s="665"/>
      <c r="Q72" s="665"/>
      <c r="R72" s="665"/>
      <c r="S72" s="248" t="s">
        <v>417</v>
      </c>
      <c r="T72" s="248"/>
      <c r="U72" s="248"/>
      <c r="V72" s="248"/>
      <c r="W72" s="666" t="s">
        <v>397</v>
      </c>
      <c r="X72" s="666"/>
      <c r="Y72" s="666"/>
      <c r="Z72" s="666"/>
      <c r="AA72" s="666"/>
      <c r="AB72" s="666"/>
      <c r="AC72" s="275" t="s">
        <v>418</v>
      </c>
      <c r="AD72" s="276"/>
      <c r="AE72" s="277"/>
      <c r="AF72" s="667">
        <v>44337</v>
      </c>
      <c r="AG72" s="668"/>
      <c r="AH72" s="668"/>
      <c r="AI72" s="669"/>
    </row>
    <row r="73" spans="2:35" ht="20.100000000000001" customHeight="1" x14ac:dyDescent="0.15">
      <c r="B73" s="257" t="s">
        <v>109</v>
      </c>
      <c r="C73" s="257"/>
      <c r="D73" s="670"/>
      <c r="E73" s="671" t="s">
        <v>401</v>
      </c>
      <c r="F73" s="672"/>
      <c r="G73" s="672"/>
      <c r="H73" s="672"/>
      <c r="I73" s="673"/>
      <c r="J73" s="674" t="s">
        <v>110</v>
      </c>
      <c r="K73" s="261"/>
      <c r="L73" s="261"/>
      <c r="M73" s="531" t="s">
        <v>406</v>
      </c>
      <c r="N73" s="665"/>
      <c r="O73" s="665"/>
      <c r="P73" s="665"/>
      <c r="Q73" s="665"/>
      <c r="R73" s="665"/>
      <c r="S73" s="248" t="s">
        <v>419</v>
      </c>
      <c r="T73" s="248"/>
      <c r="U73" s="248"/>
      <c r="V73" s="248"/>
      <c r="W73" s="666" t="s">
        <v>391</v>
      </c>
      <c r="X73" s="666"/>
      <c r="Y73" s="666"/>
      <c r="Z73" s="666"/>
      <c r="AA73" s="666"/>
      <c r="AB73" s="666"/>
      <c r="AC73" s="378"/>
      <c r="AD73" s="675"/>
      <c r="AE73" s="455"/>
      <c r="AF73" s="676"/>
      <c r="AG73" s="677"/>
      <c r="AH73" s="677"/>
      <c r="AI73" s="678"/>
    </row>
    <row r="74" spans="2:35" ht="26.25" customHeight="1" x14ac:dyDescent="0.2">
      <c r="B74" s="679" t="s">
        <v>908</v>
      </c>
      <c r="C74" s="680" t="s">
        <v>909</v>
      </c>
      <c r="D74" s="681"/>
      <c r="E74" s="681"/>
      <c r="F74" s="681"/>
      <c r="G74" s="681"/>
      <c r="H74" s="681"/>
      <c r="I74" s="681"/>
      <c r="J74" s="681"/>
      <c r="K74" s="681"/>
      <c r="L74" s="681"/>
      <c r="M74" s="681"/>
      <c r="N74" s="681"/>
      <c r="O74" s="681"/>
      <c r="P74" s="681"/>
      <c r="Q74" s="681"/>
      <c r="R74" s="681"/>
      <c r="S74" s="681"/>
      <c r="T74" s="681"/>
      <c r="U74" s="681"/>
      <c r="V74" s="681"/>
      <c r="W74" s="681"/>
      <c r="X74" s="681"/>
      <c r="Y74" s="681"/>
      <c r="Z74" s="681"/>
      <c r="AA74" s="681"/>
      <c r="AB74" s="681"/>
      <c r="AC74" s="681"/>
      <c r="AD74" s="681"/>
      <c r="AE74" s="681"/>
      <c r="AF74" s="681"/>
      <c r="AG74" s="681"/>
      <c r="AH74" s="681"/>
      <c r="AI74" s="682"/>
    </row>
    <row r="75" spans="2:35" ht="35.4" customHeight="1" x14ac:dyDescent="0.15">
      <c r="B75" s="679"/>
      <c r="C75" s="545"/>
      <c r="D75" s="546"/>
      <c r="E75" s="546"/>
      <c r="F75" s="546"/>
      <c r="G75" s="546"/>
      <c r="H75" s="546"/>
      <c r="I75" s="546"/>
      <c r="J75" s="546"/>
      <c r="K75" s="546"/>
      <c r="L75" s="546"/>
      <c r="M75" s="546"/>
      <c r="N75" s="546"/>
      <c r="O75" s="546"/>
      <c r="P75" s="546"/>
      <c r="Q75" s="546"/>
      <c r="R75" s="546"/>
      <c r="S75" s="546"/>
      <c r="T75" s="546"/>
      <c r="U75" s="546"/>
      <c r="V75" s="546"/>
      <c r="W75" s="546"/>
      <c r="X75" s="546"/>
      <c r="Y75" s="546"/>
      <c r="Z75" s="546"/>
      <c r="AA75" s="546"/>
      <c r="AB75" s="546"/>
      <c r="AC75" s="546"/>
      <c r="AD75" s="546"/>
      <c r="AE75" s="546"/>
      <c r="AF75" s="546"/>
      <c r="AG75" s="546"/>
      <c r="AH75" s="546"/>
      <c r="AI75" s="557"/>
    </row>
    <row r="76" spans="2:35" ht="35.4" customHeight="1" x14ac:dyDescent="0.15">
      <c r="B76" s="679"/>
      <c r="C76" s="545"/>
      <c r="D76" s="546"/>
      <c r="E76" s="546"/>
      <c r="F76" s="546"/>
      <c r="G76" s="546"/>
      <c r="H76" s="546"/>
      <c r="I76" s="546"/>
      <c r="J76" s="546"/>
      <c r="K76" s="546"/>
      <c r="L76" s="546"/>
      <c r="M76" s="546"/>
      <c r="N76" s="546"/>
      <c r="O76" s="546"/>
      <c r="P76" s="546"/>
      <c r="Q76" s="546"/>
      <c r="R76" s="546"/>
      <c r="S76" s="546"/>
      <c r="T76" s="546"/>
      <c r="U76" s="546"/>
      <c r="V76" s="546"/>
      <c r="W76" s="546"/>
      <c r="X76" s="546"/>
      <c r="Y76" s="546"/>
      <c r="Z76" s="546"/>
      <c r="AA76" s="546"/>
      <c r="AB76" s="546"/>
      <c r="AC76" s="546"/>
      <c r="AD76" s="546"/>
      <c r="AE76" s="546"/>
      <c r="AF76" s="546"/>
      <c r="AG76" s="546"/>
      <c r="AH76" s="546"/>
      <c r="AI76" s="557"/>
    </row>
    <row r="77" spans="2:35" ht="35.4" customHeight="1" x14ac:dyDescent="0.15">
      <c r="B77" s="679"/>
      <c r="C77" s="545"/>
      <c r="D77" s="546"/>
      <c r="E77" s="546"/>
      <c r="F77" s="546"/>
      <c r="G77" s="546"/>
      <c r="H77" s="546"/>
      <c r="I77" s="546"/>
      <c r="J77" s="546"/>
      <c r="K77" s="546"/>
      <c r="L77" s="546"/>
      <c r="M77" s="546"/>
      <c r="N77" s="546"/>
      <c r="O77" s="546"/>
      <c r="P77" s="546"/>
      <c r="Q77" s="546"/>
      <c r="R77" s="546"/>
      <c r="S77" s="546"/>
      <c r="T77" s="546"/>
      <c r="U77" s="546"/>
      <c r="V77" s="546"/>
      <c r="W77" s="546"/>
      <c r="X77" s="546"/>
      <c r="Y77" s="546"/>
      <c r="Z77" s="546"/>
      <c r="AA77" s="546"/>
      <c r="AB77" s="546"/>
      <c r="AC77" s="546"/>
      <c r="AD77" s="546"/>
      <c r="AE77" s="546"/>
      <c r="AF77" s="546"/>
      <c r="AG77" s="546"/>
      <c r="AH77" s="546"/>
      <c r="AI77" s="557"/>
    </row>
    <row r="78" spans="2:35" ht="35.4" customHeight="1" x14ac:dyDescent="0.15">
      <c r="B78" s="679"/>
      <c r="C78" s="545"/>
      <c r="D78" s="546"/>
      <c r="E78" s="546"/>
      <c r="F78" s="546"/>
      <c r="G78" s="546"/>
      <c r="H78" s="546"/>
      <c r="I78" s="546"/>
      <c r="J78" s="546"/>
      <c r="K78" s="546"/>
      <c r="L78" s="546"/>
      <c r="M78" s="546"/>
      <c r="N78" s="546"/>
      <c r="O78" s="546"/>
      <c r="P78" s="546"/>
      <c r="Q78" s="546"/>
      <c r="R78" s="546"/>
      <c r="S78" s="546"/>
      <c r="T78" s="546"/>
      <c r="U78" s="546"/>
      <c r="V78" s="546"/>
      <c r="W78" s="546"/>
      <c r="X78" s="546"/>
      <c r="Y78" s="546"/>
      <c r="Z78" s="546"/>
      <c r="AA78" s="546"/>
      <c r="AB78" s="546"/>
      <c r="AC78" s="546"/>
      <c r="AD78" s="546"/>
      <c r="AE78" s="546"/>
      <c r="AF78" s="546"/>
      <c r="AG78" s="546"/>
      <c r="AH78" s="546"/>
      <c r="AI78" s="557"/>
    </row>
    <row r="79" spans="2:35" ht="35.4" customHeight="1" x14ac:dyDescent="0.15">
      <c r="B79" s="679"/>
      <c r="C79" s="545"/>
      <c r="D79" s="546"/>
      <c r="E79" s="546"/>
      <c r="F79" s="546"/>
      <c r="G79" s="546"/>
      <c r="H79" s="546"/>
      <c r="I79" s="546"/>
      <c r="J79" s="546"/>
      <c r="K79" s="546"/>
      <c r="L79" s="546"/>
      <c r="M79" s="546"/>
      <c r="N79" s="546"/>
      <c r="O79" s="546"/>
      <c r="P79" s="546"/>
      <c r="Q79" s="546"/>
      <c r="R79" s="546"/>
      <c r="S79" s="546"/>
      <c r="T79" s="546"/>
      <c r="U79" s="546"/>
      <c r="V79" s="546"/>
      <c r="W79" s="546"/>
      <c r="X79" s="546"/>
      <c r="Y79" s="546"/>
      <c r="Z79" s="546"/>
      <c r="AA79" s="546"/>
      <c r="AB79" s="546"/>
      <c r="AC79" s="546"/>
      <c r="AD79" s="546"/>
      <c r="AE79" s="546"/>
      <c r="AF79" s="546"/>
      <c r="AG79" s="546"/>
      <c r="AH79" s="546"/>
      <c r="AI79" s="557"/>
    </row>
    <row r="80" spans="2:35" ht="35.4" customHeight="1" x14ac:dyDescent="0.15">
      <c r="B80" s="679"/>
      <c r="C80" s="545"/>
      <c r="D80" s="546"/>
      <c r="E80" s="546"/>
      <c r="F80" s="546"/>
      <c r="G80" s="546"/>
      <c r="H80" s="546"/>
      <c r="I80" s="546"/>
      <c r="J80" s="546"/>
      <c r="K80" s="546"/>
      <c r="L80" s="546"/>
      <c r="M80" s="546"/>
      <c r="N80" s="546"/>
      <c r="O80" s="546"/>
      <c r="P80" s="546"/>
      <c r="Q80" s="546"/>
      <c r="R80" s="546"/>
      <c r="S80" s="546"/>
      <c r="T80" s="546"/>
      <c r="U80" s="546"/>
      <c r="V80" s="546"/>
      <c r="W80" s="546"/>
      <c r="X80" s="546"/>
      <c r="Y80" s="546"/>
      <c r="Z80" s="546"/>
      <c r="AA80" s="546"/>
      <c r="AB80" s="546"/>
      <c r="AC80" s="546"/>
      <c r="AD80" s="546"/>
      <c r="AE80" s="546"/>
      <c r="AF80" s="546"/>
      <c r="AG80" s="546"/>
      <c r="AH80" s="546"/>
      <c r="AI80" s="557"/>
    </row>
    <row r="81" spans="2:35" ht="35.4" customHeight="1" x14ac:dyDescent="0.15">
      <c r="B81" s="679"/>
      <c r="C81" s="545"/>
      <c r="D81" s="546"/>
      <c r="E81" s="546"/>
      <c r="F81" s="546"/>
      <c r="G81" s="546"/>
      <c r="H81" s="546"/>
      <c r="I81" s="546"/>
      <c r="J81" s="546"/>
      <c r="K81" s="546"/>
      <c r="L81" s="546"/>
      <c r="M81" s="546"/>
      <c r="N81" s="546"/>
      <c r="O81" s="546"/>
      <c r="P81" s="546"/>
      <c r="Q81" s="546"/>
      <c r="R81" s="546"/>
      <c r="S81" s="546"/>
      <c r="T81" s="546"/>
      <c r="U81" s="546"/>
      <c r="V81" s="546"/>
      <c r="W81" s="546"/>
      <c r="X81" s="546"/>
      <c r="Y81" s="546"/>
      <c r="Z81" s="546"/>
      <c r="AA81" s="546"/>
      <c r="AB81" s="546"/>
      <c r="AC81" s="546"/>
      <c r="AD81" s="546"/>
      <c r="AE81" s="546"/>
      <c r="AF81" s="546"/>
      <c r="AG81" s="546"/>
      <c r="AH81" s="546"/>
      <c r="AI81" s="557"/>
    </row>
    <row r="82" spans="2:35" ht="35.4" customHeight="1" x14ac:dyDescent="0.15">
      <c r="B82" s="679"/>
      <c r="C82" s="545"/>
      <c r="D82" s="546"/>
      <c r="E82" s="546"/>
      <c r="F82" s="546"/>
      <c r="G82" s="546"/>
      <c r="H82" s="546"/>
      <c r="I82" s="546"/>
      <c r="J82" s="546"/>
      <c r="K82" s="546"/>
      <c r="L82" s="546"/>
      <c r="M82" s="546"/>
      <c r="N82" s="546"/>
      <c r="O82" s="546"/>
      <c r="P82" s="546"/>
      <c r="Q82" s="546"/>
      <c r="R82" s="546"/>
      <c r="S82" s="546"/>
      <c r="T82" s="546"/>
      <c r="U82" s="546"/>
      <c r="V82" s="546"/>
      <c r="W82" s="546"/>
      <c r="X82" s="546"/>
      <c r="Y82" s="546"/>
      <c r="Z82" s="546"/>
      <c r="AA82" s="546"/>
      <c r="AB82" s="546"/>
      <c r="AC82" s="546"/>
      <c r="AD82" s="546"/>
      <c r="AE82" s="546"/>
      <c r="AF82" s="546"/>
      <c r="AG82" s="546"/>
      <c r="AH82" s="546"/>
      <c r="AI82" s="557"/>
    </row>
    <row r="83" spans="2:35" ht="35.4" customHeight="1" x14ac:dyDescent="0.15">
      <c r="B83" s="679"/>
      <c r="C83" s="545"/>
      <c r="D83" s="546"/>
      <c r="E83" s="546"/>
      <c r="F83" s="546"/>
      <c r="G83" s="546"/>
      <c r="H83" s="546"/>
      <c r="I83" s="546"/>
      <c r="J83" s="546"/>
      <c r="K83" s="546"/>
      <c r="L83" s="546"/>
      <c r="M83" s="546"/>
      <c r="N83" s="546"/>
      <c r="O83" s="546"/>
      <c r="P83" s="546"/>
      <c r="Q83" s="546"/>
      <c r="R83" s="546"/>
      <c r="S83" s="546"/>
      <c r="T83" s="546"/>
      <c r="U83" s="546"/>
      <c r="V83" s="546"/>
      <c r="W83" s="546"/>
      <c r="X83" s="546"/>
      <c r="Y83" s="546"/>
      <c r="Z83" s="546"/>
      <c r="AA83" s="546"/>
      <c r="AB83" s="546"/>
      <c r="AC83" s="546"/>
      <c r="AD83" s="546"/>
      <c r="AE83" s="546"/>
      <c r="AF83" s="546"/>
      <c r="AG83" s="546"/>
      <c r="AH83" s="546"/>
      <c r="AI83" s="557"/>
    </row>
    <row r="84" spans="2:35" ht="35.4" customHeight="1" x14ac:dyDescent="0.15">
      <c r="B84" s="679"/>
      <c r="C84" s="545"/>
      <c r="D84" s="546"/>
      <c r="E84" s="546"/>
      <c r="F84" s="546"/>
      <c r="G84" s="546"/>
      <c r="H84" s="546"/>
      <c r="I84" s="546"/>
      <c r="J84" s="546"/>
      <c r="K84" s="546"/>
      <c r="L84" s="546"/>
      <c r="M84" s="546"/>
      <c r="N84" s="546"/>
      <c r="O84" s="546"/>
      <c r="P84" s="546"/>
      <c r="Q84" s="546"/>
      <c r="R84" s="546"/>
      <c r="S84" s="546"/>
      <c r="T84" s="546"/>
      <c r="U84" s="546"/>
      <c r="V84" s="546"/>
      <c r="W84" s="546"/>
      <c r="X84" s="546"/>
      <c r="Y84" s="546"/>
      <c r="Z84" s="546"/>
      <c r="AA84" s="546"/>
      <c r="AB84" s="546"/>
      <c r="AC84" s="546"/>
      <c r="AD84" s="546"/>
      <c r="AE84" s="546"/>
      <c r="AF84" s="546"/>
      <c r="AG84" s="546"/>
      <c r="AH84" s="546"/>
      <c r="AI84" s="557"/>
    </row>
    <row r="85" spans="2:35" ht="22.5" customHeight="1" x14ac:dyDescent="0.15">
      <c r="B85" s="679"/>
      <c r="C85" s="545"/>
      <c r="D85" s="546"/>
      <c r="E85" s="546"/>
      <c r="F85" s="546"/>
      <c r="G85" s="546"/>
      <c r="H85" s="546"/>
      <c r="I85" s="546"/>
      <c r="J85" s="546"/>
      <c r="K85" s="546"/>
      <c r="L85" s="546"/>
      <c r="M85" s="546"/>
      <c r="N85" s="546"/>
      <c r="O85" s="546"/>
      <c r="P85" s="546"/>
      <c r="Q85" s="546"/>
      <c r="R85" s="546"/>
      <c r="S85" s="546"/>
      <c r="T85" s="546"/>
      <c r="U85" s="546"/>
      <c r="V85" s="546"/>
      <c r="W85" s="546"/>
      <c r="X85" s="546"/>
      <c r="Y85" s="546"/>
      <c r="Z85" s="546"/>
      <c r="AA85" s="546"/>
      <c r="AB85" s="546"/>
      <c r="AC85" s="546"/>
      <c r="AD85" s="546"/>
      <c r="AE85" s="546"/>
      <c r="AF85" s="546"/>
      <c r="AG85" s="546"/>
      <c r="AH85" s="546"/>
      <c r="AI85" s="557"/>
    </row>
    <row r="86" spans="2:35" ht="78.75" customHeight="1" x14ac:dyDescent="0.15">
      <c r="B86" s="683"/>
      <c r="C86" s="684"/>
      <c r="D86" s="685"/>
      <c r="E86" s="686"/>
      <c r="F86" s="687"/>
      <c r="G86" s="687"/>
      <c r="H86" s="685"/>
      <c r="I86" s="685"/>
      <c r="J86" s="685"/>
      <c r="K86" s="685"/>
      <c r="L86" s="685"/>
      <c r="M86" s="685"/>
      <c r="N86" s="685"/>
      <c r="O86" s="685"/>
      <c r="P86" s="685"/>
      <c r="Q86" s="685"/>
      <c r="R86" s="685"/>
      <c r="S86" s="688" t="s">
        <v>910</v>
      </c>
      <c r="T86" s="688"/>
      <c r="U86" s="688"/>
      <c r="V86" s="688"/>
      <c r="W86" s="688"/>
      <c r="X86" s="688"/>
      <c r="Y86" s="688"/>
      <c r="Z86" s="688"/>
      <c r="AA86" s="688"/>
      <c r="AB86" s="688"/>
      <c r="AC86" s="688"/>
      <c r="AD86" s="688"/>
      <c r="AE86" s="688"/>
      <c r="AF86" s="688"/>
      <c r="AG86" s="688"/>
      <c r="AH86" s="688"/>
      <c r="AI86" s="689"/>
    </row>
    <row r="87" spans="2:35" ht="15" customHeight="1" x14ac:dyDescent="0.15"/>
  </sheetData>
  <mergeCells count="95">
    <mergeCell ref="E73:I73"/>
    <mergeCell ref="J73:L73"/>
    <mergeCell ref="M73:R73"/>
    <mergeCell ref="S73:V73"/>
    <mergeCell ref="W73:AB73"/>
    <mergeCell ref="B74:B86"/>
    <mergeCell ref="C74:AI74"/>
    <mergeCell ref="C75:AI85"/>
    <mergeCell ref="S86:AI86"/>
    <mergeCell ref="B71:AI71"/>
    <mergeCell ref="B72:D72"/>
    <mergeCell ref="E72:I72"/>
    <mergeCell ref="J72:L72"/>
    <mergeCell ref="M72:R72"/>
    <mergeCell ref="S72:V72"/>
    <mergeCell ref="W72:AB72"/>
    <mergeCell ref="AC72:AE73"/>
    <mergeCell ref="AF72:AI73"/>
    <mergeCell ref="B73:D73"/>
    <mergeCell ref="E56:I56"/>
    <mergeCell ref="J56:L56"/>
    <mergeCell ref="M56:R56"/>
    <mergeCell ref="S56:V56"/>
    <mergeCell ref="W56:AB56"/>
    <mergeCell ref="B57:B69"/>
    <mergeCell ref="C57:AI57"/>
    <mergeCell ref="C58:AI68"/>
    <mergeCell ref="S69:AI69"/>
    <mergeCell ref="B54:AI54"/>
    <mergeCell ref="B55:D55"/>
    <mergeCell ref="E55:I55"/>
    <mergeCell ref="J55:L55"/>
    <mergeCell ref="M55:R55"/>
    <mergeCell ref="S55:V55"/>
    <mergeCell ref="W55:AB55"/>
    <mergeCell ref="AC55:AE56"/>
    <mergeCell ref="AF55:AI56"/>
    <mergeCell ref="B56:D56"/>
    <mergeCell ref="E39:I39"/>
    <mergeCell ref="J39:L39"/>
    <mergeCell ref="M39:R39"/>
    <mergeCell ref="S39:V39"/>
    <mergeCell ref="W39:AB39"/>
    <mergeCell ref="B40:B52"/>
    <mergeCell ref="C40:AI40"/>
    <mergeCell ref="C41:AI51"/>
    <mergeCell ref="S52:AI52"/>
    <mergeCell ref="B37:AI37"/>
    <mergeCell ref="B38:D38"/>
    <mergeCell ref="E38:I38"/>
    <mergeCell ref="J38:L38"/>
    <mergeCell ref="M38:R38"/>
    <mergeCell ref="S38:V38"/>
    <mergeCell ref="W38:AB38"/>
    <mergeCell ref="AC38:AE39"/>
    <mergeCell ref="AF38:AI39"/>
    <mergeCell ref="B39:D39"/>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3"/>
  <printOptions horizontalCentered="1" verticalCentered="1"/>
  <pageMargins left="0.19685039370078741" right="0.19685039370078741" top="0.59055118110236227" bottom="0.19685039370078741" header="0.51181102362204722" footer="0.51181102362204722"/>
  <pageSetup paperSize="9" fitToHeight="0" orientation="landscape" copies="2" r:id="rId1"/>
  <headerFooter alignWithMargins="0"/>
  <rowBreaks count="4" manualBreakCount="4">
    <brk id="19" min="1" max="34" man="1"/>
    <brk id="36" min="1" max="34" man="1"/>
    <brk id="53" min="1" max="34" man="1"/>
    <brk id="70" min="1" max="34"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8F4BB-536D-4152-88C5-5D97A7B67269}">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PS</v>
      </c>
      <c r="AW5" s="729">
        <f>R7</f>
        <v>0</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631</v>
      </c>
      <c r="O7" s="748"/>
      <c r="P7" s="744" t="s">
        <v>933</v>
      </c>
      <c r="Q7" s="746"/>
      <c r="R7" s="749">
        <v>0</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82" priority="3">
      <formula>$AQ11=2</formula>
    </cfRule>
  </conditionalFormatting>
  <conditionalFormatting sqref="Y11:AF30">
    <cfRule type="expression" dxfId="181" priority="2">
      <formula>$AQ11=3</formula>
    </cfRule>
  </conditionalFormatting>
  <conditionalFormatting sqref="AC11:AJ30">
    <cfRule type="expression" dxfId="180" priority="1">
      <formula>$AQ11=1</formula>
    </cfRule>
  </conditionalFormatting>
  <dataValidations count="2">
    <dataValidation type="list" allowBlank="1" showInputMessage="1" showErrorMessage="1" sqref="N11:O30 R11:T30" xr:uid="{E442D2EA-8B2F-4E1F-BEAC-D6CA714C3D46}">
      <formula1>INDIRECT(L11)</formula1>
    </dataValidation>
    <dataValidation type="list" allowBlank="1" showInputMessage="1" showErrorMessage="1" sqref="Y11:AB30" xr:uid="{6618E7AC-1A70-4ADB-8A02-C80CB4DF3E2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F6CD2-2DA5-4AB2-B31F-6A3E5AB3899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v>
      </c>
      <c r="AW5" s="729">
        <f>R7</f>
        <v>3.1</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970</v>
      </c>
      <c r="O7" s="748"/>
      <c r="P7" s="744" t="s">
        <v>933</v>
      </c>
      <c r="Q7" s="746"/>
      <c r="R7" s="749">
        <v>3.1</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79" priority="3">
      <formula>$AQ11=2</formula>
    </cfRule>
  </conditionalFormatting>
  <conditionalFormatting sqref="Y11:AF30">
    <cfRule type="expression" dxfId="178" priority="2">
      <formula>$AQ11=3</formula>
    </cfRule>
  </conditionalFormatting>
  <conditionalFormatting sqref="AC11:AJ30">
    <cfRule type="expression" dxfId="177" priority="1">
      <formula>$AQ11=1</formula>
    </cfRule>
  </conditionalFormatting>
  <dataValidations count="2">
    <dataValidation type="list" allowBlank="1" showInputMessage="1" showErrorMessage="1" sqref="N11:O30 R11:T30" xr:uid="{31455D94-698D-4EC8-B4A3-9A859CD5FE6D}">
      <formula1>INDIRECT(L11)</formula1>
    </dataValidation>
    <dataValidation type="list" allowBlank="1" showInputMessage="1" showErrorMessage="1" sqref="Y11:AB30" xr:uid="{3B13F188-2D9E-49E9-9CE0-452D6C93596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28CCB-5500-4CAA-BBEE-3B166043ECBA}">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v>
      </c>
      <c r="AW5" s="729">
        <f>R7</f>
        <v>5.2</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1</v>
      </c>
      <c r="BI5" s="730">
        <f t="shared" si="1"/>
        <v>3</v>
      </c>
      <c r="BJ5" s="730" t="str">
        <f>+Y35</f>
        <v/>
      </c>
      <c r="BK5" s="730" t="str">
        <f t="shared" ref="BK5" si="2">+Z35</f>
        <v/>
      </c>
      <c r="BL5" s="730" t="str">
        <f>+AA35</f>
        <v/>
      </c>
      <c r="BM5" s="730">
        <f>+AC35</f>
        <v>0</v>
      </c>
      <c r="BN5" s="730">
        <f t="shared" ref="BN5:BO5" si="3">+AD35</f>
        <v>0</v>
      </c>
      <c r="BO5" s="730">
        <f t="shared" si="3"/>
        <v>0</v>
      </c>
      <c r="BP5" s="730">
        <f>+AG35</f>
        <v>0</v>
      </c>
      <c r="BQ5" s="730">
        <f>+AH35</f>
        <v>0</v>
      </c>
      <c r="BR5" s="730">
        <f>+AI35</f>
        <v>4</v>
      </c>
      <c r="BS5" s="731" t="str">
        <f>+Y36</f>
        <v>Ⅰ</v>
      </c>
      <c r="BT5" s="731" t="str">
        <f>+AC36</f>
        <v>Ⅰ</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3.6</v>
      </c>
      <c r="CH5" s="734">
        <f t="shared" si="4"/>
        <v>15.2</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285</v>
      </c>
      <c r="O7" s="748"/>
      <c r="P7" s="744" t="s">
        <v>933</v>
      </c>
      <c r="Q7" s="746"/>
      <c r="R7" s="749">
        <v>5.2</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448</v>
      </c>
      <c r="Q11" s="773"/>
      <c r="R11" s="183" t="s">
        <v>448</v>
      </c>
      <c r="S11" s="183"/>
      <c r="T11" s="183"/>
      <c r="U11" s="772" t="s">
        <v>404</v>
      </c>
      <c r="V11" s="773"/>
      <c r="W11" s="772"/>
      <c r="X11" s="774"/>
      <c r="Y11" s="775"/>
      <c r="Z11" s="775"/>
      <c r="AA11" s="775"/>
      <c r="AB11" s="775"/>
      <c r="AC11" s="776"/>
      <c r="AD11" s="776"/>
      <c r="AE11" s="776"/>
      <c r="AF11" s="776"/>
      <c r="AG11" s="776"/>
      <c r="AH11" s="776"/>
      <c r="AI11" s="776"/>
      <c r="AJ11" s="776">
        <v>7.6</v>
      </c>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v>2</v>
      </c>
      <c r="L12" s="772" t="s">
        <v>446</v>
      </c>
      <c r="M12" s="773"/>
      <c r="N12" s="772" t="s">
        <v>447</v>
      </c>
      <c r="O12" s="773"/>
      <c r="P12" s="772" t="s">
        <v>448</v>
      </c>
      <c r="Q12" s="773"/>
      <c r="R12" s="183" t="s">
        <v>448</v>
      </c>
      <c r="S12" s="183"/>
      <c r="T12" s="183"/>
      <c r="U12" s="772" t="s">
        <v>404</v>
      </c>
      <c r="V12" s="773"/>
      <c r="W12" s="772"/>
      <c r="X12" s="774"/>
      <c r="Y12" s="775"/>
      <c r="Z12" s="775"/>
      <c r="AA12" s="775"/>
      <c r="AB12" s="775"/>
      <c r="AC12" s="776"/>
      <c r="AD12" s="776"/>
      <c r="AE12" s="776"/>
      <c r="AF12" s="776"/>
      <c r="AG12" s="776"/>
      <c r="AH12" s="776"/>
      <c r="AI12" s="776">
        <v>3.6</v>
      </c>
      <c r="AJ12" s="776"/>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446</v>
      </c>
      <c r="M13" s="773"/>
      <c r="N13" s="772" t="s">
        <v>447</v>
      </c>
      <c r="O13" s="773"/>
      <c r="P13" s="772" t="s">
        <v>448</v>
      </c>
      <c r="Q13" s="773"/>
      <c r="R13" s="183" t="s">
        <v>448</v>
      </c>
      <c r="S13" s="183"/>
      <c r="T13" s="183"/>
      <c r="U13" s="772" t="s">
        <v>461</v>
      </c>
      <c r="V13" s="773"/>
      <c r="W13" s="772"/>
      <c r="X13" s="774"/>
      <c r="Y13" s="775"/>
      <c r="Z13" s="775"/>
      <c r="AA13" s="775"/>
      <c r="AB13" s="775"/>
      <c r="AC13" s="776"/>
      <c r="AD13" s="776"/>
      <c r="AE13" s="776"/>
      <c r="AF13" s="776"/>
      <c r="AG13" s="776"/>
      <c r="AH13" s="776"/>
      <c r="AI13" s="776"/>
      <c r="AJ13" s="776">
        <v>6.6</v>
      </c>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v>4</v>
      </c>
      <c r="L14" s="772" t="s">
        <v>462</v>
      </c>
      <c r="M14" s="773"/>
      <c r="N14" s="772" t="s">
        <v>463</v>
      </c>
      <c r="O14" s="773"/>
      <c r="P14" s="772" t="s">
        <v>448</v>
      </c>
      <c r="Q14" s="773"/>
      <c r="R14" s="183" t="s">
        <v>464</v>
      </c>
      <c r="S14" s="183"/>
      <c r="T14" s="183"/>
      <c r="U14" s="772" t="s">
        <v>461</v>
      </c>
      <c r="V14" s="773"/>
      <c r="W14" s="772"/>
      <c r="X14" s="774"/>
      <c r="Y14" s="775"/>
      <c r="Z14" s="775"/>
      <c r="AA14" s="775"/>
      <c r="AB14" s="775"/>
      <c r="AC14" s="776"/>
      <c r="AD14" s="776"/>
      <c r="AE14" s="776"/>
      <c r="AF14" s="776"/>
      <c r="AG14" s="776"/>
      <c r="AH14" s="776"/>
      <c r="AI14" s="776"/>
      <c r="AJ14" s="776">
        <v>1</v>
      </c>
      <c r="AK14" s="777">
        <v>0</v>
      </c>
      <c r="AL14" s="778"/>
      <c r="AM14" s="778"/>
      <c r="AN14" s="782"/>
      <c r="AO14" s="783"/>
      <c r="AP14" s="3"/>
      <c r="AQ14" s="781">
        <f t="shared" si="5"/>
        <v>3</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3.6</v>
      </c>
      <c r="AJ31" s="785">
        <f t="shared" si="6"/>
        <v>15.2</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1</v>
      </c>
      <c r="AJ32" s="775">
        <f t="shared" si="7"/>
        <v>3</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4</v>
      </c>
      <c r="AJ35" s="797"/>
      <c r="AK35" s="790"/>
      <c r="AL35" s="791"/>
      <c r="AM35" s="791"/>
      <c r="AN35" s="791"/>
      <c r="AO35" s="792"/>
      <c r="AP35" s="3"/>
      <c r="AQ35" s="730">
        <f>+Y32+AC35+AG35</f>
        <v>0</v>
      </c>
      <c r="AR35" s="730">
        <f>+Z32+AD35+AH35</f>
        <v>0</v>
      </c>
      <c r="AS35" s="798">
        <f>+AS34+AE35+AI35</f>
        <v>4</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76" priority="3">
      <formula>$AQ11=2</formula>
    </cfRule>
  </conditionalFormatting>
  <conditionalFormatting sqref="Y11:AF30">
    <cfRule type="expression" dxfId="175" priority="2">
      <formula>$AQ11=3</formula>
    </cfRule>
  </conditionalFormatting>
  <conditionalFormatting sqref="AC11:AJ30">
    <cfRule type="expression" dxfId="174" priority="1">
      <formula>$AQ11=1</formula>
    </cfRule>
  </conditionalFormatting>
  <dataValidations count="2">
    <dataValidation type="list" allowBlank="1" showInputMessage="1" showErrorMessage="1" sqref="N11:O30 R11:T30" xr:uid="{7304BFCC-AD0D-48BF-8EDA-D00146FD55D4}">
      <formula1>INDIRECT(L11)</formula1>
    </dataValidation>
    <dataValidation type="list" allowBlank="1" showInputMessage="1" showErrorMessage="1" sqref="Y11:AB30" xr:uid="{5EB846C6-7C10-4D07-98F3-BE27614FCDD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5E611-E337-4968-868A-F732109DF4CB}">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v>
      </c>
      <c r="AW5" s="729">
        <f>R7</f>
        <v>4</v>
      </c>
      <c r="AX5" s="730">
        <f>+Y32</f>
        <v>0</v>
      </c>
      <c r="AY5" s="730">
        <f>+Z32</f>
        <v>0</v>
      </c>
      <c r="AZ5" s="730">
        <f>+AA32</f>
        <v>0</v>
      </c>
      <c r="BA5" s="730">
        <f t="shared" ref="BA5" si="0">+AB32</f>
        <v>1</v>
      </c>
      <c r="BB5" s="730">
        <f>+AC32</f>
        <v>0</v>
      </c>
      <c r="BC5" s="730">
        <f t="shared" ref="BC5:BI5" si="1">+AD32</f>
        <v>0</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f>+AA35</f>
        <v>1</v>
      </c>
      <c r="BM5" s="730">
        <f>+AC35</f>
        <v>0</v>
      </c>
      <c r="BN5" s="730">
        <f t="shared" ref="BN5:BO5" si="3">+AD35</f>
        <v>0</v>
      </c>
      <c r="BO5" s="730">
        <f t="shared" si="3"/>
        <v>1</v>
      </c>
      <c r="BP5" s="730">
        <f>+AG35</f>
        <v>0</v>
      </c>
      <c r="BQ5" s="730">
        <f>+AH35</f>
        <v>0</v>
      </c>
      <c r="BR5" s="730">
        <f>+AI35</f>
        <v>0</v>
      </c>
      <c r="BS5" s="731" t="str">
        <f>+Y36</f>
        <v>Ⅱ</v>
      </c>
      <c r="BT5" s="731" t="str">
        <f>+AC36</f>
        <v>Ⅱ</v>
      </c>
      <c r="BU5" s="731" t="str">
        <f>+AG36</f>
        <v>Ⅰ</v>
      </c>
      <c r="BV5" s="731" t="str">
        <f>+Y37</f>
        <v>Ⅱ</v>
      </c>
      <c r="BW5" s="732" t="str">
        <f>IF(Y32&gt;0,$R$7,"")</f>
        <v/>
      </c>
      <c r="BX5" s="733" t="str">
        <f>IF(Z32&gt;0,"",IF(AA32&gt;0,$R$7,""))</f>
        <v/>
      </c>
      <c r="BY5" s="733" t="str">
        <f>IF(Y32+Z32&gt;0,"",IF(AA32&gt;0,$R$7,""))</f>
        <v/>
      </c>
      <c r="BZ5" s="733">
        <f>IF(Y32+Z32+AA32&gt;0,"",IF(AB32&gt;0,$R$7,""))</f>
        <v>4</v>
      </c>
      <c r="CA5" s="734">
        <f t="shared" ref="CA5:CH5" si="4">+AC31</f>
        <v>0</v>
      </c>
      <c r="CB5" s="734">
        <f t="shared" si="4"/>
        <v>0</v>
      </c>
      <c r="CC5" s="734">
        <f t="shared" si="4"/>
        <v>0</v>
      </c>
      <c r="CD5" s="734">
        <f t="shared" si="4"/>
        <v>0.04</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286</v>
      </c>
      <c r="O7" s="748"/>
      <c r="P7" s="744" t="s">
        <v>933</v>
      </c>
      <c r="Q7" s="746"/>
      <c r="R7" s="749">
        <v>4</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467</v>
      </c>
      <c r="Q11" s="773"/>
      <c r="R11" s="183" t="s">
        <v>468</v>
      </c>
      <c r="S11" s="183"/>
      <c r="T11" s="183"/>
      <c r="U11" s="772" t="s">
        <v>461</v>
      </c>
      <c r="V11" s="773"/>
      <c r="W11" s="772"/>
      <c r="X11" s="774"/>
      <c r="Y11" s="775"/>
      <c r="Z11" s="775"/>
      <c r="AA11" s="775"/>
      <c r="AB11" s="775"/>
      <c r="AC11" s="776"/>
      <c r="AD11" s="776"/>
      <c r="AE11" s="776"/>
      <c r="AF11" s="776">
        <v>0.04</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471</v>
      </c>
      <c r="O12" s="773"/>
      <c r="P12" s="772" t="s">
        <v>472</v>
      </c>
      <c r="Q12" s="773"/>
      <c r="R12" s="183" t="s">
        <v>473</v>
      </c>
      <c r="S12" s="183"/>
      <c r="T12" s="183"/>
      <c r="U12" s="772" t="s">
        <v>461</v>
      </c>
      <c r="V12" s="773"/>
      <c r="W12" s="772"/>
      <c r="X12" s="774"/>
      <c r="Y12" s="775"/>
      <c r="Z12" s="775"/>
      <c r="AA12" s="775"/>
      <c r="AB12" s="775" t="s">
        <v>347</v>
      </c>
      <c r="AC12" s="776"/>
      <c r="AD12" s="776"/>
      <c r="AE12" s="776"/>
      <c r="AF12" s="776"/>
      <c r="AG12" s="776"/>
      <c r="AH12" s="776"/>
      <c r="AI12" s="776"/>
      <c r="AJ12" s="776"/>
      <c r="AK12" s="777" t="s">
        <v>971</v>
      </c>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0.04</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1</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1</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1</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73" priority="3">
      <formula>$AQ11=2</formula>
    </cfRule>
  </conditionalFormatting>
  <conditionalFormatting sqref="Y11:AF30">
    <cfRule type="expression" dxfId="172" priority="2">
      <formula>$AQ11=3</formula>
    </cfRule>
  </conditionalFormatting>
  <conditionalFormatting sqref="AC11:AJ30">
    <cfRule type="expression" dxfId="171" priority="1">
      <formula>$AQ11=1</formula>
    </cfRule>
  </conditionalFormatting>
  <dataValidations count="2">
    <dataValidation type="list" allowBlank="1" showInputMessage="1" showErrorMessage="1" sqref="N11:O30 R11:T30" xr:uid="{03827646-F393-4FA5-BB53-722092A58590}">
      <formula1>INDIRECT(L11)</formula1>
    </dataValidation>
    <dataValidation type="list" allowBlank="1" showInputMessage="1" showErrorMessage="1" sqref="Y11:AB30" xr:uid="{05D342BD-EA2F-4A95-ACD9-764429EA0D21}">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D2964-E17C-4537-AA04-B5A02B3212A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v>
      </c>
      <c r="AW5" s="729">
        <f>R7</f>
        <v>3.6</v>
      </c>
      <c r="AX5" s="730">
        <f>+Y32</f>
        <v>0</v>
      </c>
      <c r="AY5" s="730">
        <f>+Z32</f>
        <v>0</v>
      </c>
      <c r="AZ5" s="730">
        <f>+AA32</f>
        <v>0</v>
      </c>
      <c r="BA5" s="730">
        <f t="shared" ref="BA5" si="0">+AB32</f>
        <v>2</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f>+AA35</f>
        <v>1</v>
      </c>
      <c r="BM5" s="730">
        <f>+AC35</f>
        <v>0</v>
      </c>
      <c r="BN5" s="730">
        <f t="shared" ref="BN5:BO5" si="3">+AD35</f>
        <v>0</v>
      </c>
      <c r="BO5" s="730">
        <f t="shared" si="3"/>
        <v>0</v>
      </c>
      <c r="BP5" s="730">
        <f>+AG35</f>
        <v>0</v>
      </c>
      <c r="BQ5" s="730">
        <f>+AH35</f>
        <v>0</v>
      </c>
      <c r="BR5" s="730">
        <f>+AI35</f>
        <v>0</v>
      </c>
      <c r="BS5" s="731" t="str">
        <f>+Y36</f>
        <v>Ⅱ</v>
      </c>
      <c r="BT5" s="731" t="str">
        <f>+AC36</f>
        <v>Ⅰ</v>
      </c>
      <c r="BU5" s="731" t="str">
        <f>+AG36</f>
        <v>Ⅰ</v>
      </c>
      <c r="BV5" s="731" t="str">
        <f>+Y37</f>
        <v>Ⅱ</v>
      </c>
      <c r="BW5" s="732" t="str">
        <f>IF(Y32&gt;0,$R$7,"")</f>
        <v/>
      </c>
      <c r="BX5" s="733" t="str">
        <f>IF(Z32&gt;0,"",IF(AA32&gt;0,$R$7,""))</f>
        <v/>
      </c>
      <c r="BY5" s="733" t="str">
        <f>IF(Y32+Z32&gt;0,"",IF(AA32&gt;0,$R$7,""))</f>
        <v/>
      </c>
      <c r="BZ5" s="733">
        <f>IF(Y32+Z32+AA32&gt;0,"",IF(AB32&gt;0,$R$7,""))</f>
        <v>3.6</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287</v>
      </c>
      <c r="O7" s="748"/>
      <c r="P7" s="744" t="s">
        <v>933</v>
      </c>
      <c r="Q7" s="746"/>
      <c r="R7" s="749">
        <v>3.6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472</v>
      </c>
      <c r="Q11" s="773"/>
      <c r="R11" s="183" t="s">
        <v>473</v>
      </c>
      <c r="S11" s="183"/>
      <c r="T11" s="183"/>
      <c r="U11" s="772" t="s">
        <v>461</v>
      </c>
      <c r="V11" s="773"/>
      <c r="W11" s="772"/>
      <c r="X11" s="774"/>
      <c r="Y11" s="775"/>
      <c r="Z11" s="775"/>
      <c r="AA11" s="775"/>
      <c r="AB11" s="775" t="s">
        <v>347</v>
      </c>
      <c r="AC11" s="776"/>
      <c r="AD11" s="776"/>
      <c r="AE11" s="776"/>
      <c r="AF11" s="776"/>
      <c r="AG11" s="776"/>
      <c r="AH11" s="776"/>
      <c r="AI11" s="776"/>
      <c r="AJ11" s="776"/>
      <c r="AK11" s="777" t="s">
        <v>972</v>
      </c>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v>2</v>
      </c>
      <c r="L12" s="772" t="s">
        <v>446</v>
      </c>
      <c r="M12" s="773"/>
      <c r="N12" s="772" t="s">
        <v>471</v>
      </c>
      <c r="O12" s="773"/>
      <c r="P12" s="772" t="s">
        <v>472</v>
      </c>
      <c r="Q12" s="773"/>
      <c r="R12" s="183" t="s">
        <v>473</v>
      </c>
      <c r="S12" s="183"/>
      <c r="T12" s="183"/>
      <c r="U12" s="772" t="s">
        <v>412</v>
      </c>
      <c r="V12" s="773"/>
      <c r="W12" s="772"/>
      <c r="X12" s="774"/>
      <c r="Y12" s="775"/>
      <c r="Z12" s="775"/>
      <c r="AA12" s="775"/>
      <c r="AB12" s="775" t="s">
        <v>347</v>
      </c>
      <c r="AC12" s="776"/>
      <c r="AD12" s="776"/>
      <c r="AE12" s="776"/>
      <c r="AF12" s="776"/>
      <c r="AG12" s="776"/>
      <c r="AH12" s="776"/>
      <c r="AI12" s="776"/>
      <c r="AJ12" s="776"/>
      <c r="AK12" s="777" t="s">
        <v>973</v>
      </c>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2</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2</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70" priority="3">
      <formula>$AQ11=2</formula>
    </cfRule>
  </conditionalFormatting>
  <conditionalFormatting sqref="Y11:AF30">
    <cfRule type="expression" dxfId="169" priority="2">
      <formula>$AQ11=3</formula>
    </cfRule>
  </conditionalFormatting>
  <conditionalFormatting sqref="AC11:AJ30">
    <cfRule type="expression" dxfId="168" priority="1">
      <formula>$AQ11=1</formula>
    </cfRule>
  </conditionalFormatting>
  <dataValidations count="2">
    <dataValidation type="list" allowBlank="1" showInputMessage="1" showErrorMessage="1" sqref="N11:O30 R11:T30" xr:uid="{DC398400-3C6E-4A48-9F9F-23F02F03D9C9}">
      <formula1>INDIRECT(L11)</formula1>
    </dataValidation>
    <dataValidation type="list" allowBlank="1" showInputMessage="1" showErrorMessage="1" sqref="Y11:AB30" xr:uid="{83C3A699-F183-4E3E-8A6D-666C77EBBDD7}">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7475C-CDDF-4FD7-959D-5086AD16BAE7}">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v>
      </c>
      <c r="AW5" s="729">
        <f>R7</f>
        <v>5.4</v>
      </c>
      <c r="AX5" s="730">
        <f>+Y32</f>
        <v>0</v>
      </c>
      <c r="AY5" s="730">
        <f>+Z32</f>
        <v>0</v>
      </c>
      <c r="AZ5" s="730">
        <f>+AA32</f>
        <v>0</v>
      </c>
      <c r="BA5" s="730">
        <f t="shared" ref="BA5" si="0">+AB32</f>
        <v>2</v>
      </c>
      <c r="BB5" s="730">
        <f>+AC32</f>
        <v>0</v>
      </c>
      <c r="BC5" s="730">
        <f t="shared" ref="BC5:BI5" si="1">+AD32</f>
        <v>0</v>
      </c>
      <c r="BD5" s="730">
        <f t="shared" si="1"/>
        <v>1</v>
      </c>
      <c r="BE5" s="730">
        <f t="shared" si="1"/>
        <v>1</v>
      </c>
      <c r="BF5" s="730">
        <f t="shared" si="1"/>
        <v>0</v>
      </c>
      <c r="BG5" s="730">
        <f t="shared" si="1"/>
        <v>0</v>
      </c>
      <c r="BH5" s="730">
        <f t="shared" si="1"/>
        <v>0</v>
      </c>
      <c r="BI5" s="730">
        <f t="shared" si="1"/>
        <v>1</v>
      </c>
      <c r="BJ5" s="730" t="str">
        <f>+Y35</f>
        <v/>
      </c>
      <c r="BK5" s="730" t="str">
        <f t="shared" ref="BK5" si="2">+Z35</f>
        <v/>
      </c>
      <c r="BL5" s="730">
        <f>+AA35</f>
        <v>1</v>
      </c>
      <c r="BM5" s="730">
        <f>+AC35</f>
        <v>0</v>
      </c>
      <c r="BN5" s="730">
        <f t="shared" ref="BN5:BO5" si="3">+AD35</f>
        <v>0</v>
      </c>
      <c r="BO5" s="730">
        <f t="shared" si="3"/>
        <v>2</v>
      </c>
      <c r="BP5" s="730">
        <f>+AG35</f>
        <v>0</v>
      </c>
      <c r="BQ5" s="730">
        <f>+AH35</f>
        <v>0</v>
      </c>
      <c r="BR5" s="730">
        <f>+AI35</f>
        <v>1</v>
      </c>
      <c r="BS5" s="731" t="str">
        <f>+Y36</f>
        <v>Ⅱ</v>
      </c>
      <c r="BT5" s="731" t="str">
        <f>+AC36</f>
        <v>Ⅱ</v>
      </c>
      <c r="BU5" s="731" t="str">
        <f>+AG36</f>
        <v>Ⅱ</v>
      </c>
      <c r="BV5" s="731" t="str">
        <f>+Y37</f>
        <v>Ⅱ</v>
      </c>
      <c r="BW5" s="732" t="str">
        <f>IF(Y32&gt;0,$R$7,"")</f>
        <v/>
      </c>
      <c r="BX5" s="733" t="str">
        <f>IF(Z32&gt;0,"",IF(AA32&gt;0,$R$7,""))</f>
        <v/>
      </c>
      <c r="BY5" s="733" t="str">
        <f>IF(Y32+Z32&gt;0,"",IF(AA32&gt;0,$R$7,""))</f>
        <v/>
      </c>
      <c r="BZ5" s="733">
        <f>IF(Y32+Z32+AA32&gt;0,"",IF(AB32&gt;0,$R$7,""))</f>
        <v>5.4</v>
      </c>
      <c r="CA5" s="734">
        <f t="shared" ref="CA5:CH5" si="4">+AC31</f>
        <v>0</v>
      </c>
      <c r="CB5" s="734">
        <f t="shared" si="4"/>
        <v>0</v>
      </c>
      <c r="CC5" s="734">
        <f t="shared" si="4"/>
        <v>5.2999999999999999E-2</v>
      </c>
      <c r="CD5" s="734">
        <f t="shared" si="4"/>
        <v>0.22500000000000001</v>
      </c>
      <c r="CE5" s="734">
        <f t="shared" si="4"/>
        <v>0</v>
      </c>
      <c r="CF5" s="734">
        <f t="shared" si="4"/>
        <v>0</v>
      </c>
      <c r="CG5" s="734">
        <f t="shared" si="4"/>
        <v>0</v>
      </c>
      <c r="CH5" s="734">
        <f t="shared" si="4"/>
        <v>9.9</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288</v>
      </c>
      <c r="O7" s="748"/>
      <c r="P7" s="744" t="s">
        <v>933</v>
      </c>
      <c r="Q7" s="746"/>
      <c r="R7" s="749">
        <v>5.4</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472</v>
      </c>
      <c r="Q11" s="773"/>
      <c r="R11" s="183" t="s">
        <v>473</v>
      </c>
      <c r="S11" s="183"/>
      <c r="T11" s="183"/>
      <c r="U11" s="772" t="s">
        <v>461</v>
      </c>
      <c r="V11" s="773"/>
      <c r="W11" s="772"/>
      <c r="X11" s="774"/>
      <c r="Y11" s="775"/>
      <c r="Z11" s="775"/>
      <c r="AA11" s="775"/>
      <c r="AB11" s="775" t="s">
        <v>347</v>
      </c>
      <c r="AC11" s="776"/>
      <c r="AD11" s="776"/>
      <c r="AE11" s="776"/>
      <c r="AF11" s="776"/>
      <c r="AG11" s="776"/>
      <c r="AH11" s="776"/>
      <c r="AI11" s="776"/>
      <c r="AJ11" s="776"/>
      <c r="AK11" s="777" t="s">
        <v>974</v>
      </c>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v>2</v>
      </c>
      <c r="L12" s="772" t="s">
        <v>446</v>
      </c>
      <c r="M12" s="773"/>
      <c r="N12" s="772" t="s">
        <v>478</v>
      </c>
      <c r="O12" s="773"/>
      <c r="P12" s="772" t="s">
        <v>467</v>
      </c>
      <c r="Q12" s="773"/>
      <c r="R12" s="183" t="s">
        <v>479</v>
      </c>
      <c r="S12" s="183"/>
      <c r="T12" s="183"/>
      <c r="U12" s="772" t="s">
        <v>461</v>
      </c>
      <c r="V12" s="773"/>
      <c r="W12" s="772"/>
      <c r="X12" s="774"/>
      <c r="Y12" s="775"/>
      <c r="Z12" s="775"/>
      <c r="AA12" s="775"/>
      <c r="AB12" s="775"/>
      <c r="AC12" s="776"/>
      <c r="AD12" s="776"/>
      <c r="AE12" s="776"/>
      <c r="AF12" s="776">
        <v>0.22500000000000001</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447</v>
      </c>
      <c r="O13" s="773"/>
      <c r="P13" s="772" t="s">
        <v>467</v>
      </c>
      <c r="Q13" s="773"/>
      <c r="R13" s="183" t="s">
        <v>479</v>
      </c>
      <c r="S13" s="183"/>
      <c r="T13" s="183"/>
      <c r="U13" s="772" t="s">
        <v>461</v>
      </c>
      <c r="V13" s="773"/>
      <c r="W13" s="772"/>
      <c r="X13" s="774"/>
      <c r="Y13" s="775"/>
      <c r="Z13" s="775"/>
      <c r="AA13" s="775"/>
      <c r="AB13" s="775"/>
      <c r="AC13" s="776"/>
      <c r="AD13" s="776"/>
      <c r="AE13" s="776">
        <v>5.2999999999999999E-2</v>
      </c>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471</v>
      </c>
      <c r="O14" s="773"/>
      <c r="P14" s="772" t="s">
        <v>472</v>
      </c>
      <c r="Q14" s="773"/>
      <c r="R14" s="183" t="s">
        <v>473</v>
      </c>
      <c r="S14" s="183"/>
      <c r="T14" s="183"/>
      <c r="U14" s="772" t="s">
        <v>461</v>
      </c>
      <c r="V14" s="773"/>
      <c r="W14" s="772"/>
      <c r="X14" s="774"/>
      <c r="Y14" s="775"/>
      <c r="Z14" s="775"/>
      <c r="AA14" s="775"/>
      <c r="AB14" s="775" t="s">
        <v>347</v>
      </c>
      <c r="AC14" s="776"/>
      <c r="AD14" s="776"/>
      <c r="AE14" s="776"/>
      <c r="AF14" s="776"/>
      <c r="AG14" s="776"/>
      <c r="AH14" s="776"/>
      <c r="AI14" s="776"/>
      <c r="AJ14" s="776"/>
      <c r="AK14" s="777" t="s">
        <v>975</v>
      </c>
      <c r="AL14" s="778"/>
      <c r="AM14" s="778"/>
      <c r="AN14" s="782"/>
      <c r="AO14" s="783"/>
      <c r="AP14" s="3"/>
      <c r="AQ14" s="781">
        <f t="shared" si="5"/>
        <v>1</v>
      </c>
    </row>
    <row r="15" spans="2:86" ht="12" customHeight="1" x14ac:dyDescent="0.15">
      <c r="B15" s="371"/>
      <c r="C15" s="743"/>
      <c r="D15" s="738"/>
      <c r="E15" s="738"/>
      <c r="F15" s="738"/>
      <c r="G15" s="738"/>
      <c r="H15" s="738"/>
      <c r="I15" s="738"/>
      <c r="J15" s="739"/>
      <c r="K15" s="771">
        <v>5</v>
      </c>
      <c r="L15" s="772" t="s">
        <v>446</v>
      </c>
      <c r="M15" s="773"/>
      <c r="N15" s="772" t="s">
        <v>471</v>
      </c>
      <c r="O15" s="773"/>
      <c r="P15" s="772" t="s">
        <v>448</v>
      </c>
      <c r="Q15" s="773"/>
      <c r="R15" s="183" t="s">
        <v>448</v>
      </c>
      <c r="S15" s="183"/>
      <c r="T15" s="183"/>
      <c r="U15" s="772" t="s">
        <v>404</v>
      </c>
      <c r="V15" s="773"/>
      <c r="W15" s="772"/>
      <c r="X15" s="774"/>
      <c r="Y15" s="775"/>
      <c r="Z15" s="775"/>
      <c r="AA15" s="775"/>
      <c r="AB15" s="775"/>
      <c r="AC15" s="776"/>
      <c r="AD15" s="776"/>
      <c r="AE15" s="776"/>
      <c r="AF15" s="776"/>
      <c r="AG15" s="776"/>
      <c r="AH15" s="776"/>
      <c r="AI15" s="776"/>
      <c r="AJ15" s="776">
        <v>9.9</v>
      </c>
      <c r="AK15" s="777">
        <v>0</v>
      </c>
      <c r="AL15" s="778"/>
      <c r="AM15" s="778"/>
      <c r="AN15" s="782"/>
      <c r="AO15" s="783"/>
      <c r="AP15" s="3"/>
      <c r="AQ15" s="781">
        <f t="shared" si="5"/>
        <v>3</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5.2999999999999999E-2</v>
      </c>
      <c r="AF31" s="785">
        <f t="shared" si="6"/>
        <v>0.22500000000000001</v>
      </c>
      <c r="AG31" s="785">
        <f t="shared" si="6"/>
        <v>0</v>
      </c>
      <c r="AH31" s="785">
        <f t="shared" si="6"/>
        <v>0</v>
      </c>
      <c r="AI31" s="785">
        <f t="shared" si="6"/>
        <v>0</v>
      </c>
      <c r="AJ31" s="785">
        <f t="shared" si="6"/>
        <v>9.9</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2</v>
      </c>
      <c r="AC32" s="775">
        <f t="shared" ref="AC32:AJ32" si="7">COUNT(AC11:AC30)</f>
        <v>0</v>
      </c>
      <c r="AD32" s="775">
        <f t="shared" si="7"/>
        <v>0</v>
      </c>
      <c r="AE32" s="775">
        <f t="shared" si="7"/>
        <v>1</v>
      </c>
      <c r="AF32" s="775">
        <f t="shared" si="7"/>
        <v>1</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Ⅱa</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2</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2</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5</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67" priority="3">
      <formula>$AQ11=2</formula>
    </cfRule>
  </conditionalFormatting>
  <conditionalFormatting sqref="Y11:AF30">
    <cfRule type="expression" dxfId="166" priority="2">
      <formula>$AQ11=3</formula>
    </cfRule>
  </conditionalFormatting>
  <conditionalFormatting sqref="AC11:AJ30">
    <cfRule type="expression" dxfId="165" priority="1">
      <formula>$AQ11=1</formula>
    </cfRule>
  </conditionalFormatting>
  <dataValidations count="2">
    <dataValidation type="list" allowBlank="1" showInputMessage="1" showErrorMessage="1" sqref="N11:O30 R11:T30" xr:uid="{B5635145-670B-4268-AFC5-03AC299019D0}">
      <formula1>INDIRECT(L11)</formula1>
    </dataValidation>
    <dataValidation type="list" allowBlank="1" showInputMessage="1" showErrorMessage="1" sqref="Y11:AB30" xr:uid="{F71C9FBE-AE32-42E7-B324-1B7140DBB0E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29DE7-C8F6-46FA-938F-EA182C5A50B9}">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S6</v>
      </c>
      <c r="AW5" s="729">
        <f>R7</f>
        <v>4.3</v>
      </c>
      <c r="AX5" s="730">
        <f>+Y32</f>
        <v>0</v>
      </c>
      <c r="AY5" s="730">
        <f>+Z32</f>
        <v>0</v>
      </c>
      <c r="AZ5" s="730">
        <f>+AA32</f>
        <v>0</v>
      </c>
      <c r="BA5" s="730">
        <f t="shared" ref="BA5" si="0">+AB32</f>
        <v>1</v>
      </c>
      <c r="BB5" s="730">
        <f>+AC32</f>
        <v>0</v>
      </c>
      <c r="BC5" s="730">
        <f t="shared" ref="BC5:BI5" si="1">+AD32</f>
        <v>0</v>
      </c>
      <c r="BD5" s="730">
        <f t="shared" si="1"/>
        <v>0</v>
      </c>
      <c r="BE5" s="730">
        <f t="shared" si="1"/>
        <v>0</v>
      </c>
      <c r="BF5" s="730">
        <f t="shared" si="1"/>
        <v>0</v>
      </c>
      <c r="BG5" s="730">
        <f t="shared" si="1"/>
        <v>0</v>
      </c>
      <c r="BH5" s="730">
        <f t="shared" si="1"/>
        <v>0</v>
      </c>
      <c r="BI5" s="730">
        <f t="shared" si="1"/>
        <v>1</v>
      </c>
      <c r="BJ5" s="730" t="str">
        <f>+Y35</f>
        <v/>
      </c>
      <c r="BK5" s="730" t="str">
        <f t="shared" ref="BK5" si="2">+Z35</f>
        <v/>
      </c>
      <c r="BL5" s="730">
        <f>+AA35</f>
        <v>1</v>
      </c>
      <c r="BM5" s="730">
        <f>+AC35</f>
        <v>0</v>
      </c>
      <c r="BN5" s="730">
        <f t="shared" ref="BN5:BO5" si="3">+AD35</f>
        <v>0</v>
      </c>
      <c r="BO5" s="730">
        <f t="shared" si="3"/>
        <v>0</v>
      </c>
      <c r="BP5" s="730">
        <f>+AG35</f>
        <v>0</v>
      </c>
      <c r="BQ5" s="730">
        <f>+AH35</f>
        <v>0</v>
      </c>
      <c r="BR5" s="730">
        <f>+AI35</f>
        <v>1</v>
      </c>
      <c r="BS5" s="731" t="str">
        <f>+Y36</f>
        <v>Ⅱ</v>
      </c>
      <c r="BT5" s="731" t="str">
        <f>+AC36</f>
        <v>Ⅰ</v>
      </c>
      <c r="BU5" s="731" t="str">
        <f>+AG36</f>
        <v>Ⅱ</v>
      </c>
      <c r="BV5" s="731" t="str">
        <f>+Y37</f>
        <v>Ⅱ</v>
      </c>
      <c r="BW5" s="732" t="str">
        <f>IF(Y32&gt;0,$R$7,"")</f>
        <v/>
      </c>
      <c r="BX5" s="733" t="str">
        <f>IF(Z32&gt;0,"",IF(AA32&gt;0,$R$7,""))</f>
        <v/>
      </c>
      <c r="BY5" s="733" t="str">
        <f>IF(Y32+Z32&gt;0,"",IF(AA32&gt;0,$R$7,""))</f>
        <v/>
      </c>
      <c r="BZ5" s="733">
        <f>IF(Y32+Z32+AA32&gt;0,"",IF(AB32&gt;0,$R$7,""))</f>
        <v>4.3</v>
      </c>
      <c r="CA5" s="734">
        <f t="shared" ref="CA5:CH5" si="4">+AC31</f>
        <v>0</v>
      </c>
      <c r="CB5" s="734">
        <f t="shared" si="4"/>
        <v>0</v>
      </c>
      <c r="CC5" s="734">
        <f t="shared" si="4"/>
        <v>0</v>
      </c>
      <c r="CD5" s="734">
        <f t="shared" si="4"/>
        <v>0</v>
      </c>
      <c r="CE5" s="734">
        <f t="shared" si="4"/>
        <v>0</v>
      </c>
      <c r="CF5" s="734">
        <f t="shared" si="4"/>
        <v>0</v>
      </c>
      <c r="CG5" s="734">
        <f t="shared" si="4"/>
        <v>0</v>
      </c>
      <c r="CH5" s="734">
        <f t="shared" si="4"/>
        <v>2.35</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289</v>
      </c>
      <c r="O7" s="748"/>
      <c r="P7" s="744" t="s">
        <v>933</v>
      </c>
      <c r="Q7" s="746"/>
      <c r="R7" s="749">
        <v>4.3</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472</v>
      </c>
      <c r="Q11" s="773"/>
      <c r="R11" s="183" t="s">
        <v>473</v>
      </c>
      <c r="S11" s="183"/>
      <c r="T11" s="183"/>
      <c r="U11" s="772" t="s">
        <v>461</v>
      </c>
      <c r="V11" s="773"/>
      <c r="W11" s="772"/>
      <c r="X11" s="774"/>
      <c r="Y11" s="775"/>
      <c r="Z11" s="775"/>
      <c r="AA11" s="775"/>
      <c r="AB11" s="775" t="s">
        <v>347</v>
      </c>
      <c r="AC11" s="776"/>
      <c r="AD11" s="776"/>
      <c r="AE11" s="776"/>
      <c r="AF11" s="776"/>
      <c r="AG11" s="776"/>
      <c r="AH11" s="776"/>
      <c r="AI11" s="776"/>
      <c r="AJ11" s="776"/>
      <c r="AK11" s="777" t="s">
        <v>976</v>
      </c>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v>2</v>
      </c>
      <c r="L12" s="772" t="s">
        <v>446</v>
      </c>
      <c r="M12" s="773"/>
      <c r="N12" s="772" t="s">
        <v>466</v>
      </c>
      <c r="O12" s="773"/>
      <c r="P12" s="772" t="s">
        <v>448</v>
      </c>
      <c r="Q12" s="773"/>
      <c r="R12" s="183" t="s">
        <v>448</v>
      </c>
      <c r="S12" s="183"/>
      <c r="T12" s="183"/>
      <c r="U12" s="772" t="s">
        <v>404</v>
      </c>
      <c r="V12" s="773"/>
      <c r="W12" s="772"/>
      <c r="X12" s="774"/>
      <c r="Y12" s="775"/>
      <c r="Z12" s="775"/>
      <c r="AA12" s="775"/>
      <c r="AB12" s="775"/>
      <c r="AC12" s="776"/>
      <c r="AD12" s="776"/>
      <c r="AE12" s="776"/>
      <c r="AF12" s="776"/>
      <c r="AG12" s="776"/>
      <c r="AH12" s="776"/>
      <c r="AI12" s="776"/>
      <c r="AJ12" s="776">
        <v>2.35</v>
      </c>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446</v>
      </c>
      <c r="M13" s="773"/>
      <c r="N13" s="772" t="s">
        <v>447</v>
      </c>
      <c r="O13" s="773"/>
      <c r="P13" s="772" t="s">
        <v>448</v>
      </c>
      <c r="Q13" s="773"/>
      <c r="R13" s="183" t="s">
        <v>448</v>
      </c>
      <c r="S13" s="183"/>
      <c r="T13" s="183"/>
      <c r="U13" s="772" t="s">
        <v>404</v>
      </c>
      <c r="V13" s="773"/>
      <c r="W13" s="772"/>
      <c r="X13" s="774"/>
      <c r="Y13" s="775"/>
      <c r="Z13" s="775"/>
      <c r="AA13" s="775"/>
      <c r="AB13" s="775"/>
      <c r="AC13" s="776"/>
      <c r="AD13" s="776"/>
      <c r="AE13" s="776"/>
      <c r="AF13" s="776"/>
      <c r="AG13" s="776"/>
      <c r="AH13" s="776"/>
      <c r="AI13" s="776"/>
      <c r="AJ13" s="776"/>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2.35</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1</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Ⅰ</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1</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0</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Ⅰ</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64" priority="3">
      <formula>$AQ11=2</formula>
    </cfRule>
  </conditionalFormatting>
  <conditionalFormatting sqref="Y11:AF30">
    <cfRule type="expression" dxfId="163" priority="2">
      <formula>$AQ11=3</formula>
    </cfRule>
  </conditionalFormatting>
  <conditionalFormatting sqref="AC11:AJ30">
    <cfRule type="expression" dxfId="162" priority="1">
      <formula>$AQ11=1</formula>
    </cfRule>
  </conditionalFormatting>
  <dataValidations count="2">
    <dataValidation type="list" allowBlank="1" showInputMessage="1" showErrorMessage="1" sqref="N11:O30 R11:T30" xr:uid="{656323EF-B348-4C09-9650-5DF6B8A0E02B}">
      <formula1>INDIRECT(L11)</formula1>
    </dataValidation>
    <dataValidation type="list" allowBlank="1" showInputMessage="1" showErrorMessage="1" sqref="Y11:AB30" xr:uid="{545005ED-6CDF-4F11-8284-ACAC30DC085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F5FAC-C139-4A83-85CF-C7BBC954465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S7</v>
      </c>
      <c r="AW5" s="729">
        <f>R7</f>
        <v>4</v>
      </c>
      <c r="AX5" s="730">
        <f>+Y32</f>
        <v>0</v>
      </c>
      <c r="AY5" s="730">
        <f>+Z32</f>
        <v>0</v>
      </c>
      <c r="AZ5" s="730">
        <f>+AA32</f>
        <v>0</v>
      </c>
      <c r="BA5" s="730">
        <f t="shared" ref="BA5" si="0">+AB32</f>
        <v>2</v>
      </c>
      <c r="BB5" s="730">
        <f>+AC32</f>
        <v>0</v>
      </c>
      <c r="BC5" s="730">
        <f t="shared" ref="BC5:BI5" si="1">+AD32</f>
        <v>2</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f>+AA35</f>
        <v>1</v>
      </c>
      <c r="BM5" s="730">
        <f>+AC35</f>
        <v>0</v>
      </c>
      <c r="BN5" s="730">
        <f t="shared" ref="BN5:BO5" si="3">+AD35</f>
        <v>2</v>
      </c>
      <c r="BO5" s="730">
        <f t="shared" si="3"/>
        <v>1</v>
      </c>
      <c r="BP5" s="730">
        <f>+AG35</f>
        <v>0</v>
      </c>
      <c r="BQ5" s="730">
        <f>+AH35</f>
        <v>0</v>
      </c>
      <c r="BR5" s="730">
        <f>+AI35</f>
        <v>0</v>
      </c>
      <c r="BS5" s="731" t="str">
        <f>+Y36</f>
        <v>Ⅱ</v>
      </c>
      <c r="BT5" s="731" t="str">
        <f>+AC36</f>
        <v>Ⅲ</v>
      </c>
      <c r="BU5" s="731" t="str">
        <f>+AG36</f>
        <v>Ⅰ</v>
      </c>
      <c r="BV5" s="731" t="str">
        <f>+Y37</f>
        <v>Ⅲ</v>
      </c>
      <c r="BW5" s="732" t="str">
        <f>IF(Y32&gt;0,$R$7,"")</f>
        <v/>
      </c>
      <c r="BX5" s="733" t="str">
        <f>IF(Z32&gt;0,"",IF(AA32&gt;0,$R$7,""))</f>
        <v/>
      </c>
      <c r="BY5" s="733" t="str">
        <f>IF(Y32+Z32&gt;0,"",IF(AA32&gt;0,$R$7,""))</f>
        <v/>
      </c>
      <c r="BZ5" s="733">
        <f>IF(Y32+Z32+AA32&gt;0,"",IF(AB32&gt;0,$R$7,""))</f>
        <v>4</v>
      </c>
      <c r="CA5" s="734">
        <f t="shared" ref="CA5:CH5" si="4">+AC31</f>
        <v>0</v>
      </c>
      <c r="CB5" s="734">
        <f t="shared" si="4"/>
        <v>3.68</v>
      </c>
      <c r="CC5" s="734">
        <f t="shared" si="4"/>
        <v>0</v>
      </c>
      <c r="CD5" s="734">
        <f t="shared" si="4"/>
        <v>0.09</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290</v>
      </c>
      <c r="O7" s="748"/>
      <c r="P7" s="744" t="s">
        <v>933</v>
      </c>
      <c r="Q7" s="746"/>
      <c r="R7" s="749">
        <v>4</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472</v>
      </c>
      <c r="Q11" s="773"/>
      <c r="R11" s="183" t="s">
        <v>473</v>
      </c>
      <c r="S11" s="183"/>
      <c r="T11" s="183"/>
      <c r="U11" s="772" t="s">
        <v>461</v>
      </c>
      <c r="V11" s="773"/>
      <c r="W11" s="772"/>
      <c r="X11" s="774"/>
      <c r="Y11" s="775"/>
      <c r="Z11" s="775"/>
      <c r="AA11" s="775"/>
      <c r="AB11" s="775" t="s">
        <v>347</v>
      </c>
      <c r="AC11" s="776"/>
      <c r="AD11" s="776"/>
      <c r="AE11" s="776"/>
      <c r="AF11" s="776"/>
      <c r="AG11" s="776"/>
      <c r="AH11" s="776"/>
      <c r="AI11" s="776"/>
      <c r="AJ11" s="776"/>
      <c r="AK11" s="777" t="s">
        <v>973</v>
      </c>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v>2</v>
      </c>
      <c r="L12" s="772" t="s">
        <v>446</v>
      </c>
      <c r="M12" s="773"/>
      <c r="N12" s="772" t="s">
        <v>478</v>
      </c>
      <c r="O12" s="773"/>
      <c r="P12" s="772" t="s">
        <v>467</v>
      </c>
      <c r="Q12" s="773"/>
      <c r="R12" s="183" t="s">
        <v>479</v>
      </c>
      <c r="S12" s="183"/>
      <c r="T12" s="183"/>
      <c r="U12" s="772" t="s">
        <v>461</v>
      </c>
      <c r="V12" s="773"/>
      <c r="W12" s="772"/>
      <c r="X12" s="774"/>
      <c r="Y12" s="775"/>
      <c r="Z12" s="775"/>
      <c r="AA12" s="775"/>
      <c r="AB12" s="775"/>
      <c r="AC12" s="776"/>
      <c r="AD12" s="776"/>
      <c r="AE12" s="776"/>
      <c r="AF12" s="776">
        <v>0.09</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490</v>
      </c>
      <c r="O13" s="773"/>
      <c r="P13" s="772" t="s">
        <v>467</v>
      </c>
      <c r="Q13" s="773"/>
      <c r="R13" s="183" t="s">
        <v>468</v>
      </c>
      <c r="S13" s="183"/>
      <c r="T13" s="183"/>
      <c r="U13" s="772" t="s">
        <v>461</v>
      </c>
      <c r="V13" s="773"/>
      <c r="W13" s="772"/>
      <c r="X13" s="774"/>
      <c r="Y13" s="775"/>
      <c r="Z13" s="775"/>
      <c r="AA13" s="775"/>
      <c r="AB13" s="775"/>
      <c r="AC13" s="776"/>
      <c r="AD13" s="776">
        <v>3.06</v>
      </c>
      <c r="AE13" s="776"/>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471</v>
      </c>
      <c r="O14" s="773"/>
      <c r="P14" s="772" t="s">
        <v>467</v>
      </c>
      <c r="Q14" s="773"/>
      <c r="R14" s="183" t="s">
        <v>468</v>
      </c>
      <c r="S14" s="183"/>
      <c r="T14" s="183"/>
      <c r="U14" s="772" t="s">
        <v>461</v>
      </c>
      <c r="V14" s="773"/>
      <c r="W14" s="772"/>
      <c r="X14" s="774"/>
      <c r="Y14" s="775"/>
      <c r="Z14" s="775"/>
      <c r="AA14" s="775"/>
      <c r="AB14" s="775"/>
      <c r="AC14" s="776"/>
      <c r="AD14" s="776">
        <v>0.62</v>
      </c>
      <c r="AE14" s="776"/>
      <c r="AF14" s="776"/>
      <c r="AG14" s="776"/>
      <c r="AH14" s="776"/>
      <c r="AI14" s="776"/>
      <c r="AJ14" s="776"/>
      <c r="AK14" s="777">
        <v>0</v>
      </c>
      <c r="AL14" s="778"/>
      <c r="AM14" s="778"/>
      <c r="AN14" s="782"/>
      <c r="AO14" s="783"/>
      <c r="AP14" s="3"/>
      <c r="AQ14" s="781">
        <f t="shared" si="5"/>
        <v>2</v>
      </c>
    </row>
    <row r="15" spans="2:86" ht="12" customHeight="1" x14ac:dyDescent="0.15">
      <c r="B15" s="371"/>
      <c r="C15" s="743"/>
      <c r="D15" s="738"/>
      <c r="E15" s="738"/>
      <c r="F15" s="738"/>
      <c r="G15" s="738"/>
      <c r="H15" s="738"/>
      <c r="I15" s="738"/>
      <c r="J15" s="739"/>
      <c r="K15" s="771">
        <v>5</v>
      </c>
      <c r="L15" s="772" t="s">
        <v>446</v>
      </c>
      <c r="M15" s="773"/>
      <c r="N15" s="772" t="s">
        <v>471</v>
      </c>
      <c r="O15" s="773"/>
      <c r="P15" s="772" t="s">
        <v>472</v>
      </c>
      <c r="Q15" s="773"/>
      <c r="R15" s="183" t="s">
        <v>473</v>
      </c>
      <c r="S15" s="183"/>
      <c r="T15" s="183"/>
      <c r="U15" s="772" t="s">
        <v>412</v>
      </c>
      <c r="V15" s="773"/>
      <c r="W15" s="772"/>
      <c r="X15" s="774"/>
      <c r="Y15" s="775"/>
      <c r="Z15" s="775"/>
      <c r="AA15" s="775"/>
      <c r="AB15" s="775" t="s">
        <v>347</v>
      </c>
      <c r="AC15" s="776"/>
      <c r="AD15" s="776"/>
      <c r="AE15" s="776"/>
      <c r="AF15" s="776"/>
      <c r="AG15" s="776"/>
      <c r="AH15" s="776"/>
      <c r="AI15" s="776"/>
      <c r="AJ15" s="776"/>
      <c r="AK15" s="777" t="s">
        <v>977</v>
      </c>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3.68</v>
      </c>
      <c r="AE31" s="785">
        <f t="shared" si="6"/>
        <v>0</v>
      </c>
      <c r="AF31" s="785">
        <f t="shared" si="6"/>
        <v>0.09</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2</v>
      </c>
      <c r="AC32" s="775">
        <f t="shared" ref="AC32:AJ32" si="7">COUNT(AC11:AC30)</f>
        <v>0</v>
      </c>
      <c r="AD32" s="775">
        <f t="shared" si="7"/>
        <v>2</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2</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2</v>
      </c>
      <c r="AE35" s="796">
        <f>AE32+AF32</f>
        <v>1</v>
      </c>
      <c r="AF35" s="797"/>
      <c r="AG35" s="775">
        <f>AG32</f>
        <v>0</v>
      </c>
      <c r="AH35" s="775">
        <f>AH32</f>
        <v>0</v>
      </c>
      <c r="AI35" s="796">
        <f>AI32+AJ32</f>
        <v>0</v>
      </c>
      <c r="AJ35" s="797"/>
      <c r="AK35" s="790"/>
      <c r="AL35" s="791"/>
      <c r="AM35" s="791"/>
      <c r="AN35" s="791"/>
      <c r="AO35" s="792"/>
      <c r="AP35" s="3"/>
      <c r="AQ35" s="730">
        <f>+Y32+AC35+AG35</f>
        <v>0</v>
      </c>
      <c r="AR35" s="730">
        <f>+Z32+AD35+AH35</f>
        <v>2</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61" priority="3">
      <formula>$AQ11=2</formula>
    </cfRule>
  </conditionalFormatting>
  <conditionalFormatting sqref="Y11:AF30">
    <cfRule type="expression" dxfId="160" priority="2">
      <formula>$AQ11=3</formula>
    </cfRule>
  </conditionalFormatting>
  <conditionalFormatting sqref="AC11:AJ30">
    <cfRule type="expression" dxfId="159" priority="1">
      <formula>$AQ11=1</formula>
    </cfRule>
  </conditionalFormatting>
  <dataValidations count="2">
    <dataValidation type="list" allowBlank="1" showInputMessage="1" showErrorMessage="1" sqref="N11:O30 R11:T30" xr:uid="{37086E1F-E1CC-4985-B1EB-4F15454DCBC2}">
      <formula1>INDIRECT(L11)</formula1>
    </dataValidation>
    <dataValidation type="list" allowBlank="1" showInputMessage="1" showErrorMessage="1" sqref="Y11:AB30" xr:uid="{F2DFDEE5-43C8-412A-A34B-9C551736832E}">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B9A24-46E4-43C5-9DA5-05A7279CDF0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S8</v>
      </c>
      <c r="AW5" s="729">
        <f>R7</f>
        <v>4</v>
      </c>
      <c r="AX5" s="730">
        <f>+Y32</f>
        <v>0</v>
      </c>
      <c r="AY5" s="730">
        <f>+Z32</f>
        <v>0</v>
      </c>
      <c r="AZ5" s="730">
        <f>+AA32</f>
        <v>0</v>
      </c>
      <c r="BA5" s="730">
        <f t="shared" ref="BA5" si="0">+AB32</f>
        <v>1</v>
      </c>
      <c r="BB5" s="730">
        <f>+AC32</f>
        <v>0</v>
      </c>
      <c r="BC5" s="730">
        <f t="shared" ref="BC5:BI5" si="1">+AD32</f>
        <v>0</v>
      </c>
      <c r="BD5" s="730">
        <f t="shared" si="1"/>
        <v>1</v>
      </c>
      <c r="BE5" s="730">
        <f t="shared" si="1"/>
        <v>1</v>
      </c>
      <c r="BF5" s="730">
        <f t="shared" si="1"/>
        <v>0</v>
      </c>
      <c r="BG5" s="730">
        <f t="shared" si="1"/>
        <v>0</v>
      </c>
      <c r="BH5" s="730">
        <f t="shared" si="1"/>
        <v>0</v>
      </c>
      <c r="BI5" s="730">
        <f t="shared" si="1"/>
        <v>0</v>
      </c>
      <c r="BJ5" s="730" t="str">
        <f>+Y35</f>
        <v/>
      </c>
      <c r="BK5" s="730" t="str">
        <f t="shared" ref="BK5" si="2">+Z35</f>
        <v/>
      </c>
      <c r="BL5" s="730">
        <f>+AA35</f>
        <v>1</v>
      </c>
      <c r="BM5" s="730">
        <f>+AC35</f>
        <v>0</v>
      </c>
      <c r="BN5" s="730">
        <f t="shared" ref="BN5:BO5" si="3">+AD35</f>
        <v>0</v>
      </c>
      <c r="BO5" s="730">
        <f t="shared" si="3"/>
        <v>2</v>
      </c>
      <c r="BP5" s="730">
        <f>+AG35</f>
        <v>0</v>
      </c>
      <c r="BQ5" s="730">
        <f>+AH35</f>
        <v>0</v>
      </c>
      <c r="BR5" s="730">
        <f>+AI35</f>
        <v>0</v>
      </c>
      <c r="BS5" s="731" t="str">
        <f>+Y36</f>
        <v>Ⅱ</v>
      </c>
      <c r="BT5" s="731" t="str">
        <f>+AC36</f>
        <v>Ⅱ</v>
      </c>
      <c r="BU5" s="731" t="str">
        <f>+AG36</f>
        <v>Ⅰ</v>
      </c>
      <c r="BV5" s="731" t="str">
        <f>+Y37</f>
        <v>Ⅱ</v>
      </c>
      <c r="BW5" s="732" t="str">
        <f>IF(Y32&gt;0,$R$7,"")</f>
        <v/>
      </c>
      <c r="BX5" s="733" t="str">
        <f>IF(Z32&gt;0,"",IF(AA32&gt;0,$R$7,""))</f>
        <v/>
      </c>
      <c r="BY5" s="733" t="str">
        <f>IF(Y32+Z32&gt;0,"",IF(AA32&gt;0,$R$7,""))</f>
        <v/>
      </c>
      <c r="BZ5" s="733">
        <f>IF(Y32+Z32+AA32&gt;0,"",IF(AB32&gt;0,$R$7,""))</f>
        <v>4</v>
      </c>
      <c r="CA5" s="734">
        <f t="shared" ref="CA5:CH5" si="4">+AC31</f>
        <v>0</v>
      </c>
      <c r="CB5" s="734">
        <f t="shared" si="4"/>
        <v>0</v>
      </c>
      <c r="CC5" s="734">
        <f t="shared" si="4"/>
        <v>7.4999999999999997E-2</v>
      </c>
      <c r="CD5" s="734">
        <f t="shared" si="4"/>
        <v>0.12</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291</v>
      </c>
      <c r="O7" s="748"/>
      <c r="P7" s="744" t="s">
        <v>933</v>
      </c>
      <c r="Q7" s="746"/>
      <c r="R7" s="749">
        <v>4</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472</v>
      </c>
      <c r="Q11" s="773"/>
      <c r="R11" s="183" t="s">
        <v>473</v>
      </c>
      <c r="S11" s="183"/>
      <c r="T11" s="183"/>
      <c r="U11" s="772" t="s">
        <v>461</v>
      </c>
      <c r="V11" s="773"/>
      <c r="W11" s="772"/>
      <c r="X11" s="774"/>
      <c r="Y11" s="775"/>
      <c r="Z11" s="775"/>
      <c r="AA11" s="775"/>
      <c r="AB11" s="775" t="s">
        <v>347</v>
      </c>
      <c r="AC11" s="776"/>
      <c r="AD11" s="776"/>
      <c r="AE11" s="776"/>
      <c r="AF11" s="776"/>
      <c r="AG11" s="776"/>
      <c r="AH11" s="776"/>
      <c r="AI11" s="776"/>
      <c r="AJ11" s="776"/>
      <c r="AK11" s="777" t="s">
        <v>978</v>
      </c>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v>2</v>
      </c>
      <c r="L12" s="772" t="s">
        <v>446</v>
      </c>
      <c r="M12" s="773"/>
      <c r="N12" s="772" t="s">
        <v>466</v>
      </c>
      <c r="O12" s="773"/>
      <c r="P12" s="772" t="s">
        <v>467</v>
      </c>
      <c r="Q12" s="773"/>
      <c r="R12" s="183" t="s">
        <v>479</v>
      </c>
      <c r="S12" s="183"/>
      <c r="T12" s="183"/>
      <c r="U12" s="772" t="s">
        <v>461</v>
      </c>
      <c r="V12" s="773"/>
      <c r="W12" s="772"/>
      <c r="X12" s="774"/>
      <c r="Y12" s="775"/>
      <c r="Z12" s="775"/>
      <c r="AA12" s="775"/>
      <c r="AB12" s="775"/>
      <c r="AC12" s="776"/>
      <c r="AD12" s="776"/>
      <c r="AE12" s="776"/>
      <c r="AF12" s="776">
        <v>0.12</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447</v>
      </c>
      <c r="O13" s="773"/>
      <c r="P13" s="772" t="s">
        <v>467</v>
      </c>
      <c r="Q13" s="773"/>
      <c r="R13" s="183" t="s">
        <v>479</v>
      </c>
      <c r="S13" s="183"/>
      <c r="T13" s="183"/>
      <c r="U13" s="772" t="s">
        <v>461</v>
      </c>
      <c r="V13" s="773"/>
      <c r="W13" s="772"/>
      <c r="X13" s="774"/>
      <c r="Y13" s="775"/>
      <c r="Z13" s="775"/>
      <c r="AA13" s="775"/>
      <c r="AB13" s="775"/>
      <c r="AC13" s="776"/>
      <c r="AD13" s="776"/>
      <c r="AE13" s="776">
        <v>7.4999999999999997E-2</v>
      </c>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7.4999999999999997E-2</v>
      </c>
      <c r="AF31" s="785">
        <f t="shared" si="6"/>
        <v>0.12</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1</v>
      </c>
      <c r="AC32" s="775">
        <f t="shared" ref="AC32:AJ32" si="7">COUNT(AC11:AC30)</f>
        <v>0</v>
      </c>
      <c r="AD32" s="775">
        <f t="shared" si="7"/>
        <v>0</v>
      </c>
      <c r="AE32" s="775">
        <f t="shared" si="7"/>
        <v>1</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1</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2</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58" priority="3">
      <formula>$AQ11=2</formula>
    </cfRule>
  </conditionalFormatting>
  <conditionalFormatting sqref="Y11:AF30">
    <cfRule type="expression" dxfId="157" priority="2">
      <formula>$AQ11=3</formula>
    </cfRule>
  </conditionalFormatting>
  <conditionalFormatting sqref="AC11:AJ30">
    <cfRule type="expression" dxfId="156" priority="1">
      <formula>$AQ11=1</formula>
    </cfRule>
  </conditionalFormatting>
  <dataValidations count="2">
    <dataValidation type="list" allowBlank="1" showInputMessage="1" showErrorMessage="1" sqref="N11:O30 R11:T30" xr:uid="{9C710931-0496-45EE-AC59-DBC87C0FC309}">
      <formula1>INDIRECT(L11)</formula1>
    </dataValidation>
    <dataValidation type="list" allowBlank="1" showInputMessage="1" showErrorMessage="1" sqref="Y11:AB30" xr:uid="{2B82080C-8376-4180-9DBA-937F899EA0D7}">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128D4-6DE3-4CE4-9054-149BD3A4FED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S9</v>
      </c>
      <c r="AW5" s="729">
        <f>R7</f>
        <v>4.5</v>
      </c>
      <c r="AX5" s="730">
        <f>+Y32</f>
        <v>0</v>
      </c>
      <c r="AY5" s="730">
        <f>+Z32</f>
        <v>0</v>
      </c>
      <c r="AZ5" s="730">
        <f>+AA32</f>
        <v>0</v>
      </c>
      <c r="BA5" s="730">
        <f t="shared" ref="BA5" si="0">+AB32</f>
        <v>1</v>
      </c>
      <c r="BB5" s="730">
        <f>+AC32</f>
        <v>0</v>
      </c>
      <c r="BC5" s="730">
        <f t="shared" ref="BC5:BI5" si="1">+AD32</f>
        <v>0</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f>+AA35</f>
        <v>1</v>
      </c>
      <c r="BM5" s="730">
        <f>+AC35</f>
        <v>0</v>
      </c>
      <c r="BN5" s="730">
        <f t="shared" ref="BN5:BO5" si="3">+AD35</f>
        <v>0</v>
      </c>
      <c r="BO5" s="730">
        <f t="shared" si="3"/>
        <v>1</v>
      </c>
      <c r="BP5" s="730">
        <f>+AG35</f>
        <v>0</v>
      </c>
      <c r="BQ5" s="730">
        <f>+AH35</f>
        <v>0</v>
      </c>
      <c r="BR5" s="730">
        <f>+AI35</f>
        <v>0</v>
      </c>
      <c r="BS5" s="731" t="str">
        <f>+Y36</f>
        <v>Ⅱ</v>
      </c>
      <c r="BT5" s="731" t="str">
        <f>+AC36</f>
        <v>Ⅱ</v>
      </c>
      <c r="BU5" s="731" t="str">
        <f>+AG36</f>
        <v>Ⅰ</v>
      </c>
      <c r="BV5" s="731" t="str">
        <f>+Y37</f>
        <v>Ⅱ</v>
      </c>
      <c r="BW5" s="732" t="str">
        <f>IF(Y32&gt;0,$R$7,"")</f>
        <v/>
      </c>
      <c r="BX5" s="733" t="str">
        <f>IF(Z32&gt;0,"",IF(AA32&gt;0,$R$7,""))</f>
        <v/>
      </c>
      <c r="BY5" s="733" t="str">
        <f>IF(Y32+Z32&gt;0,"",IF(AA32&gt;0,$R$7,""))</f>
        <v/>
      </c>
      <c r="BZ5" s="733">
        <f>IF(Y32+Z32+AA32&gt;0,"",IF(AB32&gt;0,$R$7,""))</f>
        <v>4.5</v>
      </c>
      <c r="CA5" s="734">
        <f t="shared" ref="CA5:CH5" si="4">+AC31</f>
        <v>0</v>
      </c>
      <c r="CB5" s="734">
        <f t="shared" si="4"/>
        <v>0</v>
      </c>
      <c r="CC5" s="734">
        <f t="shared" si="4"/>
        <v>0</v>
      </c>
      <c r="CD5" s="734">
        <f t="shared" si="4"/>
        <v>0.7</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292</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461</v>
      </c>
      <c r="V11" s="773"/>
      <c r="W11" s="772"/>
      <c r="X11" s="774"/>
      <c r="Y11" s="775"/>
      <c r="Z11" s="775"/>
      <c r="AA11" s="775"/>
      <c r="AB11" s="775"/>
      <c r="AC11" s="776"/>
      <c r="AD11" s="776"/>
      <c r="AE11" s="776"/>
      <c r="AF11" s="776">
        <v>0.7</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471</v>
      </c>
      <c r="O12" s="773"/>
      <c r="P12" s="772" t="s">
        <v>472</v>
      </c>
      <c r="Q12" s="773"/>
      <c r="R12" s="183" t="s">
        <v>473</v>
      </c>
      <c r="S12" s="183"/>
      <c r="T12" s="183"/>
      <c r="U12" s="772" t="s">
        <v>461</v>
      </c>
      <c r="V12" s="773"/>
      <c r="W12" s="772"/>
      <c r="X12" s="774"/>
      <c r="Y12" s="775"/>
      <c r="Z12" s="775"/>
      <c r="AA12" s="775"/>
      <c r="AB12" s="775" t="s">
        <v>347</v>
      </c>
      <c r="AC12" s="776"/>
      <c r="AD12" s="776"/>
      <c r="AE12" s="776"/>
      <c r="AF12" s="776"/>
      <c r="AG12" s="776"/>
      <c r="AH12" s="776"/>
      <c r="AI12" s="776"/>
      <c r="AJ12" s="776"/>
      <c r="AK12" s="777" t="s">
        <v>979</v>
      </c>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0.7</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1</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1</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1</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55" priority="3">
      <formula>$AQ11=2</formula>
    </cfRule>
  </conditionalFormatting>
  <conditionalFormatting sqref="Y11:AF30">
    <cfRule type="expression" dxfId="154" priority="2">
      <formula>$AQ11=3</formula>
    </cfRule>
  </conditionalFormatting>
  <conditionalFormatting sqref="AC11:AJ30">
    <cfRule type="expression" dxfId="153" priority="1">
      <formula>$AQ11=1</formula>
    </cfRule>
  </conditionalFormatting>
  <dataValidations count="2">
    <dataValidation type="list" allowBlank="1" showInputMessage="1" showErrorMessage="1" sqref="N11:O30 R11:T30" xr:uid="{3575C12E-0A80-4296-9C5F-25D40B12F4BB}">
      <formula1>INDIRECT(L11)</formula1>
    </dataValidation>
    <dataValidation type="list" allowBlank="1" showInputMessage="1" showErrorMessage="1" sqref="Y11:AB30" xr:uid="{7155A3C6-06BE-410F-8566-AB26400FA42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A01F-7E79-497D-9F85-FC496CDB084B}">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S10</v>
      </c>
      <c r="AW5" s="729">
        <f>R7</f>
        <v>4.5</v>
      </c>
      <c r="AX5" s="730">
        <f>+Y32</f>
        <v>0</v>
      </c>
      <c r="AY5" s="730">
        <f>+Z32</f>
        <v>0</v>
      </c>
      <c r="AZ5" s="730">
        <f>+AA32</f>
        <v>0</v>
      </c>
      <c r="BA5" s="730">
        <f t="shared" ref="BA5" si="0">+AB32</f>
        <v>2</v>
      </c>
      <c r="BB5" s="730">
        <f>+AC32</f>
        <v>0</v>
      </c>
      <c r="BC5" s="730">
        <f t="shared" ref="BC5:BI5" si="1">+AD32</f>
        <v>0</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f>+AA35</f>
        <v>1</v>
      </c>
      <c r="BM5" s="730">
        <f>+AC35</f>
        <v>0</v>
      </c>
      <c r="BN5" s="730">
        <f t="shared" ref="BN5:BO5" si="3">+AD35</f>
        <v>0</v>
      </c>
      <c r="BO5" s="730">
        <f t="shared" si="3"/>
        <v>1</v>
      </c>
      <c r="BP5" s="730">
        <f>+AG35</f>
        <v>0</v>
      </c>
      <c r="BQ5" s="730">
        <f>+AH35</f>
        <v>0</v>
      </c>
      <c r="BR5" s="730">
        <f>+AI35</f>
        <v>0</v>
      </c>
      <c r="BS5" s="731" t="str">
        <f>+Y36</f>
        <v>Ⅱ</v>
      </c>
      <c r="BT5" s="731" t="str">
        <f>+AC36</f>
        <v>Ⅱ</v>
      </c>
      <c r="BU5" s="731" t="str">
        <f>+AG36</f>
        <v>Ⅰ</v>
      </c>
      <c r="BV5" s="731" t="str">
        <f>+Y37</f>
        <v>Ⅱ</v>
      </c>
      <c r="BW5" s="732" t="str">
        <f>IF(Y32&gt;0,$R$7,"")</f>
        <v/>
      </c>
      <c r="BX5" s="733" t="str">
        <f>IF(Z32&gt;0,"",IF(AA32&gt;0,$R$7,""))</f>
        <v/>
      </c>
      <c r="BY5" s="733" t="str">
        <f>IF(Y32+Z32&gt;0,"",IF(AA32&gt;0,$R$7,""))</f>
        <v/>
      </c>
      <c r="BZ5" s="733">
        <f>IF(Y32+Z32+AA32&gt;0,"",IF(AB32&gt;0,$R$7,""))</f>
        <v>4.5</v>
      </c>
      <c r="CA5" s="734">
        <f t="shared" ref="CA5:CH5" si="4">+AC31</f>
        <v>0</v>
      </c>
      <c r="CB5" s="734">
        <f t="shared" si="4"/>
        <v>0</v>
      </c>
      <c r="CC5" s="734">
        <f t="shared" si="4"/>
        <v>0</v>
      </c>
      <c r="CD5" s="734">
        <f t="shared" si="4"/>
        <v>0.03</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293</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472</v>
      </c>
      <c r="Q11" s="773"/>
      <c r="R11" s="183" t="s">
        <v>473</v>
      </c>
      <c r="S11" s="183"/>
      <c r="T11" s="183"/>
      <c r="U11" s="772" t="s">
        <v>461</v>
      </c>
      <c r="V11" s="773"/>
      <c r="W11" s="772"/>
      <c r="X11" s="774"/>
      <c r="Y11" s="775"/>
      <c r="Z11" s="775"/>
      <c r="AA11" s="775"/>
      <c r="AB11" s="775" t="s">
        <v>347</v>
      </c>
      <c r="AC11" s="776"/>
      <c r="AD11" s="776"/>
      <c r="AE11" s="776"/>
      <c r="AF11" s="776"/>
      <c r="AG11" s="776"/>
      <c r="AH11" s="776"/>
      <c r="AI11" s="776"/>
      <c r="AJ11" s="776"/>
      <c r="AK11" s="777" t="s">
        <v>980</v>
      </c>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v>2</v>
      </c>
      <c r="L12" s="772" t="s">
        <v>446</v>
      </c>
      <c r="M12" s="773"/>
      <c r="N12" s="772" t="s">
        <v>471</v>
      </c>
      <c r="O12" s="773"/>
      <c r="P12" s="772" t="s">
        <v>472</v>
      </c>
      <c r="Q12" s="773"/>
      <c r="R12" s="183" t="s">
        <v>473</v>
      </c>
      <c r="S12" s="183"/>
      <c r="T12" s="183"/>
      <c r="U12" s="772" t="s">
        <v>461</v>
      </c>
      <c r="V12" s="773"/>
      <c r="W12" s="772"/>
      <c r="X12" s="774"/>
      <c r="Y12" s="775"/>
      <c r="Z12" s="775"/>
      <c r="AA12" s="775"/>
      <c r="AB12" s="775" t="s">
        <v>347</v>
      </c>
      <c r="AC12" s="776"/>
      <c r="AD12" s="776"/>
      <c r="AE12" s="776"/>
      <c r="AF12" s="776"/>
      <c r="AG12" s="776"/>
      <c r="AH12" s="776"/>
      <c r="AI12" s="776"/>
      <c r="AJ12" s="776"/>
      <c r="AK12" s="777" t="s">
        <v>981</v>
      </c>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v>3</v>
      </c>
      <c r="L13" s="772" t="s">
        <v>446</v>
      </c>
      <c r="M13" s="773"/>
      <c r="N13" s="772" t="s">
        <v>471</v>
      </c>
      <c r="O13" s="773"/>
      <c r="P13" s="772" t="s">
        <v>467</v>
      </c>
      <c r="Q13" s="773"/>
      <c r="R13" s="183" t="s">
        <v>479</v>
      </c>
      <c r="S13" s="183"/>
      <c r="T13" s="183"/>
      <c r="U13" s="772" t="s">
        <v>461</v>
      </c>
      <c r="V13" s="773"/>
      <c r="W13" s="772"/>
      <c r="X13" s="774"/>
      <c r="Y13" s="775"/>
      <c r="Z13" s="775"/>
      <c r="AA13" s="775"/>
      <c r="AB13" s="775"/>
      <c r="AC13" s="776"/>
      <c r="AD13" s="776"/>
      <c r="AE13" s="776"/>
      <c r="AF13" s="776">
        <v>0.03</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0.03</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2</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2</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1</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52" priority="3">
      <formula>$AQ11=2</formula>
    </cfRule>
  </conditionalFormatting>
  <conditionalFormatting sqref="Y11:AF30">
    <cfRule type="expression" dxfId="151" priority="2">
      <formula>$AQ11=3</formula>
    </cfRule>
  </conditionalFormatting>
  <conditionalFormatting sqref="AC11:AJ30">
    <cfRule type="expression" dxfId="150" priority="1">
      <formula>$AQ11=1</formula>
    </cfRule>
  </conditionalFormatting>
  <dataValidations count="2">
    <dataValidation type="list" allowBlank="1" showInputMessage="1" showErrorMessage="1" sqref="N11:O30 R11:T30" xr:uid="{88F59A54-9413-45F3-9743-8635F3ED1C94}">
      <formula1>INDIRECT(L11)</formula1>
    </dataValidation>
    <dataValidation type="list" allowBlank="1" showInputMessage="1" showErrorMessage="1" sqref="Y11:AB30" xr:uid="{8B27C152-7736-4CD1-9888-EC06EA52832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84286-18AE-430B-A7D0-F74B62EBC896}">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S11</v>
      </c>
      <c r="AW5" s="729">
        <f>R7</f>
        <v>4.5</v>
      </c>
      <c r="AX5" s="730">
        <f>+Y32</f>
        <v>0</v>
      </c>
      <c r="AY5" s="730">
        <f>+Z32</f>
        <v>0</v>
      </c>
      <c r="AZ5" s="730">
        <f>+AA32</f>
        <v>0</v>
      </c>
      <c r="BA5" s="730">
        <f t="shared" ref="BA5" si="0">+AB32</f>
        <v>2</v>
      </c>
      <c r="BB5" s="730">
        <f>+AC32</f>
        <v>0</v>
      </c>
      <c r="BC5" s="730">
        <f t="shared" ref="BC5:BI5" si="1">+AD32</f>
        <v>0</v>
      </c>
      <c r="BD5" s="730">
        <f t="shared" si="1"/>
        <v>1</v>
      </c>
      <c r="BE5" s="730">
        <f t="shared" si="1"/>
        <v>1</v>
      </c>
      <c r="BF5" s="730">
        <f t="shared" si="1"/>
        <v>0</v>
      </c>
      <c r="BG5" s="730">
        <f t="shared" si="1"/>
        <v>0</v>
      </c>
      <c r="BH5" s="730">
        <f t="shared" si="1"/>
        <v>0</v>
      </c>
      <c r="BI5" s="730">
        <f t="shared" si="1"/>
        <v>1</v>
      </c>
      <c r="BJ5" s="730" t="str">
        <f>+Y35</f>
        <v/>
      </c>
      <c r="BK5" s="730" t="str">
        <f t="shared" ref="BK5" si="2">+Z35</f>
        <v/>
      </c>
      <c r="BL5" s="730">
        <f>+AA35</f>
        <v>1</v>
      </c>
      <c r="BM5" s="730">
        <f>+AC35</f>
        <v>0</v>
      </c>
      <c r="BN5" s="730">
        <f t="shared" ref="BN5:BO5" si="3">+AD35</f>
        <v>0</v>
      </c>
      <c r="BO5" s="730">
        <f t="shared" si="3"/>
        <v>2</v>
      </c>
      <c r="BP5" s="730">
        <f>+AG35</f>
        <v>0</v>
      </c>
      <c r="BQ5" s="730">
        <f>+AH35</f>
        <v>0</v>
      </c>
      <c r="BR5" s="730">
        <f>+AI35</f>
        <v>1</v>
      </c>
      <c r="BS5" s="731" t="str">
        <f>+Y36</f>
        <v>Ⅱ</v>
      </c>
      <c r="BT5" s="731" t="str">
        <f>+AC36</f>
        <v>Ⅱ</v>
      </c>
      <c r="BU5" s="731" t="str">
        <f>+AG36</f>
        <v>Ⅱ</v>
      </c>
      <c r="BV5" s="731" t="str">
        <f>+Y37</f>
        <v>Ⅱ</v>
      </c>
      <c r="BW5" s="732" t="str">
        <f>IF(Y32&gt;0,$R$7,"")</f>
        <v/>
      </c>
      <c r="BX5" s="733" t="str">
        <f>IF(Z32&gt;0,"",IF(AA32&gt;0,$R$7,""))</f>
        <v/>
      </c>
      <c r="BY5" s="733" t="str">
        <f>IF(Y32+Z32&gt;0,"",IF(AA32&gt;0,$R$7,""))</f>
        <v/>
      </c>
      <c r="BZ5" s="733">
        <f>IF(Y32+Z32+AA32&gt;0,"",IF(AB32&gt;0,$R$7,""))</f>
        <v>4.5</v>
      </c>
      <c r="CA5" s="734">
        <f t="shared" ref="CA5:CH5" si="4">+AC31</f>
        <v>0</v>
      </c>
      <c r="CB5" s="734">
        <f t="shared" si="4"/>
        <v>0</v>
      </c>
      <c r="CC5" s="734">
        <f t="shared" si="4"/>
        <v>0.06</v>
      </c>
      <c r="CD5" s="734">
        <f t="shared" si="4"/>
        <v>0.02</v>
      </c>
      <c r="CE5" s="734">
        <f t="shared" si="4"/>
        <v>0</v>
      </c>
      <c r="CF5" s="734">
        <f t="shared" si="4"/>
        <v>0</v>
      </c>
      <c r="CG5" s="734">
        <f t="shared" si="4"/>
        <v>0</v>
      </c>
      <c r="CH5" s="734">
        <f t="shared" si="4"/>
        <v>3.24</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294</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472</v>
      </c>
      <c r="Q11" s="773"/>
      <c r="R11" s="183" t="s">
        <v>473</v>
      </c>
      <c r="S11" s="183"/>
      <c r="T11" s="183"/>
      <c r="U11" s="772" t="s">
        <v>461</v>
      </c>
      <c r="V11" s="773"/>
      <c r="W11" s="772"/>
      <c r="X11" s="774"/>
      <c r="Y11" s="775"/>
      <c r="Z11" s="775"/>
      <c r="AA11" s="775"/>
      <c r="AB11" s="775" t="s">
        <v>347</v>
      </c>
      <c r="AC11" s="776"/>
      <c r="AD11" s="776"/>
      <c r="AE11" s="776"/>
      <c r="AF11" s="776"/>
      <c r="AG11" s="776"/>
      <c r="AH11" s="776"/>
      <c r="AI11" s="776"/>
      <c r="AJ11" s="776"/>
      <c r="AK11" s="777" t="s">
        <v>982</v>
      </c>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v>2</v>
      </c>
      <c r="L12" s="772" t="s">
        <v>446</v>
      </c>
      <c r="M12" s="773"/>
      <c r="N12" s="772" t="s">
        <v>504</v>
      </c>
      <c r="O12" s="773"/>
      <c r="P12" s="772" t="s">
        <v>467</v>
      </c>
      <c r="Q12" s="773"/>
      <c r="R12" s="183" t="s">
        <v>468</v>
      </c>
      <c r="S12" s="183"/>
      <c r="T12" s="183"/>
      <c r="U12" s="772" t="s">
        <v>461</v>
      </c>
      <c r="V12" s="773"/>
      <c r="W12" s="772"/>
      <c r="X12" s="774"/>
      <c r="Y12" s="775"/>
      <c r="Z12" s="775"/>
      <c r="AA12" s="775"/>
      <c r="AB12" s="775"/>
      <c r="AC12" s="776"/>
      <c r="AD12" s="776"/>
      <c r="AE12" s="776"/>
      <c r="AF12" s="776">
        <v>0.02</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447</v>
      </c>
      <c r="O13" s="773"/>
      <c r="P13" s="772" t="s">
        <v>467</v>
      </c>
      <c r="Q13" s="773"/>
      <c r="R13" s="183" t="s">
        <v>479</v>
      </c>
      <c r="S13" s="183"/>
      <c r="T13" s="183"/>
      <c r="U13" s="772" t="s">
        <v>461</v>
      </c>
      <c r="V13" s="773"/>
      <c r="W13" s="772"/>
      <c r="X13" s="774"/>
      <c r="Y13" s="775"/>
      <c r="Z13" s="775"/>
      <c r="AA13" s="775"/>
      <c r="AB13" s="775"/>
      <c r="AC13" s="776"/>
      <c r="AD13" s="776"/>
      <c r="AE13" s="776">
        <v>0.06</v>
      </c>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471</v>
      </c>
      <c r="O14" s="773"/>
      <c r="P14" s="772" t="s">
        <v>472</v>
      </c>
      <c r="Q14" s="773"/>
      <c r="R14" s="183" t="s">
        <v>473</v>
      </c>
      <c r="S14" s="183"/>
      <c r="T14" s="183"/>
      <c r="U14" s="772" t="s">
        <v>461</v>
      </c>
      <c r="V14" s="773"/>
      <c r="W14" s="772"/>
      <c r="X14" s="774"/>
      <c r="Y14" s="775"/>
      <c r="Z14" s="775"/>
      <c r="AA14" s="775"/>
      <c r="AB14" s="775" t="s">
        <v>347</v>
      </c>
      <c r="AC14" s="776"/>
      <c r="AD14" s="776"/>
      <c r="AE14" s="776"/>
      <c r="AF14" s="776"/>
      <c r="AG14" s="776"/>
      <c r="AH14" s="776"/>
      <c r="AI14" s="776"/>
      <c r="AJ14" s="776"/>
      <c r="AK14" s="777" t="s">
        <v>973</v>
      </c>
      <c r="AL14" s="778"/>
      <c r="AM14" s="778"/>
      <c r="AN14" s="782"/>
      <c r="AO14" s="783"/>
      <c r="AP14" s="3"/>
      <c r="AQ14" s="781">
        <f t="shared" si="5"/>
        <v>1</v>
      </c>
    </row>
    <row r="15" spans="2:86" ht="12" customHeight="1" x14ac:dyDescent="0.15">
      <c r="B15" s="371"/>
      <c r="C15" s="743"/>
      <c r="D15" s="738"/>
      <c r="E15" s="738"/>
      <c r="F15" s="738"/>
      <c r="G15" s="738"/>
      <c r="H15" s="738"/>
      <c r="I15" s="738"/>
      <c r="J15" s="739"/>
      <c r="K15" s="771">
        <v>5</v>
      </c>
      <c r="L15" s="772" t="s">
        <v>462</v>
      </c>
      <c r="M15" s="773"/>
      <c r="N15" s="772" t="s">
        <v>507</v>
      </c>
      <c r="O15" s="773"/>
      <c r="P15" s="772" t="s">
        <v>448</v>
      </c>
      <c r="Q15" s="773"/>
      <c r="R15" s="183" t="s">
        <v>508</v>
      </c>
      <c r="S15" s="183"/>
      <c r="T15" s="183"/>
      <c r="U15" s="772" t="s">
        <v>404</v>
      </c>
      <c r="V15" s="773"/>
      <c r="W15" s="772"/>
      <c r="X15" s="774"/>
      <c r="Y15" s="775"/>
      <c r="Z15" s="775"/>
      <c r="AA15" s="775"/>
      <c r="AB15" s="775"/>
      <c r="AC15" s="776"/>
      <c r="AD15" s="776"/>
      <c r="AE15" s="776"/>
      <c r="AF15" s="776"/>
      <c r="AG15" s="776"/>
      <c r="AH15" s="776"/>
      <c r="AI15" s="776"/>
      <c r="AJ15" s="776">
        <v>3.24</v>
      </c>
      <c r="AK15" s="777">
        <v>0</v>
      </c>
      <c r="AL15" s="778"/>
      <c r="AM15" s="778"/>
      <c r="AN15" s="782"/>
      <c r="AO15" s="783"/>
      <c r="AP15" s="3"/>
      <c r="AQ15" s="781">
        <f t="shared" si="5"/>
        <v>3</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0.06</v>
      </c>
      <c r="AF31" s="785">
        <f t="shared" si="6"/>
        <v>0.02</v>
      </c>
      <c r="AG31" s="785">
        <f t="shared" si="6"/>
        <v>0</v>
      </c>
      <c r="AH31" s="785">
        <f t="shared" si="6"/>
        <v>0</v>
      </c>
      <c r="AI31" s="785">
        <f t="shared" si="6"/>
        <v>0</v>
      </c>
      <c r="AJ31" s="785">
        <f t="shared" si="6"/>
        <v>3.24</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2</v>
      </c>
      <c r="AC32" s="775">
        <f t="shared" ref="AC32:AJ32" si="7">COUNT(AC11:AC30)</f>
        <v>0</v>
      </c>
      <c r="AD32" s="775">
        <f t="shared" si="7"/>
        <v>0</v>
      </c>
      <c r="AE32" s="775">
        <f t="shared" si="7"/>
        <v>1</v>
      </c>
      <c r="AF32" s="775">
        <f t="shared" si="7"/>
        <v>1</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Ⅱb</v>
      </c>
      <c r="Z33" s="748"/>
      <c r="AA33" s="748"/>
      <c r="AB33" s="789"/>
      <c r="AC33" s="747" t="str">
        <f>IF(AC32&gt;0,"Ⅳ",IF(AD32&gt;0,"Ⅲ",IF(AE32&gt;0,"Ⅱa",IF(AF32&gt;0,"Ⅱb","Ⅰ"))))</f>
        <v>Ⅱa</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2</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f>IF(AQ34=1,"",IF(AS34&gt;0,1,""))</f>
        <v>1</v>
      </c>
      <c r="AB35" s="797"/>
      <c r="AC35" s="775">
        <f>+AC32</f>
        <v>0</v>
      </c>
      <c r="AD35" s="775">
        <f>AD32</f>
        <v>0</v>
      </c>
      <c r="AE35" s="796">
        <f>AE32+AF32</f>
        <v>2</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5</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Ⅱ</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49" priority="3">
      <formula>$AQ11=2</formula>
    </cfRule>
  </conditionalFormatting>
  <conditionalFormatting sqref="Y11:AF30">
    <cfRule type="expression" dxfId="148" priority="2">
      <formula>$AQ11=3</formula>
    </cfRule>
  </conditionalFormatting>
  <conditionalFormatting sqref="AC11:AJ30">
    <cfRule type="expression" dxfId="147" priority="1">
      <formula>$AQ11=1</formula>
    </cfRule>
  </conditionalFormatting>
  <dataValidations count="2">
    <dataValidation type="list" allowBlank="1" showInputMessage="1" showErrorMessage="1" sqref="N11:O30 R11:T30" xr:uid="{8005EC19-629F-4802-A1CF-91F8AE4A58D4}">
      <formula1>INDIRECT(L11)</formula1>
    </dataValidation>
    <dataValidation type="list" allowBlank="1" showInputMessage="1" showErrorMessage="1" sqref="Y11:AB30" xr:uid="{E5AE36F4-E5EF-4B72-953C-4ABCC876E43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61749-281D-4D38-BDD3-C5456E6E5BAB}">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S12</v>
      </c>
      <c r="AW5" s="729">
        <f>R7</f>
        <v>4.4000000000000004</v>
      </c>
      <c r="AX5" s="730">
        <f>+Y32</f>
        <v>0</v>
      </c>
      <c r="AY5" s="730">
        <f>+Z32</f>
        <v>0</v>
      </c>
      <c r="AZ5" s="730">
        <f>+AA32</f>
        <v>0</v>
      </c>
      <c r="BA5" s="730">
        <f t="shared" ref="BA5" si="0">+AB32</f>
        <v>0</v>
      </c>
      <c r="BB5" s="730">
        <f>+AC32</f>
        <v>0</v>
      </c>
      <c r="BC5" s="730">
        <f t="shared" ref="BC5:BI5" si="1">+AD32</f>
        <v>2</v>
      </c>
      <c r="BD5" s="730">
        <f t="shared" si="1"/>
        <v>0</v>
      </c>
      <c r="BE5" s="730">
        <f t="shared" si="1"/>
        <v>0</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2</v>
      </c>
      <c r="BO5" s="730">
        <f t="shared" si="3"/>
        <v>0</v>
      </c>
      <c r="BP5" s="730">
        <f>+AG35</f>
        <v>0</v>
      </c>
      <c r="BQ5" s="730">
        <f>+AH35</f>
        <v>0</v>
      </c>
      <c r="BR5" s="730">
        <f>+AI35</f>
        <v>1</v>
      </c>
      <c r="BS5" s="731" t="str">
        <f>+Y36</f>
        <v>Ⅰ</v>
      </c>
      <c r="BT5" s="731" t="str">
        <f>+AC36</f>
        <v>Ⅲ</v>
      </c>
      <c r="BU5" s="731" t="str">
        <f>+AG36</f>
        <v>Ⅱ</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3.32</v>
      </c>
      <c r="CC5" s="734">
        <f t="shared" si="4"/>
        <v>0</v>
      </c>
      <c r="CD5" s="734">
        <f t="shared" si="4"/>
        <v>0</v>
      </c>
      <c r="CE5" s="734">
        <f t="shared" si="4"/>
        <v>0</v>
      </c>
      <c r="CF5" s="734">
        <f t="shared" si="4"/>
        <v>0</v>
      </c>
      <c r="CG5" s="734">
        <f t="shared" si="4"/>
        <v>0</v>
      </c>
      <c r="CH5" s="734">
        <f t="shared" si="4"/>
        <v>3.95</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295</v>
      </c>
      <c r="O7" s="748"/>
      <c r="P7" s="744" t="s">
        <v>933</v>
      </c>
      <c r="Q7" s="746"/>
      <c r="R7" s="749">
        <v>4.4000000000000004</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490</v>
      </c>
      <c r="O11" s="773"/>
      <c r="P11" s="772" t="s">
        <v>467</v>
      </c>
      <c r="Q11" s="773"/>
      <c r="R11" s="183" t="s">
        <v>468</v>
      </c>
      <c r="S11" s="183"/>
      <c r="T11" s="183"/>
      <c r="U11" s="772" t="s">
        <v>461</v>
      </c>
      <c r="V11" s="773"/>
      <c r="W11" s="772"/>
      <c r="X11" s="774"/>
      <c r="Y11" s="775"/>
      <c r="Z11" s="775"/>
      <c r="AA11" s="775"/>
      <c r="AB11" s="775"/>
      <c r="AC11" s="776"/>
      <c r="AD11" s="776">
        <v>2.84</v>
      </c>
      <c r="AE11" s="776"/>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448</v>
      </c>
      <c r="Q12" s="773"/>
      <c r="R12" s="183" t="s">
        <v>448</v>
      </c>
      <c r="S12" s="183"/>
      <c r="T12" s="183"/>
      <c r="U12" s="772" t="s">
        <v>404</v>
      </c>
      <c r="V12" s="773"/>
      <c r="W12" s="772"/>
      <c r="X12" s="774"/>
      <c r="Y12" s="775"/>
      <c r="Z12" s="775"/>
      <c r="AA12" s="775"/>
      <c r="AB12" s="775"/>
      <c r="AC12" s="776"/>
      <c r="AD12" s="776"/>
      <c r="AE12" s="776"/>
      <c r="AF12" s="776"/>
      <c r="AG12" s="776"/>
      <c r="AH12" s="776"/>
      <c r="AI12" s="776"/>
      <c r="AJ12" s="776">
        <v>3.95</v>
      </c>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446</v>
      </c>
      <c r="M13" s="773"/>
      <c r="N13" s="772" t="s">
        <v>471</v>
      </c>
      <c r="O13" s="773"/>
      <c r="P13" s="772" t="s">
        <v>467</v>
      </c>
      <c r="Q13" s="773"/>
      <c r="R13" s="183" t="s">
        <v>468</v>
      </c>
      <c r="S13" s="183"/>
      <c r="T13" s="183"/>
      <c r="U13" s="772" t="s">
        <v>461</v>
      </c>
      <c r="V13" s="773"/>
      <c r="W13" s="772"/>
      <c r="X13" s="774"/>
      <c r="Y13" s="775"/>
      <c r="Z13" s="775"/>
      <c r="AA13" s="775"/>
      <c r="AB13" s="775"/>
      <c r="AC13" s="776"/>
      <c r="AD13" s="776">
        <v>0.48</v>
      </c>
      <c r="AE13" s="776"/>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3.32</v>
      </c>
      <c r="AE31" s="785">
        <f t="shared" si="6"/>
        <v>0</v>
      </c>
      <c r="AF31" s="785">
        <f t="shared" si="6"/>
        <v>0</v>
      </c>
      <c r="AG31" s="785">
        <f t="shared" si="6"/>
        <v>0</v>
      </c>
      <c r="AH31" s="785">
        <f t="shared" si="6"/>
        <v>0</v>
      </c>
      <c r="AI31" s="785">
        <f t="shared" si="6"/>
        <v>0</v>
      </c>
      <c r="AJ31" s="785">
        <f t="shared" si="6"/>
        <v>3.95</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2</v>
      </c>
      <c r="AE32" s="775">
        <f t="shared" si="7"/>
        <v>0</v>
      </c>
      <c r="AF32" s="775">
        <f t="shared" si="7"/>
        <v>0</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2</v>
      </c>
      <c r="AE35" s="796">
        <f>AE32+AF32</f>
        <v>0</v>
      </c>
      <c r="AF35" s="797"/>
      <c r="AG35" s="775">
        <f>AG32</f>
        <v>0</v>
      </c>
      <c r="AH35" s="775">
        <f>AH32</f>
        <v>0</v>
      </c>
      <c r="AI35" s="796">
        <f>AI32+AJ32</f>
        <v>1</v>
      </c>
      <c r="AJ35" s="797"/>
      <c r="AK35" s="790"/>
      <c r="AL35" s="791"/>
      <c r="AM35" s="791"/>
      <c r="AN35" s="791"/>
      <c r="AO35" s="792"/>
      <c r="AP35" s="3"/>
      <c r="AQ35" s="730">
        <f>+Y32+AC35+AG35</f>
        <v>0</v>
      </c>
      <c r="AR35" s="730">
        <f>+Z32+AD35+AH35</f>
        <v>2</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46" priority="3">
      <formula>$AQ11=2</formula>
    </cfRule>
  </conditionalFormatting>
  <conditionalFormatting sqref="Y11:AF30">
    <cfRule type="expression" dxfId="145" priority="2">
      <formula>$AQ11=3</formula>
    </cfRule>
  </conditionalFormatting>
  <conditionalFormatting sqref="AC11:AJ30">
    <cfRule type="expression" dxfId="144" priority="1">
      <formula>$AQ11=1</formula>
    </cfRule>
  </conditionalFormatting>
  <dataValidations count="2">
    <dataValidation type="list" allowBlank="1" showInputMessage="1" showErrorMessage="1" sqref="N11:O30 R11:T30" xr:uid="{608BF350-9AE2-4AB6-BCED-D1F9939A5740}">
      <formula1>INDIRECT(L11)</formula1>
    </dataValidation>
    <dataValidation type="list" allowBlank="1" showInputMessage="1" showErrorMessage="1" sqref="Y11:AB30" xr:uid="{37FEF0CC-DCFB-4BE9-B536-6229425E097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ACDF-0BB0-49A0-9D72-52C05D53DCAE}">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S13</v>
      </c>
      <c r="AW5" s="729">
        <f>R7</f>
        <v>4.5</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296</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43" priority="3">
      <formula>$AQ11=2</formula>
    </cfRule>
  </conditionalFormatting>
  <conditionalFormatting sqref="Y11:AF30">
    <cfRule type="expression" dxfId="142" priority="2">
      <formula>$AQ11=3</formula>
    </cfRule>
  </conditionalFormatting>
  <conditionalFormatting sqref="AC11:AJ30">
    <cfRule type="expression" dxfId="141" priority="1">
      <formula>$AQ11=1</formula>
    </cfRule>
  </conditionalFormatting>
  <dataValidations count="2">
    <dataValidation type="list" allowBlank="1" showInputMessage="1" showErrorMessage="1" sqref="N11:O30 R11:T30" xr:uid="{3E976474-163F-4353-961F-32237DB34F5F}">
      <formula1>INDIRECT(L11)</formula1>
    </dataValidation>
    <dataValidation type="list" allowBlank="1" showInputMessage="1" showErrorMessage="1" sqref="Y11:AB30" xr:uid="{340EEF7D-E895-46E3-82C0-CF2840A0541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B6387-9FA9-490C-89A0-23191F434464}">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S14</v>
      </c>
      <c r="AW5" s="729">
        <f>R7</f>
        <v>4.5</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3</v>
      </c>
      <c r="BI5" s="730">
        <f t="shared" si="1"/>
        <v>3</v>
      </c>
      <c r="BJ5" s="730" t="str">
        <f>+Y35</f>
        <v/>
      </c>
      <c r="BK5" s="730" t="str">
        <f t="shared" ref="BK5" si="2">+Z35</f>
        <v/>
      </c>
      <c r="BL5" s="730" t="str">
        <f>+AA35</f>
        <v/>
      </c>
      <c r="BM5" s="730">
        <f>+AC35</f>
        <v>0</v>
      </c>
      <c r="BN5" s="730">
        <f t="shared" ref="BN5:BO5" si="3">+AD35</f>
        <v>0</v>
      </c>
      <c r="BO5" s="730">
        <f t="shared" si="3"/>
        <v>1</v>
      </c>
      <c r="BP5" s="730">
        <f>+AG35</f>
        <v>0</v>
      </c>
      <c r="BQ5" s="730">
        <f>+AH35</f>
        <v>0</v>
      </c>
      <c r="BR5" s="730">
        <f>+AI35</f>
        <v>6</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0.03</v>
      </c>
      <c r="CE5" s="734">
        <f t="shared" si="4"/>
        <v>0</v>
      </c>
      <c r="CF5" s="734">
        <f t="shared" si="4"/>
        <v>0</v>
      </c>
      <c r="CG5" s="734">
        <f t="shared" si="4"/>
        <v>12.29</v>
      </c>
      <c r="CH5" s="734">
        <f t="shared" si="4"/>
        <v>3.16</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297</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0.03</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448</v>
      </c>
      <c r="Q12" s="773"/>
      <c r="R12" s="183" t="s">
        <v>448</v>
      </c>
      <c r="S12" s="183"/>
      <c r="T12" s="183"/>
      <c r="U12" s="772" t="s">
        <v>461</v>
      </c>
      <c r="V12" s="773"/>
      <c r="W12" s="772"/>
      <c r="X12" s="774"/>
      <c r="Y12" s="775"/>
      <c r="Z12" s="775"/>
      <c r="AA12" s="775"/>
      <c r="AB12" s="775"/>
      <c r="AC12" s="776"/>
      <c r="AD12" s="776"/>
      <c r="AE12" s="776"/>
      <c r="AF12" s="776"/>
      <c r="AG12" s="776"/>
      <c r="AH12" s="776"/>
      <c r="AI12" s="776">
        <v>3.25</v>
      </c>
      <c r="AJ12" s="776"/>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446</v>
      </c>
      <c r="M13" s="773"/>
      <c r="N13" s="772" t="s">
        <v>447</v>
      </c>
      <c r="O13" s="773"/>
      <c r="P13" s="772" t="s">
        <v>448</v>
      </c>
      <c r="Q13" s="773"/>
      <c r="R13" s="183" t="s">
        <v>448</v>
      </c>
      <c r="S13" s="183"/>
      <c r="T13" s="183"/>
      <c r="U13" s="772" t="s">
        <v>404</v>
      </c>
      <c r="V13" s="773"/>
      <c r="W13" s="772"/>
      <c r="X13" s="774"/>
      <c r="Y13" s="775"/>
      <c r="Z13" s="775"/>
      <c r="AA13" s="775"/>
      <c r="AB13" s="775"/>
      <c r="AC13" s="776"/>
      <c r="AD13" s="776"/>
      <c r="AE13" s="776"/>
      <c r="AF13" s="776"/>
      <c r="AG13" s="776"/>
      <c r="AH13" s="776"/>
      <c r="AI13" s="776">
        <v>3.4</v>
      </c>
      <c r="AJ13" s="776"/>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v>4</v>
      </c>
      <c r="L14" s="772" t="s">
        <v>446</v>
      </c>
      <c r="M14" s="773"/>
      <c r="N14" s="772" t="s">
        <v>471</v>
      </c>
      <c r="O14" s="773"/>
      <c r="P14" s="772" t="s">
        <v>448</v>
      </c>
      <c r="Q14" s="773"/>
      <c r="R14" s="183" t="s">
        <v>448</v>
      </c>
      <c r="S14" s="183"/>
      <c r="T14" s="183"/>
      <c r="U14" s="772" t="s">
        <v>461</v>
      </c>
      <c r="V14" s="773"/>
      <c r="W14" s="772"/>
      <c r="X14" s="774"/>
      <c r="Y14" s="775"/>
      <c r="Z14" s="775"/>
      <c r="AA14" s="775"/>
      <c r="AB14" s="775"/>
      <c r="AC14" s="776"/>
      <c r="AD14" s="776"/>
      <c r="AE14" s="776"/>
      <c r="AF14" s="776"/>
      <c r="AG14" s="776"/>
      <c r="AH14" s="776"/>
      <c r="AI14" s="776"/>
      <c r="AJ14" s="776">
        <v>0.76</v>
      </c>
      <c r="AK14" s="777">
        <v>0</v>
      </c>
      <c r="AL14" s="778"/>
      <c r="AM14" s="778"/>
      <c r="AN14" s="782"/>
      <c r="AO14" s="783"/>
      <c r="AP14" s="3"/>
      <c r="AQ14" s="781">
        <f t="shared" si="5"/>
        <v>3</v>
      </c>
    </row>
    <row r="15" spans="2:86" ht="12" customHeight="1" x14ac:dyDescent="0.15">
      <c r="B15" s="371"/>
      <c r="C15" s="743"/>
      <c r="D15" s="738"/>
      <c r="E15" s="738"/>
      <c r="F15" s="738"/>
      <c r="G15" s="738"/>
      <c r="H15" s="738"/>
      <c r="I15" s="738"/>
      <c r="J15" s="739"/>
      <c r="K15" s="771">
        <v>5</v>
      </c>
      <c r="L15" s="772" t="s">
        <v>446</v>
      </c>
      <c r="M15" s="773"/>
      <c r="N15" s="772" t="s">
        <v>471</v>
      </c>
      <c r="O15" s="773"/>
      <c r="P15" s="772" t="s">
        <v>448</v>
      </c>
      <c r="Q15" s="773"/>
      <c r="R15" s="183" t="s">
        <v>448</v>
      </c>
      <c r="S15" s="183"/>
      <c r="T15" s="183"/>
      <c r="U15" s="772" t="s">
        <v>404</v>
      </c>
      <c r="V15" s="773"/>
      <c r="W15" s="772"/>
      <c r="X15" s="774"/>
      <c r="Y15" s="775"/>
      <c r="Z15" s="775"/>
      <c r="AA15" s="775"/>
      <c r="AB15" s="775"/>
      <c r="AC15" s="776"/>
      <c r="AD15" s="776"/>
      <c r="AE15" s="776"/>
      <c r="AF15" s="776"/>
      <c r="AG15" s="776"/>
      <c r="AH15" s="776"/>
      <c r="AI15" s="776">
        <v>5.64</v>
      </c>
      <c r="AJ15" s="776"/>
      <c r="AK15" s="777">
        <v>0</v>
      </c>
      <c r="AL15" s="778"/>
      <c r="AM15" s="778"/>
      <c r="AN15" s="782"/>
      <c r="AO15" s="783"/>
      <c r="AP15" s="3"/>
      <c r="AQ15" s="781">
        <f t="shared" si="5"/>
        <v>3</v>
      </c>
    </row>
    <row r="16" spans="2:86" ht="12" customHeight="1" x14ac:dyDescent="0.15">
      <c r="B16" s="371"/>
      <c r="C16" s="743"/>
      <c r="D16" s="738"/>
      <c r="E16" s="738"/>
      <c r="F16" s="738"/>
      <c r="G16" s="738"/>
      <c r="H16" s="738"/>
      <c r="I16" s="738"/>
      <c r="J16" s="739"/>
      <c r="K16" s="771">
        <v>6</v>
      </c>
      <c r="L16" s="772" t="s">
        <v>462</v>
      </c>
      <c r="M16" s="773"/>
      <c r="N16" s="772" t="s">
        <v>507</v>
      </c>
      <c r="O16" s="773"/>
      <c r="P16" s="772" t="s">
        <v>448</v>
      </c>
      <c r="Q16" s="773"/>
      <c r="R16" s="183" t="s">
        <v>508</v>
      </c>
      <c r="S16" s="183"/>
      <c r="T16" s="183"/>
      <c r="U16" s="772" t="s">
        <v>404</v>
      </c>
      <c r="V16" s="773"/>
      <c r="W16" s="772"/>
      <c r="X16" s="774"/>
      <c r="Y16" s="775"/>
      <c r="Z16" s="775"/>
      <c r="AA16" s="775"/>
      <c r="AB16" s="775"/>
      <c r="AC16" s="776"/>
      <c r="AD16" s="776"/>
      <c r="AE16" s="776"/>
      <c r="AF16" s="776"/>
      <c r="AG16" s="776"/>
      <c r="AH16" s="776"/>
      <c r="AI16" s="776"/>
      <c r="AJ16" s="776">
        <v>1.45</v>
      </c>
      <c r="AK16" s="777">
        <v>0</v>
      </c>
      <c r="AL16" s="778"/>
      <c r="AM16" s="778"/>
      <c r="AN16" s="782"/>
      <c r="AO16" s="783"/>
      <c r="AP16" s="3"/>
      <c r="AQ16" s="781">
        <f t="shared" si="5"/>
        <v>3</v>
      </c>
    </row>
    <row r="17" spans="2:43" ht="12" customHeight="1" x14ac:dyDescent="0.15">
      <c r="B17" s="371"/>
      <c r="C17" s="743"/>
      <c r="D17" s="738"/>
      <c r="E17" s="738"/>
      <c r="F17" s="738"/>
      <c r="G17" s="738"/>
      <c r="H17" s="738"/>
      <c r="I17" s="738"/>
      <c r="J17" s="739"/>
      <c r="K17" s="771">
        <v>7</v>
      </c>
      <c r="L17" s="772" t="s">
        <v>462</v>
      </c>
      <c r="M17" s="773"/>
      <c r="N17" s="772" t="s">
        <v>507</v>
      </c>
      <c r="O17" s="773"/>
      <c r="P17" s="772" t="s">
        <v>448</v>
      </c>
      <c r="Q17" s="773"/>
      <c r="R17" s="183" t="s">
        <v>508</v>
      </c>
      <c r="S17" s="183"/>
      <c r="T17" s="183"/>
      <c r="U17" s="772" t="s">
        <v>404</v>
      </c>
      <c r="V17" s="773"/>
      <c r="W17" s="772"/>
      <c r="X17" s="774"/>
      <c r="Y17" s="775"/>
      <c r="Z17" s="775"/>
      <c r="AA17" s="775"/>
      <c r="AB17" s="775"/>
      <c r="AC17" s="776"/>
      <c r="AD17" s="776"/>
      <c r="AE17" s="776"/>
      <c r="AF17" s="776"/>
      <c r="AG17" s="776"/>
      <c r="AH17" s="776"/>
      <c r="AI17" s="776"/>
      <c r="AJ17" s="776">
        <v>0.95</v>
      </c>
      <c r="AK17" s="772">
        <v>0</v>
      </c>
      <c r="AL17" s="774"/>
      <c r="AM17" s="774"/>
      <c r="AN17" s="784"/>
      <c r="AO17" s="448"/>
      <c r="AP17" s="3"/>
      <c r="AQ17" s="781">
        <f t="shared" si="5"/>
        <v>3</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0.03</v>
      </c>
      <c r="AG31" s="785">
        <f t="shared" si="6"/>
        <v>0</v>
      </c>
      <c r="AH31" s="785">
        <f t="shared" si="6"/>
        <v>0</v>
      </c>
      <c r="AI31" s="785">
        <f t="shared" si="6"/>
        <v>12.29</v>
      </c>
      <c r="AJ31" s="785">
        <f t="shared" si="6"/>
        <v>3.16</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3</v>
      </c>
      <c r="AJ32" s="775">
        <f t="shared" si="7"/>
        <v>3</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6</v>
      </c>
      <c r="AJ35" s="797"/>
      <c r="AK35" s="790"/>
      <c r="AL35" s="791"/>
      <c r="AM35" s="791"/>
      <c r="AN35" s="791"/>
      <c r="AO35" s="792"/>
      <c r="AP35" s="3"/>
      <c r="AQ35" s="730">
        <f>+Y32+AC35+AG35</f>
        <v>0</v>
      </c>
      <c r="AR35" s="730">
        <f>+Z32+AD35+AH35</f>
        <v>0</v>
      </c>
      <c r="AS35" s="798">
        <f>+AS34+AE35+AI35</f>
        <v>7</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40" priority="3">
      <formula>$AQ11=2</formula>
    </cfRule>
  </conditionalFormatting>
  <conditionalFormatting sqref="Y11:AF30">
    <cfRule type="expression" dxfId="139" priority="2">
      <formula>$AQ11=3</formula>
    </cfRule>
  </conditionalFormatting>
  <conditionalFormatting sqref="AC11:AJ30">
    <cfRule type="expression" dxfId="138" priority="1">
      <formula>$AQ11=1</formula>
    </cfRule>
  </conditionalFormatting>
  <dataValidations count="2">
    <dataValidation type="list" allowBlank="1" showInputMessage="1" showErrorMessage="1" sqref="N11:O30 R11:T30" xr:uid="{93370A30-0149-40F5-8D6A-963A57F0F6F1}">
      <formula1>INDIRECT(L11)</formula1>
    </dataValidation>
    <dataValidation type="list" allowBlank="1" showInputMessage="1" showErrorMessage="1" sqref="Y11:AB30" xr:uid="{2731D06C-08D4-42E8-AF41-519E81CBD13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319C8-B363-4220-B376-35F84257E1E8}">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S15</v>
      </c>
      <c r="AW5" s="729">
        <f>R7</f>
        <v>4.5</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2</v>
      </c>
      <c r="BI5" s="730">
        <f t="shared" si="1"/>
        <v>2</v>
      </c>
      <c r="BJ5" s="730" t="str">
        <f>+Y35</f>
        <v/>
      </c>
      <c r="BK5" s="730" t="str">
        <f t="shared" ref="BK5" si="2">+Z35</f>
        <v/>
      </c>
      <c r="BL5" s="730" t="str">
        <f>+AA35</f>
        <v/>
      </c>
      <c r="BM5" s="730">
        <f>+AC35</f>
        <v>0</v>
      </c>
      <c r="BN5" s="730">
        <f t="shared" ref="BN5:BO5" si="3">+AD35</f>
        <v>0</v>
      </c>
      <c r="BO5" s="730">
        <f t="shared" si="3"/>
        <v>1</v>
      </c>
      <c r="BP5" s="730">
        <f>+AG35</f>
        <v>0</v>
      </c>
      <c r="BQ5" s="730">
        <f>+AH35</f>
        <v>0</v>
      </c>
      <c r="BR5" s="730">
        <f>+AI35</f>
        <v>4</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0.15</v>
      </c>
      <c r="CE5" s="734">
        <f t="shared" si="4"/>
        <v>0</v>
      </c>
      <c r="CF5" s="734">
        <f t="shared" si="4"/>
        <v>0</v>
      </c>
      <c r="CG5" s="734">
        <f t="shared" si="4"/>
        <v>8.9499999999999993</v>
      </c>
      <c r="CH5" s="734">
        <f t="shared" si="4"/>
        <v>4.5999999999999996</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298</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448</v>
      </c>
      <c r="Q11" s="773"/>
      <c r="R11" s="183" t="s">
        <v>448</v>
      </c>
      <c r="S11" s="183"/>
      <c r="T11" s="183"/>
      <c r="U11" s="772" t="s">
        <v>461</v>
      </c>
      <c r="V11" s="773"/>
      <c r="W11" s="772"/>
      <c r="X11" s="774"/>
      <c r="Y11" s="775"/>
      <c r="Z11" s="775"/>
      <c r="AA11" s="775"/>
      <c r="AB11" s="775"/>
      <c r="AC11" s="776"/>
      <c r="AD11" s="776"/>
      <c r="AE11" s="776"/>
      <c r="AF11" s="776"/>
      <c r="AG11" s="776"/>
      <c r="AH11" s="776"/>
      <c r="AI11" s="776">
        <v>2.2000000000000002</v>
      </c>
      <c r="AJ11" s="776"/>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v>2</v>
      </c>
      <c r="L12" s="772" t="s">
        <v>446</v>
      </c>
      <c r="M12" s="773"/>
      <c r="N12" s="772" t="s">
        <v>466</v>
      </c>
      <c r="O12" s="773"/>
      <c r="P12" s="772" t="s">
        <v>448</v>
      </c>
      <c r="Q12" s="773"/>
      <c r="R12" s="183" t="s">
        <v>448</v>
      </c>
      <c r="S12" s="183"/>
      <c r="T12" s="183"/>
      <c r="U12" s="772" t="s">
        <v>404</v>
      </c>
      <c r="V12" s="773"/>
      <c r="W12" s="772"/>
      <c r="X12" s="774"/>
      <c r="Y12" s="775"/>
      <c r="Z12" s="775"/>
      <c r="AA12" s="775"/>
      <c r="AB12" s="775"/>
      <c r="AC12" s="776"/>
      <c r="AD12" s="776"/>
      <c r="AE12" s="776"/>
      <c r="AF12" s="776"/>
      <c r="AG12" s="776"/>
      <c r="AH12" s="776"/>
      <c r="AI12" s="776">
        <v>6.75</v>
      </c>
      <c r="AJ12" s="776"/>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446</v>
      </c>
      <c r="M13" s="773"/>
      <c r="N13" s="772" t="s">
        <v>471</v>
      </c>
      <c r="O13" s="773"/>
      <c r="P13" s="772" t="s">
        <v>467</v>
      </c>
      <c r="Q13" s="773"/>
      <c r="R13" s="183" t="s">
        <v>479</v>
      </c>
      <c r="S13" s="183"/>
      <c r="T13" s="183"/>
      <c r="U13" s="772" t="s">
        <v>461</v>
      </c>
      <c r="V13" s="773"/>
      <c r="W13" s="772"/>
      <c r="X13" s="774"/>
      <c r="Y13" s="775"/>
      <c r="Z13" s="775"/>
      <c r="AA13" s="775"/>
      <c r="AB13" s="775"/>
      <c r="AC13" s="776"/>
      <c r="AD13" s="776"/>
      <c r="AE13" s="776"/>
      <c r="AF13" s="776">
        <v>0.15</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490</v>
      </c>
      <c r="O14" s="773"/>
      <c r="P14" s="772" t="s">
        <v>448</v>
      </c>
      <c r="Q14" s="773"/>
      <c r="R14" s="183" t="s">
        <v>448</v>
      </c>
      <c r="S14" s="183"/>
      <c r="T14" s="183"/>
      <c r="U14" s="772" t="s">
        <v>404</v>
      </c>
      <c r="V14" s="773"/>
      <c r="W14" s="772"/>
      <c r="X14" s="774"/>
      <c r="Y14" s="775"/>
      <c r="Z14" s="775"/>
      <c r="AA14" s="775"/>
      <c r="AB14" s="775"/>
      <c r="AC14" s="776"/>
      <c r="AD14" s="776"/>
      <c r="AE14" s="776"/>
      <c r="AF14" s="776"/>
      <c r="AG14" s="776"/>
      <c r="AH14" s="776"/>
      <c r="AI14" s="776"/>
      <c r="AJ14" s="776">
        <v>3.25</v>
      </c>
      <c r="AK14" s="777">
        <v>0</v>
      </c>
      <c r="AL14" s="778"/>
      <c r="AM14" s="778"/>
      <c r="AN14" s="782"/>
      <c r="AO14" s="783"/>
      <c r="AP14" s="3"/>
      <c r="AQ14" s="781">
        <f t="shared" si="5"/>
        <v>3</v>
      </c>
    </row>
    <row r="15" spans="2:86" ht="12" customHeight="1" x14ac:dyDescent="0.15">
      <c r="B15" s="371"/>
      <c r="C15" s="743"/>
      <c r="D15" s="738"/>
      <c r="E15" s="738"/>
      <c r="F15" s="738"/>
      <c r="G15" s="738"/>
      <c r="H15" s="738"/>
      <c r="I15" s="738"/>
      <c r="J15" s="739"/>
      <c r="K15" s="771">
        <v>5</v>
      </c>
      <c r="L15" s="772" t="s">
        <v>462</v>
      </c>
      <c r="M15" s="773"/>
      <c r="N15" s="772" t="s">
        <v>507</v>
      </c>
      <c r="O15" s="773"/>
      <c r="P15" s="772" t="s">
        <v>448</v>
      </c>
      <c r="Q15" s="773"/>
      <c r="R15" s="183" t="s">
        <v>508</v>
      </c>
      <c r="S15" s="183"/>
      <c r="T15" s="183"/>
      <c r="U15" s="772" t="s">
        <v>404</v>
      </c>
      <c r="V15" s="773"/>
      <c r="W15" s="772"/>
      <c r="X15" s="774"/>
      <c r="Y15" s="775"/>
      <c r="Z15" s="775"/>
      <c r="AA15" s="775"/>
      <c r="AB15" s="775"/>
      <c r="AC15" s="776"/>
      <c r="AD15" s="776"/>
      <c r="AE15" s="776"/>
      <c r="AF15" s="776"/>
      <c r="AG15" s="776"/>
      <c r="AH15" s="776"/>
      <c r="AI15" s="776"/>
      <c r="AJ15" s="776">
        <v>1.35</v>
      </c>
      <c r="AK15" s="777">
        <v>0</v>
      </c>
      <c r="AL15" s="778"/>
      <c r="AM15" s="778"/>
      <c r="AN15" s="782"/>
      <c r="AO15" s="783"/>
      <c r="AP15" s="3"/>
      <c r="AQ15" s="781">
        <f t="shared" si="5"/>
        <v>3</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0.15</v>
      </c>
      <c r="AG31" s="785">
        <f t="shared" si="6"/>
        <v>0</v>
      </c>
      <c r="AH31" s="785">
        <f t="shared" si="6"/>
        <v>0</v>
      </c>
      <c r="AI31" s="785">
        <f t="shared" si="6"/>
        <v>8.9499999999999993</v>
      </c>
      <c r="AJ31" s="785">
        <f t="shared" si="6"/>
        <v>4.5999999999999996</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2</v>
      </c>
      <c r="AJ32" s="775">
        <f t="shared" si="7"/>
        <v>2</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4</v>
      </c>
      <c r="AJ35" s="797"/>
      <c r="AK35" s="790"/>
      <c r="AL35" s="791"/>
      <c r="AM35" s="791"/>
      <c r="AN35" s="791"/>
      <c r="AO35" s="792"/>
      <c r="AP35" s="3"/>
      <c r="AQ35" s="730">
        <f>+Y32+AC35+AG35</f>
        <v>0</v>
      </c>
      <c r="AR35" s="730">
        <f>+Z32+AD35+AH35</f>
        <v>0</v>
      </c>
      <c r="AS35" s="798">
        <f>+AS34+AE35+AI35</f>
        <v>5</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37" priority="3">
      <formula>$AQ11=2</formula>
    </cfRule>
  </conditionalFormatting>
  <conditionalFormatting sqref="Y11:AF30">
    <cfRule type="expression" dxfId="136" priority="2">
      <formula>$AQ11=3</formula>
    </cfRule>
  </conditionalFormatting>
  <conditionalFormatting sqref="AC11:AJ30">
    <cfRule type="expression" dxfId="135" priority="1">
      <formula>$AQ11=1</formula>
    </cfRule>
  </conditionalFormatting>
  <dataValidations count="2">
    <dataValidation type="list" allowBlank="1" showInputMessage="1" showErrorMessage="1" sqref="N11:O30 R11:T30" xr:uid="{20619673-033D-47B0-B79C-77FDD354ACBB}">
      <formula1>INDIRECT(L11)</formula1>
    </dataValidation>
    <dataValidation type="list" allowBlank="1" showInputMessage="1" showErrorMessage="1" sqref="Y11:AB30" xr:uid="{F524F52D-B45E-49A6-AC09-83D0FEC70685}">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DBCAA-C7AF-4B2A-B6B9-18317AD776A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S16</v>
      </c>
      <c r="AW5" s="729">
        <f>R7</f>
        <v>4.5</v>
      </c>
      <c r="AX5" s="730">
        <f>+Y32</f>
        <v>0</v>
      </c>
      <c r="AY5" s="730">
        <f>+Z32</f>
        <v>0</v>
      </c>
      <c r="AZ5" s="730">
        <f>+AA32</f>
        <v>0</v>
      </c>
      <c r="BA5" s="730">
        <f t="shared" ref="BA5" si="0">+AB32</f>
        <v>0</v>
      </c>
      <c r="BB5" s="730">
        <f>+AC32</f>
        <v>0</v>
      </c>
      <c r="BC5" s="730">
        <f t="shared" ref="BC5:BI5" si="1">+AD32</f>
        <v>1</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1</v>
      </c>
      <c r="BO5" s="730">
        <f t="shared" si="3"/>
        <v>0</v>
      </c>
      <c r="BP5" s="730">
        <f>+AG35</f>
        <v>0</v>
      </c>
      <c r="BQ5" s="730">
        <f>+AH35</f>
        <v>0</v>
      </c>
      <c r="BR5" s="730">
        <f>+AI35</f>
        <v>0</v>
      </c>
      <c r="BS5" s="731" t="str">
        <f>+Y36</f>
        <v>Ⅰ</v>
      </c>
      <c r="BT5" s="731" t="str">
        <f>+AC36</f>
        <v>Ⅲ</v>
      </c>
      <c r="BU5" s="731" t="str">
        <f>+AG36</f>
        <v>Ⅰ</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2.92</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299</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490</v>
      </c>
      <c r="O11" s="773"/>
      <c r="P11" s="772" t="s">
        <v>467</v>
      </c>
      <c r="Q11" s="773"/>
      <c r="R11" s="183" t="s">
        <v>468</v>
      </c>
      <c r="S11" s="183"/>
      <c r="T11" s="183"/>
      <c r="U11" s="772" t="s">
        <v>461</v>
      </c>
      <c r="V11" s="773"/>
      <c r="W11" s="772"/>
      <c r="X11" s="774"/>
      <c r="Y11" s="775"/>
      <c r="Z11" s="775"/>
      <c r="AA11" s="775"/>
      <c r="AB11" s="775"/>
      <c r="AC11" s="776"/>
      <c r="AD11" s="776">
        <v>2.92</v>
      </c>
      <c r="AE11" s="776"/>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2.92</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1</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1</v>
      </c>
      <c r="AE35" s="796">
        <f>AE32+AF32</f>
        <v>0</v>
      </c>
      <c r="AF35" s="797"/>
      <c r="AG35" s="775">
        <f>AG32</f>
        <v>0</v>
      </c>
      <c r="AH35" s="775">
        <f>AH32</f>
        <v>0</v>
      </c>
      <c r="AI35" s="796">
        <f>AI32+AJ32</f>
        <v>0</v>
      </c>
      <c r="AJ35" s="797"/>
      <c r="AK35" s="790"/>
      <c r="AL35" s="791"/>
      <c r="AM35" s="791"/>
      <c r="AN35" s="791"/>
      <c r="AO35" s="792"/>
      <c r="AP35" s="3"/>
      <c r="AQ35" s="730">
        <f>+Y32+AC35+AG35</f>
        <v>0</v>
      </c>
      <c r="AR35" s="730">
        <f>+Z32+AD35+AH35</f>
        <v>1</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34" priority="3">
      <formula>$AQ11=2</formula>
    </cfRule>
  </conditionalFormatting>
  <conditionalFormatting sqref="Y11:AF30">
    <cfRule type="expression" dxfId="133" priority="2">
      <formula>$AQ11=3</formula>
    </cfRule>
  </conditionalFormatting>
  <conditionalFormatting sqref="AC11:AJ30">
    <cfRule type="expression" dxfId="132" priority="1">
      <formula>$AQ11=1</formula>
    </cfRule>
  </conditionalFormatting>
  <dataValidations count="2">
    <dataValidation type="list" allowBlank="1" showInputMessage="1" showErrorMessage="1" sqref="N11:O30 R11:T30" xr:uid="{8C4B45EB-B491-4DDA-A5C9-3E66C95F30B2}">
      <formula1>INDIRECT(L11)</formula1>
    </dataValidation>
    <dataValidation type="list" allowBlank="1" showInputMessage="1" showErrorMessage="1" sqref="Y11:AB30" xr:uid="{02CD6D5E-6986-47B9-B6C5-72EA629C007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7DFA8-D612-4B23-ABBA-6EF9CF281A6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S17</v>
      </c>
      <c r="AW5" s="729">
        <f>R7</f>
        <v>4.5</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1</v>
      </c>
      <c r="BI5" s="730">
        <f t="shared" si="1"/>
        <v>2</v>
      </c>
      <c r="BJ5" s="730" t="str">
        <f>+Y35</f>
        <v/>
      </c>
      <c r="BK5" s="730" t="str">
        <f t="shared" ref="BK5" si="2">+Z35</f>
        <v/>
      </c>
      <c r="BL5" s="730" t="str">
        <f>+AA35</f>
        <v/>
      </c>
      <c r="BM5" s="730">
        <f>+AC35</f>
        <v>0</v>
      </c>
      <c r="BN5" s="730">
        <f t="shared" ref="BN5:BO5" si="3">+AD35</f>
        <v>0</v>
      </c>
      <c r="BO5" s="730">
        <f t="shared" si="3"/>
        <v>1</v>
      </c>
      <c r="BP5" s="730">
        <f>+AG35</f>
        <v>0</v>
      </c>
      <c r="BQ5" s="730">
        <f>+AH35</f>
        <v>0</v>
      </c>
      <c r="BR5" s="730">
        <f>+AI35</f>
        <v>3</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0.18</v>
      </c>
      <c r="CE5" s="734">
        <f t="shared" si="4"/>
        <v>0</v>
      </c>
      <c r="CF5" s="734">
        <f t="shared" si="4"/>
        <v>0</v>
      </c>
      <c r="CG5" s="734">
        <f t="shared" si="4"/>
        <v>0.03</v>
      </c>
      <c r="CH5" s="734">
        <f t="shared" si="4"/>
        <v>2.5499999999999998</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300</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467</v>
      </c>
      <c r="Q11" s="773"/>
      <c r="R11" s="183" t="s">
        <v>479</v>
      </c>
      <c r="S11" s="183"/>
      <c r="T11" s="183"/>
      <c r="U11" s="772" t="s">
        <v>461</v>
      </c>
      <c r="V11" s="773"/>
      <c r="W11" s="772"/>
      <c r="X11" s="774"/>
      <c r="Y11" s="775"/>
      <c r="Z11" s="775"/>
      <c r="AA11" s="775"/>
      <c r="AB11" s="775"/>
      <c r="AC11" s="776"/>
      <c r="AD11" s="776"/>
      <c r="AE11" s="776"/>
      <c r="AF11" s="776">
        <v>0.18</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528</v>
      </c>
      <c r="O12" s="773"/>
      <c r="P12" s="772" t="s">
        <v>448</v>
      </c>
      <c r="Q12" s="773"/>
      <c r="R12" s="183" t="s">
        <v>468</v>
      </c>
      <c r="S12" s="183"/>
      <c r="T12" s="183"/>
      <c r="U12" s="772" t="s">
        <v>404</v>
      </c>
      <c r="V12" s="773"/>
      <c r="W12" s="772"/>
      <c r="X12" s="774"/>
      <c r="Y12" s="775"/>
      <c r="Z12" s="775"/>
      <c r="AA12" s="775"/>
      <c r="AB12" s="775"/>
      <c r="AC12" s="776"/>
      <c r="AD12" s="776"/>
      <c r="AE12" s="776"/>
      <c r="AF12" s="776"/>
      <c r="AG12" s="776"/>
      <c r="AH12" s="776"/>
      <c r="AI12" s="776">
        <v>0.03</v>
      </c>
      <c r="AJ12" s="776"/>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462</v>
      </c>
      <c r="M13" s="773"/>
      <c r="N13" s="772" t="s">
        <v>507</v>
      </c>
      <c r="O13" s="773"/>
      <c r="P13" s="772" t="s">
        <v>448</v>
      </c>
      <c r="Q13" s="773"/>
      <c r="R13" s="183" t="s">
        <v>508</v>
      </c>
      <c r="S13" s="183"/>
      <c r="T13" s="183"/>
      <c r="U13" s="772" t="s">
        <v>404</v>
      </c>
      <c r="V13" s="773"/>
      <c r="W13" s="772"/>
      <c r="X13" s="774"/>
      <c r="Y13" s="775"/>
      <c r="Z13" s="775"/>
      <c r="AA13" s="775"/>
      <c r="AB13" s="775"/>
      <c r="AC13" s="776"/>
      <c r="AD13" s="776"/>
      <c r="AE13" s="776"/>
      <c r="AF13" s="776"/>
      <c r="AG13" s="776"/>
      <c r="AH13" s="776"/>
      <c r="AI13" s="776"/>
      <c r="AJ13" s="776">
        <v>1.25</v>
      </c>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v>4</v>
      </c>
      <c r="L14" s="772" t="s">
        <v>462</v>
      </c>
      <c r="M14" s="773"/>
      <c r="N14" s="772" t="s">
        <v>507</v>
      </c>
      <c r="O14" s="773"/>
      <c r="P14" s="772" t="s">
        <v>448</v>
      </c>
      <c r="Q14" s="773"/>
      <c r="R14" s="183" t="s">
        <v>508</v>
      </c>
      <c r="S14" s="183"/>
      <c r="T14" s="183"/>
      <c r="U14" s="772" t="s">
        <v>404</v>
      </c>
      <c r="V14" s="773"/>
      <c r="W14" s="772"/>
      <c r="X14" s="774"/>
      <c r="Y14" s="775"/>
      <c r="Z14" s="775"/>
      <c r="AA14" s="775"/>
      <c r="AB14" s="775"/>
      <c r="AC14" s="776"/>
      <c r="AD14" s="776"/>
      <c r="AE14" s="776"/>
      <c r="AF14" s="776"/>
      <c r="AG14" s="776"/>
      <c r="AH14" s="776"/>
      <c r="AI14" s="776"/>
      <c r="AJ14" s="776">
        <v>1.3</v>
      </c>
      <c r="AK14" s="777">
        <v>0</v>
      </c>
      <c r="AL14" s="778"/>
      <c r="AM14" s="778"/>
      <c r="AN14" s="782"/>
      <c r="AO14" s="783"/>
      <c r="AP14" s="3"/>
      <c r="AQ14" s="781">
        <f t="shared" si="5"/>
        <v>3</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0.18</v>
      </c>
      <c r="AG31" s="785">
        <f t="shared" si="6"/>
        <v>0</v>
      </c>
      <c r="AH31" s="785">
        <f t="shared" si="6"/>
        <v>0</v>
      </c>
      <c r="AI31" s="785">
        <f t="shared" si="6"/>
        <v>0.03</v>
      </c>
      <c r="AJ31" s="785">
        <f t="shared" si="6"/>
        <v>2.5499999999999998</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1</v>
      </c>
      <c r="AJ32" s="775">
        <f t="shared" si="7"/>
        <v>2</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3</v>
      </c>
      <c r="AJ35" s="797"/>
      <c r="AK35" s="790"/>
      <c r="AL35" s="791"/>
      <c r="AM35" s="791"/>
      <c r="AN35" s="791"/>
      <c r="AO35" s="792"/>
      <c r="AP35" s="3"/>
      <c r="AQ35" s="730">
        <f>+Y32+AC35+AG35</f>
        <v>0</v>
      </c>
      <c r="AR35" s="730">
        <f>+Z32+AD35+AH35</f>
        <v>0</v>
      </c>
      <c r="AS35" s="798">
        <f>+AS34+AE35+AI35</f>
        <v>4</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31" priority="3">
      <formula>$AQ11=2</formula>
    </cfRule>
  </conditionalFormatting>
  <conditionalFormatting sqref="Y11:AF30">
    <cfRule type="expression" dxfId="130" priority="2">
      <formula>$AQ11=3</formula>
    </cfRule>
  </conditionalFormatting>
  <conditionalFormatting sqref="AC11:AJ30">
    <cfRule type="expression" dxfId="129" priority="1">
      <formula>$AQ11=1</formula>
    </cfRule>
  </conditionalFormatting>
  <dataValidations count="2">
    <dataValidation type="list" allowBlank="1" showInputMessage="1" showErrorMessage="1" sqref="N11:O30 R11:T30" xr:uid="{9F9FDED3-FEB8-4A4D-BE26-543EFC22412C}">
      <formula1>INDIRECT(L11)</formula1>
    </dataValidation>
    <dataValidation type="list" allowBlank="1" showInputMessage="1" showErrorMessage="1" sqref="Y11:AB30" xr:uid="{45E17828-8F67-46C9-9E39-ECFC36C4967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8B4AF-8F48-43EB-B6EC-17F3EE56BDD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S18</v>
      </c>
      <c r="AW5" s="729">
        <f>R7</f>
        <v>5.0999999999999996</v>
      </c>
      <c r="AX5" s="730">
        <f>+Y32</f>
        <v>0</v>
      </c>
      <c r="AY5" s="730">
        <f>+Z32</f>
        <v>0</v>
      </c>
      <c r="AZ5" s="730">
        <f>+AA32</f>
        <v>0</v>
      </c>
      <c r="BA5" s="730">
        <f t="shared" ref="BA5" si="0">+AB32</f>
        <v>0</v>
      </c>
      <c r="BB5" s="730">
        <f>+AC32</f>
        <v>0</v>
      </c>
      <c r="BC5" s="730">
        <f t="shared" ref="BC5:BI5" si="1">+AD32</f>
        <v>2</v>
      </c>
      <c r="BD5" s="730">
        <f t="shared" si="1"/>
        <v>0</v>
      </c>
      <c r="BE5" s="730">
        <f t="shared" si="1"/>
        <v>0</v>
      </c>
      <c r="BF5" s="730">
        <f t="shared" si="1"/>
        <v>0</v>
      </c>
      <c r="BG5" s="730">
        <f t="shared" si="1"/>
        <v>0</v>
      </c>
      <c r="BH5" s="730">
        <f t="shared" si="1"/>
        <v>1</v>
      </c>
      <c r="BI5" s="730">
        <f t="shared" si="1"/>
        <v>0</v>
      </c>
      <c r="BJ5" s="730" t="str">
        <f>+Y35</f>
        <v/>
      </c>
      <c r="BK5" s="730" t="str">
        <f t="shared" ref="BK5" si="2">+Z35</f>
        <v/>
      </c>
      <c r="BL5" s="730" t="str">
        <f>+AA35</f>
        <v/>
      </c>
      <c r="BM5" s="730">
        <f>+AC35</f>
        <v>0</v>
      </c>
      <c r="BN5" s="730">
        <f t="shared" ref="BN5:BO5" si="3">+AD35</f>
        <v>2</v>
      </c>
      <c r="BO5" s="730">
        <f t="shared" si="3"/>
        <v>0</v>
      </c>
      <c r="BP5" s="730">
        <f>+AG35</f>
        <v>0</v>
      </c>
      <c r="BQ5" s="730">
        <f>+AH35</f>
        <v>0</v>
      </c>
      <c r="BR5" s="730">
        <f>+AI35</f>
        <v>1</v>
      </c>
      <c r="BS5" s="731" t="str">
        <f>+Y36</f>
        <v>Ⅰ</v>
      </c>
      <c r="BT5" s="731" t="str">
        <f>+AC36</f>
        <v>Ⅲ</v>
      </c>
      <c r="BU5" s="731" t="str">
        <f>+AG36</f>
        <v>Ⅱ</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2.0999999999999996</v>
      </c>
      <c r="CC5" s="734">
        <f t="shared" si="4"/>
        <v>0</v>
      </c>
      <c r="CD5" s="734">
        <f t="shared" si="4"/>
        <v>0</v>
      </c>
      <c r="CE5" s="734">
        <f t="shared" si="4"/>
        <v>0</v>
      </c>
      <c r="CF5" s="734">
        <f t="shared" si="4"/>
        <v>0</v>
      </c>
      <c r="CG5" s="734">
        <f t="shared" si="4"/>
        <v>2.4500000000000002</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301</v>
      </c>
      <c r="O7" s="748"/>
      <c r="P7" s="744" t="s">
        <v>933</v>
      </c>
      <c r="Q7" s="746"/>
      <c r="R7" s="749">
        <v>5.0999999999999996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490</v>
      </c>
      <c r="O11" s="773"/>
      <c r="P11" s="772" t="s">
        <v>467</v>
      </c>
      <c r="Q11" s="773"/>
      <c r="R11" s="183" t="s">
        <v>468</v>
      </c>
      <c r="S11" s="183"/>
      <c r="T11" s="183"/>
      <c r="U11" s="772" t="s">
        <v>461</v>
      </c>
      <c r="V11" s="773"/>
      <c r="W11" s="772"/>
      <c r="X11" s="774"/>
      <c r="Y11" s="775"/>
      <c r="Z11" s="775"/>
      <c r="AA11" s="775"/>
      <c r="AB11" s="775"/>
      <c r="AC11" s="776"/>
      <c r="AD11" s="776">
        <v>1.0649999999999999</v>
      </c>
      <c r="AE11" s="776"/>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471</v>
      </c>
      <c r="O12" s="773"/>
      <c r="P12" s="772" t="s">
        <v>448</v>
      </c>
      <c r="Q12" s="773"/>
      <c r="R12" s="183" t="s">
        <v>448</v>
      </c>
      <c r="S12" s="183"/>
      <c r="T12" s="183"/>
      <c r="U12" s="772" t="s">
        <v>461</v>
      </c>
      <c r="V12" s="773"/>
      <c r="W12" s="772"/>
      <c r="X12" s="774"/>
      <c r="Y12" s="775"/>
      <c r="Z12" s="775"/>
      <c r="AA12" s="775"/>
      <c r="AB12" s="775"/>
      <c r="AC12" s="776"/>
      <c r="AD12" s="776"/>
      <c r="AE12" s="776"/>
      <c r="AF12" s="776"/>
      <c r="AG12" s="776"/>
      <c r="AH12" s="776"/>
      <c r="AI12" s="776">
        <v>2.4500000000000002</v>
      </c>
      <c r="AJ12" s="776"/>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446</v>
      </c>
      <c r="M13" s="773"/>
      <c r="N13" s="772" t="s">
        <v>447</v>
      </c>
      <c r="O13" s="773"/>
      <c r="P13" s="772" t="s">
        <v>467</v>
      </c>
      <c r="Q13" s="773"/>
      <c r="R13" s="183" t="s">
        <v>468</v>
      </c>
      <c r="S13" s="183"/>
      <c r="T13" s="183"/>
      <c r="U13" s="772" t="s">
        <v>404</v>
      </c>
      <c r="V13" s="773"/>
      <c r="W13" s="772"/>
      <c r="X13" s="774"/>
      <c r="Y13" s="775"/>
      <c r="Z13" s="775"/>
      <c r="AA13" s="775"/>
      <c r="AB13" s="775"/>
      <c r="AC13" s="776"/>
      <c r="AD13" s="776">
        <v>1.0349999999999999</v>
      </c>
      <c r="AE13" s="776"/>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2.0999999999999996</v>
      </c>
      <c r="AE31" s="785">
        <f t="shared" si="6"/>
        <v>0</v>
      </c>
      <c r="AF31" s="785">
        <f t="shared" si="6"/>
        <v>0</v>
      </c>
      <c r="AG31" s="785">
        <f t="shared" si="6"/>
        <v>0</v>
      </c>
      <c r="AH31" s="785">
        <f t="shared" si="6"/>
        <v>0</v>
      </c>
      <c r="AI31" s="785">
        <f t="shared" si="6"/>
        <v>2.4500000000000002</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2</v>
      </c>
      <c r="AE32" s="775">
        <f t="shared" si="7"/>
        <v>0</v>
      </c>
      <c r="AF32" s="775">
        <f t="shared" si="7"/>
        <v>0</v>
      </c>
      <c r="AG32" s="775">
        <f t="shared" si="7"/>
        <v>0</v>
      </c>
      <c r="AH32" s="775">
        <f t="shared" si="7"/>
        <v>0</v>
      </c>
      <c r="AI32" s="775">
        <f t="shared" si="7"/>
        <v>1</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2</v>
      </c>
      <c r="AE35" s="796">
        <f>AE32+AF32</f>
        <v>0</v>
      </c>
      <c r="AF35" s="797"/>
      <c r="AG35" s="775">
        <f>AG32</f>
        <v>0</v>
      </c>
      <c r="AH35" s="775">
        <f>AH32</f>
        <v>0</v>
      </c>
      <c r="AI35" s="796">
        <f>AI32+AJ32</f>
        <v>1</v>
      </c>
      <c r="AJ35" s="797"/>
      <c r="AK35" s="790"/>
      <c r="AL35" s="791"/>
      <c r="AM35" s="791"/>
      <c r="AN35" s="791"/>
      <c r="AO35" s="792"/>
      <c r="AP35" s="3"/>
      <c r="AQ35" s="730">
        <f>+Y32+AC35+AG35</f>
        <v>0</v>
      </c>
      <c r="AR35" s="730">
        <f>+Z32+AD35+AH35</f>
        <v>2</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2">
    <dataValidation type="list" allowBlank="1" showInputMessage="1" showErrorMessage="1" sqref="N11:O30 R11:T30" xr:uid="{7A906F4A-2635-43D2-9CAF-E28CCCA2CCA8}">
      <formula1>INDIRECT(L11)</formula1>
    </dataValidation>
    <dataValidation type="list" allowBlank="1" showInputMessage="1" showErrorMessage="1" sqref="Y11:AB30" xr:uid="{D92C22F5-72E9-43E4-AD70-2B36EE696A9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B427-2EBE-42E1-959A-D4938C8C6D52}">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S19</v>
      </c>
      <c r="AW5" s="729">
        <f>R7</f>
        <v>4.5</v>
      </c>
      <c r="AX5" s="730">
        <f>+Y32</f>
        <v>0</v>
      </c>
      <c r="AY5" s="730">
        <f>+Z32</f>
        <v>0</v>
      </c>
      <c r="AZ5" s="730">
        <f>+AA32</f>
        <v>0</v>
      </c>
      <c r="BA5" s="730">
        <f t="shared" ref="BA5" si="0">+AB32</f>
        <v>0</v>
      </c>
      <c r="BB5" s="730">
        <f>+AC32</f>
        <v>0</v>
      </c>
      <c r="BC5" s="730">
        <f t="shared" ref="BC5:BI5" si="1">+AD32</f>
        <v>1</v>
      </c>
      <c r="BD5" s="730">
        <f t="shared" si="1"/>
        <v>0</v>
      </c>
      <c r="BE5" s="730">
        <f t="shared" si="1"/>
        <v>0</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1</v>
      </c>
      <c r="BO5" s="730">
        <f t="shared" si="3"/>
        <v>0</v>
      </c>
      <c r="BP5" s="730">
        <f>+AG35</f>
        <v>0</v>
      </c>
      <c r="BQ5" s="730">
        <f>+AH35</f>
        <v>0</v>
      </c>
      <c r="BR5" s="730">
        <f>+AI35</f>
        <v>1</v>
      </c>
      <c r="BS5" s="731" t="str">
        <f>+Y36</f>
        <v>Ⅰ</v>
      </c>
      <c r="BT5" s="731" t="str">
        <f>+AC36</f>
        <v>Ⅲ</v>
      </c>
      <c r="BU5" s="731" t="str">
        <f>+AG36</f>
        <v>Ⅱ</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1.0649999999999999</v>
      </c>
      <c r="CC5" s="734">
        <f t="shared" si="4"/>
        <v>0</v>
      </c>
      <c r="CD5" s="734">
        <f t="shared" si="4"/>
        <v>0</v>
      </c>
      <c r="CE5" s="734">
        <f t="shared" si="4"/>
        <v>0</v>
      </c>
      <c r="CF5" s="734">
        <f t="shared" si="4"/>
        <v>0</v>
      </c>
      <c r="CG5" s="734">
        <f t="shared" si="4"/>
        <v>0</v>
      </c>
      <c r="CH5" s="734">
        <f t="shared" si="4"/>
        <v>1.38</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302</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468</v>
      </c>
      <c r="S11" s="183"/>
      <c r="T11" s="183"/>
      <c r="U11" s="772" t="s">
        <v>461</v>
      </c>
      <c r="V11" s="773"/>
      <c r="W11" s="772"/>
      <c r="X11" s="774"/>
      <c r="Y11" s="775"/>
      <c r="Z11" s="775"/>
      <c r="AA11" s="775"/>
      <c r="AB11" s="775"/>
      <c r="AC11" s="776"/>
      <c r="AD11" s="776">
        <v>1.0649999999999999</v>
      </c>
      <c r="AE11" s="776"/>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536</v>
      </c>
      <c r="O12" s="773"/>
      <c r="P12" s="772" t="s">
        <v>448</v>
      </c>
      <c r="Q12" s="773"/>
      <c r="R12" s="183" t="s">
        <v>448</v>
      </c>
      <c r="S12" s="183"/>
      <c r="T12" s="183"/>
      <c r="U12" s="772" t="s">
        <v>404</v>
      </c>
      <c r="V12" s="773"/>
      <c r="W12" s="772"/>
      <c r="X12" s="774"/>
      <c r="Y12" s="775"/>
      <c r="Z12" s="775"/>
      <c r="AA12" s="775"/>
      <c r="AB12" s="775"/>
      <c r="AC12" s="776"/>
      <c r="AD12" s="776"/>
      <c r="AE12" s="776"/>
      <c r="AF12" s="776"/>
      <c r="AG12" s="776"/>
      <c r="AH12" s="776"/>
      <c r="AI12" s="776"/>
      <c r="AJ12" s="776"/>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462</v>
      </c>
      <c r="M13" s="773"/>
      <c r="N13" s="772" t="s">
        <v>507</v>
      </c>
      <c r="O13" s="773"/>
      <c r="P13" s="772" t="s">
        <v>448</v>
      </c>
      <c r="Q13" s="773"/>
      <c r="R13" s="183" t="s">
        <v>464</v>
      </c>
      <c r="S13" s="183"/>
      <c r="T13" s="183"/>
      <c r="U13" s="772" t="s">
        <v>404</v>
      </c>
      <c r="V13" s="773"/>
      <c r="W13" s="772"/>
      <c r="X13" s="774"/>
      <c r="Y13" s="775"/>
      <c r="Z13" s="775"/>
      <c r="AA13" s="775"/>
      <c r="AB13" s="775"/>
      <c r="AC13" s="776"/>
      <c r="AD13" s="776"/>
      <c r="AE13" s="776"/>
      <c r="AF13" s="776"/>
      <c r="AG13" s="776"/>
      <c r="AH13" s="776"/>
      <c r="AI13" s="776"/>
      <c r="AJ13" s="776"/>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v>4</v>
      </c>
      <c r="L14" s="772" t="s">
        <v>462</v>
      </c>
      <c r="M14" s="773"/>
      <c r="N14" s="772" t="s">
        <v>507</v>
      </c>
      <c r="O14" s="773"/>
      <c r="P14" s="772" t="s">
        <v>448</v>
      </c>
      <c r="Q14" s="773"/>
      <c r="R14" s="183" t="s">
        <v>508</v>
      </c>
      <c r="S14" s="183"/>
      <c r="T14" s="183"/>
      <c r="U14" s="772" t="s">
        <v>404</v>
      </c>
      <c r="V14" s="773"/>
      <c r="W14" s="772"/>
      <c r="X14" s="774"/>
      <c r="Y14" s="775"/>
      <c r="Z14" s="775"/>
      <c r="AA14" s="775"/>
      <c r="AB14" s="775"/>
      <c r="AC14" s="776"/>
      <c r="AD14" s="776"/>
      <c r="AE14" s="776"/>
      <c r="AF14" s="776"/>
      <c r="AG14" s="776"/>
      <c r="AH14" s="776"/>
      <c r="AI14" s="776"/>
      <c r="AJ14" s="776">
        <v>1.38</v>
      </c>
      <c r="AK14" s="777">
        <v>0</v>
      </c>
      <c r="AL14" s="778"/>
      <c r="AM14" s="778"/>
      <c r="AN14" s="782"/>
      <c r="AO14" s="783"/>
      <c r="AP14" s="3"/>
      <c r="AQ14" s="781">
        <f t="shared" si="5"/>
        <v>3</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1.0649999999999999</v>
      </c>
      <c r="AE31" s="785">
        <f t="shared" si="6"/>
        <v>0</v>
      </c>
      <c r="AF31" s="785">
        <f t="shared" si="6"/>
        <v>0</v>
      </c>
      <c r="AG31" s="785">
        <f t="shared" si="6"/>
        <v>0</v>
      </c>
      <c r="AH31" s="785">
        <f t="shared" si="6"/>
        <v>0</v>
      </c>
      <c r="AI31" s="785">
        <f t="shared" si="6"/>
        <v>0</v>
      </c>
      <c r="AJ31" s="785">
        <f t="shared" si="6"/>
        <v>1.38</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1</v>
      </c>
      <c r="AE32" s="775">
        <f t="shared" si="7"/>
        <v>0</v>
      </c>
      <c r="AF32" s="775">
        <f t="shared" si="7"/>
        <v>0</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1</v>
      </c>
      <c r="AE35" s="796">
        <f>AE32+AF32</f>
        <v>0</v>
      </c>
      <c r="AF35" s="797"/>
      <c r="AG35" s="775">
        <f>AG32</f>
        <v>0</v>
      </c>
      <c r="AH35" s="775">
        <f>AH32</f>
        <v>0</v>
      </c>
      <c r="AI35" s="796">
        <f>AI32+AJ32</f>
        <v>1</v>
      </c>
      <c r="AJ35" s="797"/>
      <c r="AK35" s="790"/>
      <c r="AL35" s="791"/>
      <c r="AM35" s="791"/>
      <c r="AN35" s="791"/>
      <c r="AO35" s="792"/>
      <c r="AP35" s="3"/>
      <c r="AQ35" s="730">
        <f>+Y32+AC35+AG35</f>
        <v>0</v>
      </c>
      <c r="AR35" s="730">
        <f>+Z32+AD35+AH35</f>
        <v>1</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2">
    <dataValidation type="list" allowBlank="1" showInputMessage="1" showErrorMessage="1" sqref="N11:O30 R11:T30" xr:uid="{5FAFF38D-5A8B-4F1E-A730-A4FE912830C4}">
      <formula1>INDIRECT(L11)</formula1>
    </dataValidation>
    <dataValidation type="list" allowBlank="1" showInputMessage="1" showErrorMessage="1" sqref="Y11:AB30" xr:uid="{E845609F-E74A-482B-9453-1A4C6341BFC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C9EE1-0ABB-43F1-9DD1-6794E31338A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S20</v>
      </c>
      <c r="AW5" s="729">
        <f>R7</f>
        <v>4.5</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0</v>
      </c>
      <c r="BO5" s="730">
        <f t="shared" si="3"/>
        <v>0</v>
      </c>
      <c r="BP5" s="730">
        <f>+AG35</f>
        <v>0</v>
      </c>
      <c r="BQ5" s="730">
        <f>+AH35</f>
        <v>0</v>
      </c>
      <c r="BR5" s="730">
        <f>+AI35</f>
        <v>1</v>
      </c>
      <c r="BS5" s="731" t="str">
        <f>+Y36</f>
        <v>Ⅰ</v>
      </c>
      <c r="BT5" s="731" t="str">
        <f>+AC36</f>
        <v>Ⅰ</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1.4</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303</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462</v>
      </c>
      <c r="M11" s="773"/>
      <c r="N11" s="772" t="s">
        <v>507</v>
      </c>
      <c r="O11" s="773"/>
      <c r="P11" s="772" t="s">
        <v>448</v>
      </c>
      <c r="Q11" s="773"/>
      <c r="R11" s="183" t="s">
        <v>508</v>
      </c>
      <c r="S11" s="183"/>
      <c r="T11" s="183"/>
      <c r="U11" s="772" t="s">
        <v>404</v>
      </c>
      <c r="V11" s="773"/>
      <c r="W11" s="772"/>
      <c r="X11" s="774"/>
      <c r="Y11" s="775"/>
      <c r="Z11" s="775"/>
      <c r="AA11" s="775"/>
      <c r="AB11" s="775"/>
      <c r="AC11" s="776"/>
      <c r="AD11" s="776"/>
      <c r="AE11" s="776"/>
      <c r="AF11" s="776"/>
      <c r="AG11" s="776"/>
      <c r="AH11" s="776"/>
      <c r="AI11" s="776"/>
      <c r="AJ11" s="776">
        <v>1.4</v>
      </c>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1.4</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2">
    <dataValidation type="list" allowBlank="1" showInputMessage="1" showErrorMessage="1" sqref="N11:O30 R11:T30" xr:uid="{E66AFC2F-53F4-46FE-AC0F-FD7470840315}">
      <formula1>INDIRECT(L11)</formula1>
    </dataValidation>
    <dataValidation type="list" allowBlank="1" showInputMessage="1" showErrorMessage="1" sqref="Y11:AB30" xr:uid="{601140D4-0A63-439C-B34C-33D7DB280F3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C93A0-FA92-4CAA-8FD0-5165DD5234F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S21</v>
      </c>
      <c r="AW5" s="729">
        <f>R7</f>
        <v>4.5</v>
      </c>
      <c r="AX5" s="730">
        <f>+Y32</f>
        <v>0</v>
      </c>
      <c r="AY5" s="730">
        <f>+Z32</f>
        <v>0</v>
      </c>
      <c r="AZ5" s="730">
        <f>+AA32</f>
        <v>0</v>
      </c>
      <c r="BA5" s="730">
        <f t="shared" ref="BA5" si="0">+AB32</f>
        <v>0</v>
      </c>
      <c r="BB5" s="730">
        <f>+AC32</f>
        <v>0</v>
      </c>
      <c r="BC5" s="730">
        <f t="shared" ref="BC5:BI5" si="1">+AD32</f>
        <v>0</v>
      </c>
      <c r="BD5" s="730">
        <f t="shared" si="1"/>
        <v>0</v>
      </c>
      <c r="BE5" s="730">
        <f t="shared" si="1"/>
        <v>2</v>
      </c>
      <c r="BF5" s="730">
        <f t="shared" si="1"/>
        <v>0</v>
      </c>
      <c r="BG5" s="730">
        <f t="shared" si="1"/>
        <v>0</v>
      </c>
      <c r="BH5" s="730">
        <f t="shared" si="1"/>
        <v>1</v>
      </c>
      <c r="BI5" s="730">
        <f t="shared" si="1"/>
        <v>1</v>
      </c>
      <c r="BJ5" s="730" t="str">
        <f>+Y35</f>
        <v/>
      </c>
      <c r="BK5" s="730" t="str">
        <f t="shared" ref="BK5" si="2">+Z35</f>
        <v/>
      </c>
      <c r="BL5" s="730" t="str">
        <f>+AA35</f>
        <v/>
      </c>
      <c r="BM5" s="730">
        <f>+AC35</f>
        <v>0</v>
      </c>
      <c r="BN5" s="730">
        <f t="shared" ref="BN5:BO5" si="3">+AD35</f>
        <v>0</v>
      </c>
      <c r="BO5" s="730">
        <f t="shared" si="3"/>
        <v>2</v>
      </c>
      <c r="BP5" s="730">
        <f>+AG35</f>
        <v>0</v>
      </c>
      <c r="BQ5" s="730">
        <f>+AH35</f>
        <v>0</v>
      </c>
      <c r="BR5" s="730">
        <f>+AI35</f>
        <v>2</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0.21</v>
      </c>
      <c r="CE5" s="734">
        <f t="shared" si="4"/>
        <v>0</v>
      </c>
      <c r="CF5" s="734">
        <f t="shared" si="4"/>
        <v>0</v>
      </c>
      <c r="CG5" s="734">
        <f t="shared" si="4"/>
        <v>3.1</v>
      </c>
      <c r="CH5" s="734">
        <f t="shared" si="4"/>
        <v>0.8</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304</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0.06</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478</v>
      </c>
      <c r="O12" s="773"/>
      <c r="P12" s="772" t="s">
        <v>467</v>
      </c>
      <c r="Q12" s="773"/>
      <c r="R12" s="183" t="s">
        <v>479</v>
      </c>
      <c r="S12" s="183"/>
      <c r="T12" s="183"/>
      <c r="U12" s="772" t="s">
        <v>461</v>
      </c>
      <c r="V12" s="773"/>
      <c r="W12" s="772"/>
      <c r="X12" s="774"/>
      <c r="Y12" s="775"/>
      <c r="Z12" s="775"/>
      <c r="AA12" s="775"/>
      <c r="AB12" s="775"/>
      <c r="AC12" s="776"/>
      <c r="AD12" s="776"/>
      <c r="AE12" s="776"/>
      <c r="AF12" s="776">
        <v>0.15</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447</v>
      </c>
      <c r="O13" s="773"/>
      <c r="P13" s="772" t="s">
        <v>448</v>
      </c>
      <c r="Q13" s="773"/>
      <c r="R13" s="183" t="s">
        <v>448</v>
      </c>
      <c r="S13" s="183"/>
      <c r="T13" s="183"/>
      <c r="U13" s="772" t="s">
        <v>461</v>
      </c>
      <c r="V13" s="773"/>
      <c r="W13" s="772"/>
      <c r="X13" s="774"/>
      <c r="Y13" s="775"/>
      <c r="Z13" s="775"/>
      <c r="AA13" s="775"/>
      <c r="AB13" s="775"/>
      <c r="AC13" s="776"/>
      <c r="AD13" s="776"/>
      <c r="AE13" s="776"/>
      <c r="AF13" s="776"/>
      <c r="AG13" s="776"/>
      <c r="AH13" s="776"/>
      <c r="AI13" s="776">
        <v>3.1</v>
      </c>
      <c r="AJ13" s="776"/>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v>4</v>
      </c>
      <c r="L14" s="772" t="s">
        <v>462</v>
      </c>
      <c r="M14" s="773"/>
      <c r="N14" s="772" t="s">
        <v>507</v>
      </c>
      <c r="O14" s="773"/>
      <c r="P14" s="772" t="s">
        <v>448</v>
      </c>
      <c r="Q14" s="773"/>
      <c r="R14" s="183" t="s">
        <v>508</v>
      </c>
      <c r="S14" s="183"/>
      <c r="T14" s="183"/>
      <c r="U14" s="772" t="s">
        <v>404</v>
      </c>
      <c r="V14" s="773"/>
      <c r="W14" s="772"/>
      <c r="X14" s="774"/>
      <c r="Y14" s="775"/>
      <c r="Z14" s="775"/>
      <c r="AA14" s="775"/>
      <c r="AB14" s="775"/>
      <c r="AC14" s="776"/>
      <c r="AD14" s="776"/>
      <c r="AE14" s="776"/>
      <c r="AF14" s="776"/>
      <c r="AG14" s="776"/>
      <c r="AH14" s="776"/>
      <c r="AI14" s="776"/>
      <c r="AJ14" s="776">
        <v>0.8</v>
      </c>
      <c r="AK14" s="777">
        <v>0</v>
      </c>
      <c r="AL14" s="778"/>
      <c r="AM14" s="778"/>
      <c r="AN14" s="782"/>
      <c r="AO14" s="783"/>
      <c r="AP14" s="3"/>
      <c r="AQ14" s="781">
        <f t="shared" si="5"/>
        <v>3</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0.21</v>
      </c>
      <c r="AG31" s="785">
        <f t="shared" si="6"/>
        <v>0</v>
      </c>
      <c r="AH31" s="785">
        <f t="shared" si="6"/>
        <v>0</v>
      </c>
      <c r="AI31" s="785">
        <f t="shared" si="6"/>
        <v>3.1</v>
      </c>
      <c r="AJ31" s="785">
        <f t="shared" si="6"/>
        <v>0.8</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2</v>
      </c>
      <c r="AG32" s="775">
        <f t="shared" si="7"/>
        <v>0</v>
      </c>
      <c r="AH32" s="775">
        <f t="shared" si="7"/>
        <v>0</v>
      </c>
      <c r="AI32" s="775">
        <f t="shared" si="7"/>
        <v>1</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2</v>
      </c>
      <c r="AF35" s="797"/>
      <c r="AG35" s="775">
        <f>AG32</f>
        <v>0</v>
      </c>
      <c r="AH35" s="775">
        <f>AH32</f>
        <v>0</v>
      </c>
      <c r="AI35" s="796">
        <f>AI32+AJ32</f>
        <v>2</v>
      </c>
      <c r="AJ35" s="797"/>
      <c r="AK35" s="790"/>
      <c r="AL35" s="791"/>
      <c r="AM35" s="791"/>
      <c r="AN35" s="791"/>
      <c r="AO35" s="792"/>
      <c r="AP35" s="3"/>
      <c r="AQ35" s="730">
        <f>+Y32+AC35+AG35</f>
        <v>0</v>
      </c>
      <c r="AR35" s="730">
        <f>+Z32+AD35+AH35</f>
        <v>0</v>
      </c>
      <c r="AS35" s="798">
        <f>+AS34+AE35+AI35</f>
        <v>4</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2">
    <dataValidation type="list" allowBlank="1" showInputMessage="1" showErrorMessage="1" sqref="N11:O30 R11:T30" xr:uid="{5A2D8A85-7C2A-400C-9815-90BE8AE6FB8D}">
      <formula1>INDIRECT(L11)</formula1>
    </dataValidation>
    <dataValidation type="list" allowBlank="1" showInputMessage="1" showErrorMessage="1" sqref="Y11:AB30" xr:uid="{3590DE8F-A288-4F8F-95E4-AF9865C68F4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72A5-D545-4D10-851B-159A7B067FB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S22</v>
      </c>
      <c r="AW5" s="729">
        <f>R7</f>
        <v>4.5</v>
      </c>
      <c r="AX5" s="730">
        <f>+Y32</f>
        <v>0</v>
      </c>
      <c r="AY5" s="730">
        <f>+Z32</f>
        <v>0</v>
      </c>
      <c r="AZ5" s="730">
        <f>+AA32</f>
        <v>0</v>
      </c>
      <c r="BA5" s="730">
        <f t="shared" ref="BA5" si="0">+AB32</f>
        <v>0</v>
      </c>
      <c r="BB5" s="730">
        <f>+AC32</f>
        <v>0</v>
      </c>
      <c r="BC5" s="730">
        <f t="shared" ref="BC5:BI5" si="1">+AD32</f>
        <v>1</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1</v>
      </c>
      <c r="BO5" s="730">
        <f t="shared" si="3"/>
        <v>1</v>
      </c>
      <c r="BP5" s="730">
        <f>+AG35</f>
        <v>0</v>
      </c>
      <c r="BQ5" s="730">
        <f>+AH35</f>
        <v>0</v>
      </c>
      <c r="BR5" s="730">
        <f>+AI35</f>
        <v>0</v>
      </c>
      <c r="BS5" s="731" t="str">
        <f>+Y36</f>
        <v>Ⅰ</v>
      </c>
      <c r="BT5" s="731" t="str">
        <f>+AC36</f>
        <v>Ⅲ</v>
      </c>
      <c r="BU5" s="731" t="str">
        <f>+AG36</f>
        <v>Ⅰ</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3.15</v>
      </c>
      <c r="CC5" s="734">
        <f t="shared" si="4"/>
        <v>0</v>
      </c>
      <c r="CD5" s="734">
        <f t="shared" si="4"/>
        <v>0.4</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305</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471</v>
      </c>
      <c r="O11" s="773"/>
      <c r="P11" s="772" t="s">
        <v>467</v>
      </c>
      <c r="Q11" s="773"/>
      <c r="R11" s="183" t="s">
        <v>479</v>
      </c>
      <c r="S11" s="183"/>
      <c r="T11" s="183"/>
      <c r="U11" s="772" t="s">
        <v>461</v>
      </c>
      <c r="V11" s="773"/>
      <c r="W11" s="772"/>
      <c r="X11" s="774"/>
      <c r="Y11" s="775"/>
      <c r="Z11" s="775"/>
      <c r="AA11" s="775"/>
      <c r="AB11" s="775"/>
      <c r="AC11" s="776"/>
      <c r="AD11" s="776"/>
      <c r="AE11" s="776"/>
      <c r="AF11" s="776">
        <v>0.4</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467</v>
      </c>
      <c r="Q12" s="773"/>
      <c r="R12" s="183" t="s">
        <v>468</v>
      </c>
      <c r="S12" s="183"/>
      <c r="T12" s="183"/>
      <c r="U12" s="772" t="s">
        <v>461</v>
      </c>
      <c r="V12" s="773"/>
      <c r="W12" s="772"/>
      <c r="X12" s="774"/>
      <c r="Y12" s="775"/>
      <c r="Z12" s="775"/>
      <c r="AA12" s="775"/>
      <c r="AB12" s="775"/>
      <c r="AC12" s="776"/>
      <c r="AD12" s="776">
        <v>3.15</v>
      </c>
      <c r="AE12" s="776"/>
      <c r="AF12" s="776"/>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3.15</v>
      </c>
      <c r="AE31" s="785">
        <f t="shared" si="6"/>
        <v>0</v>
      </c>
      <c r="AF31" s="785">
        <f t="shared" si="6"/>
        <v>0.4</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1</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1</v>
      </c>
      <c r="AE35" s="796">
        <f>AE32+AF32</f>
        <v>1</v>
      </c>
      <c r="AF35" s="797"/>
      <c r="AG35" s="775">
        <f>AG32</f>
        <v>0</v>
      </c>
      <c r="AH35" s="775">
        <f>AH32</f>
        <v>0</v>
      </c>
      <c r="AI35" s="796">
        <f>AI32+AJ32</f>
        <v>0</v>
      </c>
      <c r="AJ35" s="797"/>
      <c r="AK35" s="790"/>
      <c r="AL35" s="791"/>
      <c r="AM35" s="791"/>
      <c r="AN35" s="791"/>
      <c r="AO35" s="792"/>
      <c r="AP35" s="3"/>
      <c r="AQ35" s="730">
        <f>+Y32+AC35+AG35</f>
        <v>0</v>
      </c>
      <c r="AR35" s="730">
        <f>+Z32+AD35+AH35</f>
        <v>1</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2">
    <dataValidation type="list" allowBlank="1" showInputMessage="1" showErrorMessage="1" sqref="N11:O30 R11:T30" xr:uid="{E7C724DB-E3A1-46D6-9AC0-86ED7222C062}">
      <formula1>INDIRECT(L11)</formula1>
    </dataValidation>
    <dataValidation type="list" allowBlank="1" showInputMessage="1" showErrorMessage="1" sqref="Y11:AB30" xr:uid="{5AE723C2-40CB-4C41-9243-90010DB3DEF5}">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9B498-0D4B-47F5-8EA6-4B2494950A4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S23</v>
      </c>
      <c r="AW5" s="729">
        <f>R7</f>
        <v>4.5</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1</v>
      </c>
      <c r="BI5" s="730">
        <f t="shared" si="1"/>
        <v>2</v>
      </c>
      <c r="BJ5" s="730" t="str">
        <f>+Y35</f>
        <v/>
      </c>
      <c r="BK5" s="730" t="str">
        <f t="shared" ref="BK5" si="2">+Z35</f>
        <v/>
      </c>
      <c r="BL5" s="730" t="str">
        <f>+AA35</f>
        <v/>
      </c>
      <c r="BM5" s="730">
        <f>+AC35</f>
        <v>0</v>
      </c>
      <c r="BN5" s="730">
        <f t="shared" ref="BN5:BO5" si="3">+AD35</f>
        <v>0</v>
      </c>
      <c r="BO5" s="730">
        <f t="shared" si="3"/>
        <v>0</v>
      </c>
      <c r="BP5" s="730">
        <f>+AG35</f>
        <v>0</v>
      </c>
      <c r="BQ5" s="730">
        <f>+AH35</f>
        <v>0</v>
      </c>
      <c r="BR5" s="730">
        <f>+AI35</f>
        <v>3</v>
      </c>
      <c r="BS5" s="731" t="str">
        <f>+Y36</f>
        <v>Ⅰ</v>
      </c>
      <c r="BT5" s="731" t="str">
        <f>+AC36</f>
        <v>Ⅰ</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2.75</v>
      </c>
      <c r="CH5" s="734">
        <f t="shared" si="4"/>
        <v>5.4</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306</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448</v>
      </c>
      <c r="Q11" s="773"/>
      <c r="R11" s="183" t="s">
        <v>448</v>
      </c>
      <c r="S11" s="183"/>
      <c r="T11" s="183"/>
      <c r="U11" s="772" t="s">
        <v>461</v>
      </c>
      <c r="V11" s="773"/>
      <c r="W11" s="772"/>
      <c r="X11" s="774"/>
      <c r="Y11" s="775"/>
      <c r="Z11" s="775"/>
      <c r="AA11" s="775"/>
      <c r="AB11" s="775"/>
      <c r="AC11" s="776"/>
      <c r="AD11" s="776"/>
      <c r="AE11" s="776"/>
      <c r="AF11" s="776"/>
      <c r="AG11" s="776"/>
      <c r="AH11" s="776"/>
      <c r="AI11" s="776">
        <v>2.75</v>
      </c>
      <c r="AJ11" s="776"/>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v>2</v>
      </c>
      <c r="L12" s="772" t="s">
        <v>446</v>
      </c>
      <c r="M12" s="773"/>
      <c r="N12" s="772" t="s">
        <v>471</v>
      </c>
      <c r="O12" s="773"/>
      <c r="P12" s="772" t="s">
        <v>448</v>
      </c>
      <c r="Q12" s="773"/>
      <c r="R12" s="183" t="s">
        <v>448</v>
      </c>
      <c r="S12" s="183"/>
      <c r="T12" s="183"/>
      <c r="U12" s="772" t="s">
        <v>461</v>
      </c>
      <c r="V12" s="773"/>
      <c r="W12" s="772"/>
      <c r="X12" s="774"/>
      <c r="Y12" s="775"/>
      <c r="Z12" s="775"/>
      <c r="AA12" s="775"/>
      <c r="AB12" s="775"/>
      <c r="AC12" s="776"/>
      <c r="AD12" s="776"/>
      <c r="AE12" s="776"/>
      <c r="AF12" s="776"/>
      <c r="AG12" s="776"/>
      <c r="AH12" s="776"/>
      <c r="AI12" s="776"/>
      <c r="AJ12" s="776">
        <v>4.4800000000000004</v>
      </c>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462</v>
      </c>
      <c r="M13" s="773"/>
      <c r="N13" s="772" t="s">
        <v>507</v>
      </c>
      <c r="O13" s="773"/>
      <c r="P13" s="772" t="s">
        <v>448</v>
      </c>
      <c r="Q13" s="773"/>
      <c r="R13" s="183" t="s">
        <v>508</v>
      </c>
      <c r="S13" s="183"/>
      <c r="T13" s="183"/>
      <c r="U13" s="772" t="s">
        <v>404</v>
      </c>
      <c r="V13" s="773"/>
      <c r="W13" s="772"/>
      <c r="X13" s="774"/>
      <c r="Y13" s="775"/>
      <c r="Z13" s="775"/>
      <c r="AA13" s="775"/>
      <c r="AB13" s="775"/>
      <c r="AC13" s="776"/>
      <c r="AD13" s="776"/>
      <c r="AE13" s="776"/>
      <c r="AF13" s="776"/>
      <c r="AG13" s="776"/>
      <c r="AH13" s="776"/>
      <c r="AI13" s="776"/>
      <c r="AJ13" s="776">
        <v>0.92</v>
      </c>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2.75</v>
      </c>
      <c r="AJ31" s="785">
        <f t="shared" si="6"/>
        <v>5.4</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1</v>
      </c>
      <c r="AJ32" s="775">
        <f t="shared" si="7"/>
        <v>2</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3</v>
      </c>
      <c r="AJ35" s="797"/>
      <c r="AK35" s="790"/>
      <c r="AL35" s="791"/>
      <c r="AM35" s="791"/>
      <c r="AN35" s="791"/>
      <c r="AO35" s="792"/>
      <c r="AP35" s="3"/>
      <c r="AQ35" s="730">
        <f>+Y32+AC35+AG35</f>
        <v>0</v>
      </c>
      <c r="AR35" s="730">
        <f>+Z32+AD35+AH35</f>
        <v>0</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2">
    <dataValidation type="list" allowBlank="1" showInputMessage="1" showErrorMessage="1" sqref="N11:O30 R11:T30" xr:uid="{7D7FA73B-AE14-49B9-A00B-3234362866F4}">
      <formula1>INDIRECT(L11)</formula1>
    </dataValidation>
    <dataValidation type="list" allowBlank="1" showInputMessage="1" showErrorMessage="1" sqref="Y11:AB30" xr:uid="{5750F2E9-FECE-442E-86F6-C16830F5141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CBED-6FE9-4155-8BA0-F91C21D6190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S24</v>
      </c>
      <c r="AW5" s="729">
        <f>R7</f>
        <v>4.5</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0</v>
      </c>
      <c r="BO5" s="730">
        <f t="shared" si="3"/>
        <v>1</v>
      </c>
      <c r="BP5" s="730">
        <f>+AG35</f>
        <v>0</v>
      </c>
      <c r="BQ5" s="730">
        <f>+AH35</f>
        <v>0</v>
      </c>
      <c r="BR5" s="730">
        <f>+AI35</f>
        <v>1</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0.04</v>
      </c>
      <c r="CE5" s="734">
        <f t="shared" si="4"/>
        <v>0</v>
      </c>
      <c r="CF5" s="734">
        <f t="shared" si="4"/>
        <v>0</v>
      </c>
      <c r="CG5" s="734">
        <f t="shared" si="4"/>
        <v>0</v>
      </c>
      <c r="CH5" s="734">
        <f t="shared" si="4"/>
        <v>1.44</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307</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467</v>
      </c>
      <c r="Q11" s="773"/>
      <c r="R11" s="183" t="s">
        <v>479</v>
      </c>
      <c r="S11" s="183"/>
      <c r="T11" s="183"/>
      <c r="U11" s="772" t="s">
        <v>461</v>
      </c>
      <c r="V11" s="773"/>
      <c r="W11" s="772"/>
      <c r="X11" s="774"/>
      <c r="Y11" s="775"/>
      <c r="Z11" s="775"/>
      <c r="AA11" s="775"/>
      <c r="AB11" s="775"/>
      <c r="AC11" s="776"/>
      <c r="AD11" s="776"/>
      <c r="AE11" s="776"/>
      <c r="AF11" s="776">
        <v>0.04</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462</v>
      </c>
      <c r="M12" s="773"/>
      <c r="N12" s="772" t="s">
        <v>507</v>
      </c>
      <c r="O12" s="773"/>
      <c r="P12" s="772" t="s">
        <v>448</v>
      </c>
      <c r="Q12" s="773"/>
      <c r="R12" s="183" t="s">
        <v>508</v>
      </c>
      <c r="S12" s="183"/>
      <c r="T12" s="183"/>
      <c r="U12" s="772" t="s">
        <v>404</v>
      </c>
      <c r="V12" s="773"/>
      <c r="W12" s="772"/>
      <c r="X12" s="774"/>
      <c r="Y12" s="775"/>
      <c r="Z12" s="775"/>
      <c r="AA12" s="775"/>
      <c r="AB12" s="775"/>
      <c r="AC12" s="776"/>
      <c r="AD12" s="776"/>
      <c r="AE12" s="776"/>
      <c r="AF12" s="776"/>
      <c r="AG12" s="776"/>
      <c r="AH12" s="776"/>
      <c r="AI12" s="776"/>
      <c r="AJ12" s="776">
        <v>1.44</v>
      </c>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462</v>
      </c>
      <c r="M13" s="773"/>
      <c r="N13" s="772" t="s">
        <v>507</v>
      </c>
      <c r="O13" s="773"/>
      <c r="P13" s="772" t="s">
        <v>448</v>
      </c>
      <c r="Q13" s="773"/>
      <c r="R13" s="183" t="s">
        <v>464</v>
      </c>
      <c r="S13" s="183"/>
      <c r="T13" s="183"/>
      <c r="U13" s="772" t="s">
        <v>404</v>
      </c>
      <c r="V13" s="773"/>
      <c r="W13" s="772"/>
      <c r="X13" s="774"/>
      <c r="Y13" s="775"/>
      <c r="Z13" s="775"/>
      <c r="AA13" s="775"/>
      <c r="AB13" s="775"/>
      <c r="AC13" s="776"/>
      <c r="AD13" s="776"/>
      <c r="AE13" s="776"/>
      <c r="AF13" s="776"/>
      <c r="AG13" s="776"/>
      <c r="AH13" s="776"/>
      <c r="AI13" s="776"/>
      <c r="AJ13" s="776"/>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0.04</v>
      </c>
      <c r="AG31" s="785">
        <f t="shared" si="6"/>
        <v>0</v>
      </c>
      <c r="AH31" s="785">
        <f t="shared" si="6"/>
        <v>0</v>
      </c>
      <c r="AI31" s="785">
        <f t="shared" si="6"/>
        <v>0</v>
      </c>
      <c r="AJ31" s="785">
        <f t="shared" si="6"/>
        <v>1.44</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2">
    <dataValidation type="list" allowBlank="1" showInputMessage="1" showErrorMessage="1" sqref="N11:O30 R11:T30" xr:uid="{D23718DD-C193-4AA0-BD26-2593282A83D2}">
      <formula1>INDIRECT(L11)</formula1>
    </dataValidation>
    <dataValidation type="list" allowBlank="1" showInputMessage="1" showErrorMessage="1" sqref="Y11:AB30" xr:uid="{E9BC433E-6DAF-43D8-9FA0-6070495B7AA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0DA97-6E80-4045-BF23-67C67F6F220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S25</v>
      </c>
      <c r="AW5" s="729">
        <f>R7</f>
        <v>4.5</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308</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462</v>
      </c>
      <c r="M11" s="773"/>
      <c r="N11" s="772" t="s">
        <v>507</v>
      </c>
      <c r="O11" s="773"/>
      <c r="P11" s="772" t="s">
        <v>448</v>
      </c>
      <c r="Q11" s="773"/>
      <c r="R11" s="183" t="s">
        <v>464</v>
      </c>
      <c r="S11" s="183"/>
      <c r="T11" s="183"/>
      <c r="U11" s="772" t="s">
        <v>404</v>
      </c>
      <c r="V11" s="773"/>
      <c r="W11" s="772"/>
      <c r="X11" s="774"/>
      <c r="Y11" s="775"/>
      <c r="Z11" s="775"/>
      <c r="AA11" s="775"/>
      <c r="AB11" s="775"/>
      <c r="AC11" s="776"/>
      <c r="AD11" s="776"/>
      <c r="AE11" s="776"/>
      <c r="AF11" s="776"/>
      <c r="AG11" s="776"/>
      <c r="AH11" s="776"/>
      <c r="AI11" s="776"/>
      <c r="AJ11" s="776"/>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2">
    <dataValidation type="list" allowBlank="1" showInputMessage="1" showErrorMessage="1" sqref="N11:O30 R11:T30" xr:uid="{70339860-D881-40ED-A886-BAAC7AFCB485}">
      <formula1>INDIRECT(L11)</formula1>
    </dataValidation>
    <dataValidation type="list" allowBlank="1" showInputMessage="1" showErrorMessage="1" sqref="Y11:AB30" xr:uid="{625899B2-71B5-4194-A238-81D9BD226B1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C2875-FBAE-49A2-9B25-AED5B2815372}">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S26</v>
      </c>
      <c r="AW5" s="729">
        <f>R7</f>
        <v>3.3</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309</v>
      </c>
      <c r="O7" s="748"/>
      <c r="P7" s="744" t="s">
        <v>933</v>
      </c>
      <c r="Q7" s="746"/>
      <c r="R7" s="749">
        <v>3.3</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2">
    <dataValidation type="list" allowBlank="1" showInputMessage="1" showErrorMessage="1" sqref="N11:O30 R11:T30" xr:uid="{ADC23F67-0CEA-40E9-9F5E-0CB00B086A48}">
      <formula1>INDIRECT(L11)</formula1>
    </dataValidation>
    <dataValidation type="list" allowBlank="1" showInputMessage="1" showErrorMessage="1" sqref="Y11:AB30" xr:uid="{14253FE9-16B5-4B44-9CC8-F5CE3D45CEB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0ADA9-C5E1-4661-A31D-04EBBA90A68A}">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S27</v>
      </c>
      <c r="AW5" s="729">
        <f>R7</f>
        <v>5.8</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1</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0.04</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310</v>
      </c>
      <c r="O7" s="748"/>
      <c r="P7" s="744" t="s">
        <v>933</v>
      </c>
      <c r="Q7" s="746"/>
      <c r="R7" s="749">
        <v>5.8</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404</v>
      </c>
      <c r="V11" s="773"/>
      <c r="W11" s="772"/>
      <c r="X11" s="774"/>
      <c r="Y11" s="775"/>
      <c r="Z11" s="775"/>
      <c r="AA11" s="775"/>
      <c r="AB11" s="775"/>
      <c r="AC11" s="776"/>
      <c r="AD11" s="776"/>
      <c r="AE11" s="776"/>
      <c r="AF11" s="776">
        <v>0.04</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0.04</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2">
    <dataValidation type="list" allowBlank="1" showInputMessage="1" showErrorMessage="1" sqref="N11:O30 R11:T30" xr:uid="{CBF2A5EF-1BB9-4381-B066-F122204EC5F2}">
      <formula1>INDIRECT(L11)</formula1>
    </dataValidation>
    <dataValidation type="list" allowBlank="1" showInputMessage="1" showErrorMessage="1" sqref="Y11:AB30" xr:uid="{E116F206-7AA8-4D4C-BA84-E667674370F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DCD2-95B0-417E-9E96-6487E9E8ACB8}">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S28</v>
      </c>
      <c r="AW5" s="729">
        <f>R7</f>
        <v>7.6</v>
      </c>
      <c r="AX5" s="730">
        <f>+Y32</f>
        <v>0</v>
      </c>
      <c r="AY5" s="730">
        <f>+Z32</f>
        <v>0</v>
      </c>
      <c r="AZ5" s="730">
        <f>+AA32</f>
        <v>0</v>
      </c>
      <c r="BA5" s="730">
        <f t="shared" ref="BA5" si="0">+AB32</f>
        <v>0</v>
      </c>
      <c r="BB5" s="730">
        <f>+AC32</f>
        <v>0</v>
      </c>
      <c r="BC5" s="730">
        <f t="shared" ref="BC5:BI5" si="1">+AD32</f>
        <v>0</v>
      </c>
      <c r="BD5" s="730">
        <f t="shared" si="1"/>
        <v>1</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2</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0.06</v>
      </c>
      <c r="CD5" s="734">
        <f t="shared" si="4"/>
        <v>0.56000000000000005</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311</v>
      </c>
      <c r="O7" s="748"/>
      <c r="P7" s="744" t="s">
        <v>933</v>
      </c>
      <c r="Q7" s="746"/>
      <c r="R7" s="749">
        <v>7.6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461</v>
      </c>
      <c r="V11" s="773"/>
      <c r="W11" s="772"/>
      <c r="X11" s="774"/>
      <c r="Y11" s="775"/>
      <c r="Z11" s="775"/>
      <c r="AA11" s="775"/>
      <c r="AB11" s="775"/>
      <c r="AC11" s="776"/>
      <c r="AD11" s="776"/>
      <c r="AE11" s="776">
        <v>0.06</v>
      </c>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467</v>
      </c>
      <c r="Q12" s="773"/>
      <c r="R12" s="183" t="s">
        <v>479</v>
      </c>
      <c r="S12" s="183"/>
      <c r="T12" s="183"/>
      <c r="U12" s="772" t="s">
        <v>461</v>
      </c>
      <c r="V12" s="773"/>
      <c r="W12" s="772"/>
      <c r="X12" s="774"/>
      <c r="Y12" s="775"/>
      <c r="Z12" s="775"/>
      <c r="AA12" s="775"/>
      <c r="AB12" s="775"/>
      <c r="AC12" s="776"/>
      <c r="AD12" s="776"/>
      <c r="AE12" s="776"/>
      <c r="AF12" s="776">
        <v>0.56000000000000005</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0.06</v>
      </c>
      <c r="AF31" s="785">
        <f t="shared" si="6"/>
        <v>0.56000000000000005</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2</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2">
    <dataValidation type="list" allowBlank="1" showInputMessage="1" showErrorMessage="1" sqref="N11:O30 R11:T30" xr:uid="{64282103-CAF7-47B6-B594-4E44FF170ECE}">
      <formula1>INDIRECT(L11)</formula1>
    </dataValidation>
    <dataValidation type="list" allowBlank="1" showInputMessage="1" showErrorMessage="1" sqref="Y11:AB30" xr:uid="{B49A6262-F219-4DEE-A817-05FFC76B806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1826-3D59-40F5-A59D-1974DFA6A0B6}">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S29</v>
      </c>
      <c r="AW5" s="729">
        <f>R7</f>
        <v>6.1</v>
      </c>
      <c r="AX5" s="730">
        <f>+Y32</f>
        <v>0</v>
      </c>
      <c r="AY5" s="730">
        <f>+Z32</f>
        <v>0</v>
      </c>
      <c r="AZ5" s="730">
        <f>+AA32</f>
        <v>0</v>
      </c>
      <c r="BA5" s="730">
        <f t="shared" ref="BA5" si="0">+AB32</f>
        <v>0</v>
      </c>
      <c r="BB5" s="730">
        <f>+AC32</f>
        <v>0</v>
      </c>
      <c r="BC5" s="730">
        <f t="shared" ref="BC5:BI5" si="1">+AD32</f>
        <v>1</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1</v>
      </c>
      <c r="BO5" s="730">
        <f t="shared" si="3"/>
        <v>1</v>
      </c>
      <c r="BP5" s="730">
        <f>+AG35</f>
        <v>0</v>
      </c>
      <c r="BQ5" s="730">
        <f>+AH35</f>
        <v>0</v>
      </c>
      <c r="BR5" s="730">
        <f>+AI35</f>
        <v>0</v>
      </c>
      <c r="BS5" s="731" t="str">
        <f>+Y36</f>
        <v>Ⅰ</v>
      </c>
      <c r="BT5" s="731" t="str">
        <f>+AC36</f>
        <v>Ⅲ</v>
      </c>
      <c r="BU5" s="731" t="str">
        <f>+AG36</f>
        <v>Ⅰ</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6.4349999999999996</v>
      </c>
      <c r="CC5" s="734">
        <f t="shared" si="4"/>
        <v>0</v>
      </c>
      <c r="CD5" s="734">
        <f t="shared" si="4"/>
        <v>0.2</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312</v>
      </c>
      <c r="O7" s="748"/>
      <c r="P7" s="744" t="s">
        <v>933</v>
      </c>
      <c r="Q7" s="746"/>
      <c r="R7" s="749">
        <v>6.1</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557</v>
      </c>
      <c r="O11" s="773"/>
      <c r="P11" s="772" t="s">
        <v>467</v>
      </c>
      <c r="Q11" s="773"/>
      <c r="R11" s="183" t="s">
        <v>468</v>
      </c>
      <c r="S11" s="183"/>
      <c r="T11" s="183"/>
      <c r="U11" s="772" t="s">
        <v>461</v>
      </c>
      <c r="V11" s="773"/>
      <c r="W11" s="772"/>
      <c r="X11" s="774"/>
      <c r="Y11" s="775"/>
      <c r="Z11" s="775"/>
      <c r="AA11" s="775"/>
      <c r="AB11" s="775"/>
      <c r="AC11" s="776"/>
      <c r="AD11" s="776">
        <v>6.4349999999999996</v>
      </c>
      <c r="AE11" s="776"/>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467</v>
      </c>
      <c r="Q12" s="773"/>
      <c r="R12" s="183" t="s">
        <v>479</v>
      </c>
      <c r="S12" s="183"/>
      <c r="T12" s="183"/>
      <c r="U12" s="772" t="s">
        <v>461</v>
      </c>
      <c r="V12" s="773"/>
      <c r="W12" s="772"/>
      <c r="X12" s="774"/>
      <c r="Y12" s="775"/>
      <c r="Z12" s="775"/>
      <c r="AA12" s="775"/>
      <c r="AB12" s="775"/>
      <c r="AC12" s="776"/>
      <c r="AD12" s="776"/>
      <c r="AE12" s="776"/>
      <c r="AF12" s="776">
        <v>0.2</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6.4349999999999996</v>
      </c>
      <c r="AE31" s="785">
        <f t="shared" si="6"/>
        <v>0</v>
      </c>
      <c r="AF31" s="785">
        <f t="shared" si="6"/>
        <v>0.2</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1</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1</v>
      </c>
      <c r="AE35" s="796">
        <f>AE32+AF32</f>
        <v>1</v>
      </c>
      <c r="AF35" s="797"/>
      <c r="AG35" s="775">
        <f>AG32</f>
        <v>0</v>
      </c>
      <c r="AH35" s="775">
        <f>AH32</f>
        <v>0</v>
      </c>
      <c r="AI35" s="796">
        <f>AI32+AJ32</f>
        <v>0</v>
      </c>
      <c r="AJ35" s="797"/>
      <c r="AK35" s="790"/>
      <c r="AL35" s="791"/>
      <c r="AM35" s="791"/>
      <c r="AN35" s="791"/>
      <c r="AO35" s="792"/>
      <c r="AP35" s="3"/>
      <c r="AQ35" s="730">
        <f>+Y32+AC35+AG35</f>
        <v>0</v>
      </c>
      <c r="AR35" s="730">
        <f>+Z32+AD35+AH35</f>
        <v>1</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2">
    <dataValidation type="list" allowBlank="1" showInputMessage="1" showErrorMessage="1" sqref="N11:O30 R11:T30" xr:uid="{5C5DC668-52A2-4F21-8DF8-AB7BEF0B20FE}">
      <formula1>INDIRECT(L11)</formula1>
    </dataValidation>
    <dataValidation type="list" allowBlank="1" showInputMessage="1" showErrorMessage="1" sqref="Y11:AB30" xr:uid="{E459C616-17C6-4A87-96CB-89A5287BC06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A6F38-B673-4F7F-9611-70DD310208E7}">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S30</v>
      </c>
      <c r="AW5" s="729">
        <f>R7</f>
        <v>6.1</v>
      </c>
      <c r="AX5" s="730">
        <f>+Y32</f>
        <v>0</v>
      </c>
      <c r="AY5" s="730">
        <f>+Z32</f>
        <v>0</v>
      </c>
      <c r="AZ5" s="730">
        <f>+AA32</f>
        <v>0</v>
      </c>
      <c r="BA5" s="730">
        <f t="shared" ref="BA5" si="0">+AB32</f>
        <v>0</v>
      </c>
      <c r="BB5" s="730">
        <f>+AC32</f>
        <v>0</v>
      </c>
      <c r="BC5" s="730">
        <f t="shared" ref="BC5:BI5" si="1">+AD32</f>
        <v>0</v>
      </c>
      <c r="BD5" s="730">
        <f t="shared" si="1"/>
        <v>1</v>
      </c>
      <c r="BE5" s="730">
        <f t="shared" si="1"/>
        <v>0</v>
      </c>
      <c r="BF5" s="730">
        <f t="shared" si="1"/>
        <v>0</v>
      </c>
      <c r="BG5" s="730">
        <f t="shared" si="1"/>
        <v>0</v>
      </c>
      <c r="BH5" s="730">
        <f t="shared" si="1"/>
        <v>1</v>
      </c>
      <c r="BI5" s="730">
        <f t="shared" si="1"/>
        <v>0</v>
      </c>
      <c r="BJ5" s="730" t="str">
        <f>+Y35</f>
        <v/>
      </c>
      <c r="BK5" s="730" t="str">
        <f t="shared" ref="BK5" si="2">+Z35</f>
        <v/>
      </c>
      <c r="BL5" s="730" t="str">
        <f>+AA35</f>
        <v/>
      </c>
      <c r="BM5" s="730">
        <f>+AC35</f>
        <v>0</v>
      </c>
      <c r="BN5" s="730">
        <f t="shared" ref="BN5:BO5" si="3">+AD35</f>
        <v>0</v>
      </c>
      <c r="BO5" s="730">
        <f t="shared" si="3"/>
        <v>1</v>
      </c>
      <c r="BP5" s="730">
        <f>+AG35</f>
        <v>0</v>
      </c>
      <c r="BQ5" s="730">
        <f>+AH35</f>
        <v>0</v>
      </c>
      <c r="BR5" s="730">
        <f>+AI35</f>
        <v>1</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0.02</v>
      </c>
      <c r="CD5" s="734">
        <f t="shared" si="4"/>
        <v>0</v>
      </c>
      <c r="CE5" s="734">
        <f t="shared" si="4"/>
        <v>0</v>
      </c>
      <c r="CF5" s="734">
        <f t="shared" si="4"/>
        <v>0</v>
      </c>
      <c r="CG5" s="734">
        <f t="shared" si="4"/>
        <v>0.24</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313</v>
      </c>
      <c r="O7" s="748"/>
      <c r="P7" s="744" t="s">
        <v>933</v>
      </c>
      <c r="Q7" s="746"/>
      <c r="R7" s="749">
        <v>6.1</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448</v>
      </c>
      <c r="Q11" s="773"/>
      <c r="R11" s="183" t="s">
        <v>468</v>
      </c>
      <c r="S11" s="183"/>
      <c r="T11" s="183"/>
      <c r="U11" s="772" t="s">
        <v>461</v>
      </c>
      <c r="V11" s="773"/>
      <c r="W11" s="772"/>
      <c r="X11" s="774"/>
      <c r="Y11" s="775"/>
      <c r="Z11" s="775"/>
      <c r="AA11" s="775"/>
      <c r="AB11" s="775"/>
      <c r="AC11" s="776"/>
      <c r="AD11" s="776"/>
      <c r="AE11" s="776"/>
      <c r="AF11" s="776"/>
      <c r="AG11" s="776"/>
      <c r="AH11" s="776"/>
      <c r="AI11" s="776">
        <v>0.24</v>
      </c>
      <c r="AJ11" s="776"/>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v>2</v>
      </c>
      <c r="L12" s="772" t="s">
        <v>446</v>
      </c>
      <c r="M12" s="773"/>
      <c r="N12" s="772" t="s">
        <v>466</v>
      </c>
      <c r="O12" s="773"/>
      <c r="P12" s="772" t="s">
        <v>467</v>
      </c>
      <c r="Q12" s="773"/>
      <c r="R12" s="183" t="s">
        <v>561</v>
      </c>
      <c r="S12" s="183"/>
      <c r="T12" s="183"/>
      <c r="U12" s="772" t="s">
        <v>461</v>
      </c>
      <c r="V12" s="773"/>
      <c r="W12" s="772"/>
      <c r="X12" s="774"/>
      <c r="Y12" s="775"/>
      <c r="Z12" s="775"/>
      <c r="AA12" s="775"/>
      <c r="AB12" s="775"/>
      <c r="AC12" s="776"/>
      <c r="AD12" s="776"/>
      <c r="AE12" s="776">
        <v>0.02</v>
      </c>
      <c r="AF12" s="776"/>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0.02</v>
      </c>
      <c r="AF31" s="785">
        <f t="shared" si="6"/>
        <v>0</v>
      </c>
      <c r="AG31" s="785">
        <f t="shared" si="6"/>
        <v>0</v>
      </c>
      <c r="AH31" s="785">
        <f t="shared" si="6"/>
        <v>0</v>
      </c>
      <c r="AI31" s="785">
        <f t="shared" si="6"/>
        <v>0.24</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0</v>
      </c>
      <c r="AG32" s="775">
        <f t="shared" si="7"/>
        <v>0</v>
      </c>
      <c r="AH32" s="775">
        <f t="shared" si="7"/>
        <v>0</v>
      </c>
      <c r="AI32" s="775">
        <f t="shared" si="7"/>
        <v>1</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2">
    <dataValidation type="list" allowBlank="1" showInputMessage="1" showErrorMessage="1" sqref="N11:O30 R11:T30" xr:uid="{883FA77F-B9ED-48CC-8143-271B0CEEBB94}">
      <formula1>INDIRECT(L11)</formula1>
    </dataValidation>
    <dataValidation type="list" allowBlank="1" showInputMessage="1" showErrorMessage="1" sqref="Y11:AB30" xr:uid="{6C74B836-C74A-4A94-A22B-521A0A5BDC7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9D43-F86B-4C87-B0F1-3888C0252699}">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S31</v>
      </c>
      <c r="AW5" s="729">
        <f>R7</f>
        <v>10.6</v>
      </c>
      <c r="AX5" s="730">
        <f>+Y32</f>
        <v>0</v>
      </c>
      <c r="AY5" s="730">
        <f>+Z32</f>
        <v>0</v>
      </c>
      <c r="AZ5" s="730">
        <f>+AA32</f>
        <v>0</v>
      </c>
      <c r="BA5" s="730">
        <f t="shared" ref="BA5" si="0">+AB32</f>
        <v>0</v>
      </c>
      <c r="BB5" s="730">
        <f>+AC32</f>
        <v>0</v>
      </c>
      <c r="BC5" s="730">
        <f t="shared" ref="BC5:BI5" si="1">+AD32</f>
        <v>0</v>
      </c>
      <c r="BD5" s="730">
        <f t="shared" si="1"/>
        <v>0</v>
      </c>
      <c r="BE5" s="730">
        <f t="shared" si="1"/>
        <v>2</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2</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0.38799999999999996</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314</v>
      </c>
      <c r="O7" s="748"/>
      <c r="P7" s="744" t="s">
        <v>933</v>
      </c>
      <c r="Q7" s="746"/>
      <c r="R7" s="749">
        <v>10.6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467</v>
      </c>
      <c r="Q11" s="773"/>
      <c r="R11" s="183" t="s">
        <v>479</v>
      </c>
      <c r="S11" s="183"/>
      <c r="T11" s="183"/>
      <c r="U11" s="772" t="s">
        <v>461</v>
      </c>
      <c r="V11" s="773"/>
      <c r="W11" s="772"/>
      <c r="X11" s="774"/>
      <c r="Y11" s="775"/>
      <c r="Z11" s="775"/>
      <c r="AA11" s="775"/>
      <c r="AB11" s="775"/>
      <c r="AC11" s="776"/>
      <c r="AD11" s="776"/>
      <c r="AE11" s="776"/>
      <c r="AF11" s="776">
        <v>0.35</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467</v>
      </c>
      <c r="Q12" s="773"/>
      <c r="R12" s="183" t="s">
        <v>479</v>
      </c>
      <c r="S12" s="183"/>
      <c r="T12" s="183"/>
      <c r="U12" s="772" t="s">
        <v>461</v>
      </c>
      <c r="V12" s="773"/>
      <c r="W12" s="772"/>
      <c r="X12" s="774"/>
      <c r="Y12" s="775"/>
      <c r="Z12" s="775"/>
      <c r="AA12" s="775"/>
      <c r="AB12" s="775"/>
      <c r="AC12" s="776"/>
      <c r="AD12" s="776"/>
      <c r="AE12" s="776"/>
      <c r="AF12" s="776">
        <v>3.7999999999999999E-2</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0.38799999999999996</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2</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2</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2">
    <dataValidation type="list" allowBlank="1" showInputMessage="1" showErrorMessage="1" sqref="N11:O30 R11:T30" xr:uid="{683A7F20-F2BF-4D8A-BDE6-6347DDBC42C0}">
      <formula1>INDIRECT(L11)</formula1>
    </dataValidation>
    <dataValidation type="list" allowBlank="1" showInputMessage="1" showErrorMessage="1" sqref="Y11:AB30" xr:uid="{87710425-5C70-4EA2-B02E-C4C931973A2B}">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05D28-E306-4FB1-8D51-27BFE4DE4C97}">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S32</v>
      </c>
      <c r="AW5" s="729">
        <f>R7</f>
        <v>7.6</v>
      </c>
      <c r="AX5" s="730">
        <f>+Y32</f>
        <v>0</v>
      </c>
      <c r="AY5" s="730">
        <f>+Z32</f>
        <v>0</v>
      </c>
      <c r="AZ5" s="730">
        <f>+AA32</f>
        <v>0</v>
      </c>
      <c r="BA5" s="730">
        <f t="shared" ref="BA5" si="0">+AB32</f>
        <v>0</v>
      </c>
      <c r="BB5" s="730">
        <f>+AC32</f>
        <v>0</v>
      </c>
      <c r="BC5" s="730">
        <f t="shared" ref="BC5:BI5" si="1">+AD32</f>
        <v>0</v>
      </c>
      <c r="BD5" s="730">
        <f t="shared" si="1"/>
        <v>2</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3</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0.02</v>
      </c>
      <c r="CD5" s="734">
        <f t="shared" si="4"/>
        <v>0.03</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315</v>
      </c>
      <c r="O7" s="748"/>
      <c r="P7" s="744" t="s">
        <v>933</v>
      </c>
      <c r="Q7" s="746"/>
      <c r="R7" s="749">
        <v>7.6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461</v>
      </c>
      <c r="V11" s="773"/>
      <c r="W11" s="772"/>
      <c r="X11" s="774"/>
      <c r="Y11" s="775"/>
      <c r="Z11" s="775"/>
      <c r="AA11" s="775"/>
      <c r="AB11" s="775"/>
      <c r="AC11" s="776"/>
      <c r="AD11" s="776"/>
      <c r="AE11" s="776">
        <v>0.01</v>
      </c>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466</v>
      </c>
      <c r="O12" s="773"/>
      <c r="P12" s="772" t="s">
        <v>467</v>
      </c>
      <c r="Q12" s="773"/>
      <c r="R12" s="183" t="s">
        <v>479</v>
      </c>
      <c r="S12" s="183"/>
      <c r="T12" s="183"/>
      <c r="U12" s="772" t="s">
        <v>461</v>
      </c>
      <c r="V12" s="773"/>
      <c r="W12" s="772"/>
      <c r="X12" s="774"/>
      <c r="Y12" s="775"/>
      <c r="Z12" s="775"/>
      <c r="AA12" s="775"/>
      <c r="AB12" s="775"/>
      <c r="AC12" s="776"/>
      <c r="AD12" s="776"/>
      <c r="AE12" s="776"/>
      <c r="AF12" s="776">
        <v>0.03</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447</v>
      </c>
      <c r="O13" s="773"/>
      <c r="P13" s="772" t="s">
        <v>467</v>
      </c>
      <c r="Q13" s="773"/>
      <c r="R13" s="183" t="s">
        <v>479</v>
      </c>
      <c r="S13" s="183"/>
      <c r="T13" s="183"/>
      <c r="U13" s="772" t="s">
        <v>461</v>
      </c>
      <c r="V13" s="773"/>
      <c r="W13" s="772"/>
      <c r="X13" s="774"/>
      <c r="Y13" s="775"/>
      <c r="Z13" s="775"/>
      <c r="AA13" s="775"/>
      <c r="AB13" s="775"/>
      <c r="AC13" s="776"/>
      <c r="AD13" s="776"/>
      <c r="AE13" s="776">
        <v>0.01</v>
      </c>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0.02</v>
      </c>
      <c r="AF31" s="785">
        <f t="shared" si="6"/>
        <v>0.03</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2</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3</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2">
    <dataValidation type="list" allowBlank="1" showInputMessage="1" showErrorMessage="1" sqref="N11:O30 R11:T30" xr:uid="{7DDAC1CE-370A-4A96-BAB3-59CAB5856A99}">
      <formula1>INDIRECT(L11)</formula1>
    </dataValidation>
    <dataValidation type="list" allowBlank="1" showInputMessage="1" showErrorMessage="1" sqref="Y11:AB30" xr:uid="{97DE1DC7-9802-4500-BA6B-FB4104E529CE}">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BDE3-C015-4E5B-85DE-D08A6CEBEE0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S33</v>
      </c>
      <c r="AW5" s="729">
        <f>R7</f>
        <v>7.6</v>
      </c>
      <c r="AX5" s="730">
        <f>+Y32</f>
        <v>0</v>
      </c>
      <c r="AY5" s="730">
        <f>+Z32</f>
        <v>0</v>
      </c>
      <c r="AZ5" s="730">
        <f>+AA32</f>
        <v>0</v>
      </c>
      <c r="BA5" s="730">
        <f t="shared" ref="BA5" si="0">+AB32</f>
        <v>0</v>
      </c>
      <c r="BB5" s="730">
        <f>+AC32</f>
        <v>0</v>
      </c>
      <c r="BC5" s="730">
        <f t="shared" ref="BC5:BI5" si="1">+AD32</f>
        <v>0</v>
      </c>
      <c r="BD5" s="730">
        <f t="shared" si="1"/>
        <v>1</v>
      </c>
      <c r="BE5" s="730">
        <f t="shared" si="1"/>
        <v>4</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5</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1.0149999999999999</v>
      </c>
      <c r="CD5" s="734">
        <f t="shared" si="4"/>
        <v>0.83000000000000007</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316</v>
      </c>
      <c r="O7" s="748"/>
      <c r="P7" s="744" t="s">
        <v>933</v>
      </c>
      <c r="Q7" s="746"/>
      <c r="R7" s="749">
        <v>7.6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467</v>
      </c>
      <c r="Q11" s="773"/>
      <c r="R11" s="183" t="s">
        <v>479</v>
      </c>
      <c r="S11" s="183"/>
      <c r="T11" s="183"/>
      <c r="U11" s="772" t="s">
        <v>461</v>
      </c>
      <c r="V11" s="773"/>
      <c r="W11" s="772"/>
      <c r="X11" s="774"/>
      <c r="Y11" s="775"/>
      <c r="Z11" s="775"/>
      <c r="AA11" s="775"/>
      <c r="AB11" s="775"/>
      <c r="AC11" s="776"/>
      <c r="AD11" s="776"/>
      <c r="AE11" s="776"/>
      <c r="AF11" s="776">
        <v>0.06</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466</v>
      </c>
      <c r="O12" s="773"/>
      <c r="P12" s="772" t="s">
        <v>467</v>
      </c>
      <c r="Q12" s="773"/>
      <c r="R12" s="183" t="s">
        <v>479</v>
      </c>
      <c r="S12" s="183"/>
      <c r="T12" s="183"/>
      <c r="U12" s="772" t="s">
        <v>461</v>
      </c>
      <c r="V12" s="773"/>
      <c r="W12" s="772"/>
      <c r="X12" s="774"/>
      <c r="Y12" s="775"/>
      <c r="Z12" s="775"/>
      <c r="AA12" s="775"/>
      <c r="AB12" s="775"/>
      <c r="AC12" s="776"/>
      <c r="AD12" s="776"/>
      <c r="AE12" s="776"/>
      <c r="AF12" s="776">
        <v>0.04</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447</v>
      </c>
      <c r="O13" s="773"/>
      <c r="P13" s="772" t="s">
        <v>467</v>
      </c>
      <c r="Q13" s="773"/>
      <c r="R13" s="183" t="s">
        <v>479</v>
      </c>
      <c r="S13" s="183"/>
      <c r="T13" s="183"/>
      <c r="U13" s="772" t="s">
        <v>461</v>
      </c>
      <c r="V13" s="773"/>
      <c r="W13" s="772"/>
      <c r="X13" s="774"/>
      <c r="Y13" s="775"/>
      <c r="Z13" s="775"/>
      <c r="AA13" s="775"/>
      <c r="AB13" s="775"/>
      <c r="AC13" s="776"/>
      <c r="AD13" s="776"/>
      <c r="AE13" s="776"/>
      <c r="AF13" s="776">
        <v>0.33</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567</v>
      </c>
      <c r="O14" s="773"/>
      <c r="P14" s="772" t="s">
        <v>467</v>
      </c>
      <c r="Q14" s="773"/>
      <c r="R14" s="183" t="s">
        <v>479</v>
      </c>
      <c r="S14" s="183"/>
      <c r="T14" s="183"/>
      <c r="U14" s="772" t="s">
        <v>404</v>
      </c>
      <c r="V14" s="773"/>
      <c r="W14" s="772"/>
      <c r="X14" s="774"/>
      <c r="Y14" s="775"/>
      <c r="Z14" s="775"/>
      <c r="AA14" s="775"/>
      <c r="AB14" s="775"/>
      <c r="AC14" s="776"/>
      <c r="AD14" s="776"/>
      <c r="AE14" s="776">
        <v>1.0149999999999999</v>
      </c>
      <c r="AF14" s="776"/>
      <c r="AG14" s="776"/>
      <c r="AH14" s="776"/>
      <c r="AI14" s="776"/>
      <c r="AJ14" s="776"/>
      <c r="AK14" s="777">
        <v>0</v>
      </c>
      <c r="AL14" s="778"/>
      <c r="AM14" s="778"/>
      <c r="AN14" s="782"/>
      <c r="AO14" s="783"/>
      <c r="AP14" s="3"/>
      <c r="AQ14" s="781">
        <f t="shared" si="5"/>
        <v>2</v>
      </c>
    </row>
    <row r="15" spans="2:86" ht="12" customHeight="1" x14ac:dyDescent="0.15">
      <c r="B15" s="371"/>
      <c r="C15" s="743"/>
      <c r="D15" s="738"/>
      <c r="E15" s="738"/>
      <c r="F15" s="738"/>
      <c r="G15" s="738"/>
      <c r="H15" s="738"/>
      <c r="I15" s="738"/>
      <c r="J15" s="739"/>
      <c r="K15" s="771">
        <v>5</v>
      </c>
      <c r="L15" s="772" t="s">
        <v>446</v>
      </c>
      <c r="M15" s="773"/>
      <c r="N15" s="772" t="s">
        <v>471</v>
      </c>
      <c r="O15" s="773"/>
      <c r="P15" s="772" t="s">
        <v>467</v>
      </c>
      <c r="Q15" s="773"/>
      <c r="R15" s="183" t="s">
        <v>479</v>
      </c>
      <c r="S15" s="183"/>
      <c r="T15" s="183"/>
      <c r="U15" s="772" t="s">
        <v>461</v>
      </c>
      <c r="V15" s="773"/>
      <c r="W15" s="772"/>
      <c r="X15" s="774"/>
      <c r="Y15" s="775"/>
      <c r="Z15" s="775"/>
      <c r="AA15" s="775"/>
      <c r="AB15" s="775"/>
      <c r="AC15" s="776"/>
      <c r="AD15" s="776"/>
      <c r="AE15" s="776"/>
      <c r="AF15" s="776">
        <v>0.4</v>
      </c>
      <c r="AG15" s="776"/>
      <c r="AH15" s="776"/>
      <c r="AI15" s="776"/>
      <c r="AJ15" s="776"/>
      <c r="AK15" s="777">
        <v>0</v>
      </c>
      <c r="AL15" s="778"/>
      <c r="AM15" s="778"/>
      <c r="AN15" s="782"/>
      <c r="AO15" s="783"/>
      <c r="AP15" s="3"/>
      <c r="AQ15" s="781">
        <f t="shared" si="5"/>
        <v>2</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1.0149999999999999</v>
      </c>
      <c r="AF31" s="785">
        <f t="shared" si="6"/>
        <v>0.83000000000000007</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4</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5</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5</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2">
    <dataValidation type="list" allowBlank="1" showInputMessage="1" showErrorMessage="1" sqref="N11:O30 R11:T30" xr:uid="{FAB741C0-E2FB-4DB1-AE24-6AC703529698}">
      <formula1>INDIRECT(L11)</formula1>
    </dataValidation>
    <dataValidation type="list" allowBlank="1" showInputMessage="1" showErrorMessage="1" sqref="Y11:AB30" xr:uid="{A4C153E0-A4FD-40C1-8186-C8A090D79921}">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B7AAC-836F-4E7F-8020-EC215D5BC71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S34</v>
      </c>
      <c r="AW5" s="729">
        <f>R7</f>
        <v>7.6</v>
      </c>
      <c r="AX5" s="730">
        <f>+Y32</f>
        <v>0</v>
      </c>
      <c r="AY5" s="730">
        <f>+Z32</f>
        <v>0</v>
      </c>
      <c r="AZ5" s="730">
        <f>+AA32</f>
        <v>0</v>
      </c>
      <c r="BA5" s="730">
        <f t="shared" ref="BA5" si="0">+AB32</f>
        <v>0</v>
      </c>
      <c r="BB5" s="730">
        <f>+AC32</f>
        <v>0</v>
      </c>
      <c r="BC5" s="730">
        <f t="shared" ref="BC5:BI5" si="1">+AD32</f>
        <v>0</v>
      </c>
      <c r="BD5" s="730">
        <f t="shared" si="1"/>
        <v>0</v>
      </c>
      <c r="BE5" s="730">
        <f t="shared" si="1"/>
        <v>4</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4</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0.53800000000000003</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317</v>
      </c>
      <c r="O7" s="748"/>
      <c r="P7" s="744" t="s">
        <v>933</v>
      </c>
      <c r="Q7" s="746"/>
      <c r="R7" s="749">
        <v>7.6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0.3</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567</v>
      </c>
      <c r="O12" s="773"/>
      <c r="P12" s="772" t="s">
        <v>467</v>
      </c>
      <c r="Q12" s="773"/>
      <c r="R12" s="183" t="s">
        <v>479</v>
      </c>
      <c r="S12" s="183"/>
      <c r="T12" s="183"/>
      <c r="U12" s="772" t="s">
        <v>461</v>
      </c>
      <c r="V12" s="773"/>
      <c r="W12" s="772"/>
      <c r="X12" s="774"/>
      <c r="Y12" s="775"/>
      <c r="Z12" s="775"/>
      <c r="AA12" s="775"/>
      <c r="AB12" s="775"/>
      <c r="AC12" s="776"/>
      <c r="AD12" s="776"/>
      <c r="AE12" s="776"/>
      <c r="AF12" s="776">
        <v>0.03</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471</v>
      </c>
      <c r="O13" s="773"/>
      <c r="P13" s="772" t="s">
        <v>467</v>
      </c>
      <c r="Q13" s="773"/>
      <c r="R13" s="183" t="s">
        <v>479</v>
      </c>
      <c r="S13" s="183"/>
      <c r="T13" s="183"/>
      <c r="U13" s="772" t="s">
        <v>461</v>
      </c>
      <c r="V13" s="773"/>
      <c r="W13" s="772"/>
      <c r="X13" s="774"/>
      <c r="Y13" s="775"/>
      <c r="Z13" s="775"/>
      <c r="AA13" s="775"/>
      <c r="AB13" s="775"/>
      <c r="AC13" s="776"/>
      <c r="AD13" s="776"/>
      <c r="AE13" s="776"/>
      <c r="AF13" s="776">
        <v>0.14000000000000001</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567</v>
      </c>
      <c r="O14" s="773"/>
      <c r="P14" s="772" t="s">
        <v>467</v>
      </c>
      <c r="Q14" s="773"/>
      <c r="R14" s="183" t="s">
        <v>479</v>
      </c>
      <c r="S14" s="183"/>
      <c r="T14" s="183"/>
      <c r="U14" s="772" t="s">
        <v>461</v>
      </c>
      <c r="V14" s="773"/>
      <c r="W14" s="772"/>
      <c r="X14" s="774"/>
      <c r="Y14" s="775"/>
      <c r="Z14" s="775"/>
      <c r="AA14" s="775"/>
      <c r="AB14" s="775"/>
      <c r="AC14" s="776"/>
      <c r="AD14" s="776"/>
      <c r="AE14" s="776"/>
      <c r="AF14" s="776">
        <v>6.8000000000000005E-2</v>
      </c>
      <c r="AG14" s="776"/>
      <c r="AH14" s="776"/>
      <c r="AI14" s="776"/>
      <c r="AJ14" s="776"/>
      <c r="AK14" s="777">
        <v>0</v>
      </c>
      <c r="AL14" s="778"/>
      <c r="AM14" s="778"/>
      <c r="AN14" s="782"/>
      <c r="AO14" s="783"/>
      <c r="AP14" s="3"/>
      <c r="AQ14" s="781">
        <f t="shared" si="5"/>
        <v>2</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0.53800000000000003</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4</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4</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4</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2">
    <dataValidation type="list" allowBlank="1" showInputMessage="1" showErrorMessage="1" sqref="N11:O30 R11:T30" xr:uid="{E8BB41AA-3753-4E03-9BCC-39337DDD7D0A}">
      <formula1>INDIRECT(L11)</formula1>
    </dataValidation>
    <dataValidation type="list" allowBlank="1" showInputMessage="1" showErrorMessage="1" sqref="Y11:AB30" xr:uid="{46441A91-98AC-4F8C-B667-03840259D9E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D46FB-7D5F-4541-8B23-BB561CA1672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S35</v>
      </c>
      <c r="AW5" s="729">
        <f>R7</f>
        <v>12.3</v>
      </c>
      <c r="AX5" s="730">
        <f>+Y32</f>
        <v>0</v>
      </c>
      <c r="AY5" s="730">
        <f>+Z32</f>
        <v>0</v>
      </c>
      <c r="AZ5" s="730">
        <f>+AA32</f>
        <v>0</v>
      </c>
      <c r="BA5" s="730">
        <f t="shared" ref="BA5" si="0">+AB32</f>
        <v>0</v>
      </c>
      <c r="BB5" s="730">
        <f>+AC32</f>
        <v>0</v>
      </c>
      <c r="BC5" s="730">
        <f t="shared" ref="BC5:BI5" si="1">+AD32</f>
        <v>2</v>
      </c>
      <c r="BD5" s="730">
        <f t="shared" si="1"/>
        <v>1</v>
      </c>
      <c r="BE5" s="730">
        <f t="shared" si="1"/>
        <v>3</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2</v>
      </c>
      <c r="BO5" s="730">
        <f t="shared" si="3"/>
        <v>4</v>
      </c>
      <c r="BP5" s="730">
        <f>+AG35</f>
        <v>0</v>
      </c>
      <c r="BQ5" s="730">
        <f>+AH35</f>
        <v>0</v>
      </c>
      <c r="BR5" s="730">
        <f>+AI35</f>
        <v>0</v>
      </c>
      <c r="BS5" s="731" t="str">
        <f>+Y36</f>
        <v>Ⅰ</v>
      </c>
      <c r="BT5" s="731" t="str">
        <f>+AC36</f>
        <v>Ⅲ</v>
      </c>
      <c r="BU5" s="731" t="str">
        <f>+AG36</f>
        <v>Ⅰ</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8.2349999999999994</v>
      </c>
      <c r="CC5" s="734">
        <f t="shared" si="4"/>
        <v>0.12</v>
      </c>
      <c r="CD5" s="734">
        <f t="shared" si="4"/>
        <v>1.0999999999999999</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318</v>
      </c>
      <c r="O7" s="748"/>
      <c r="P7" s="744" t="s">
        <v>933</v>
      </c>
      <c r="Q7" s="746"/>
      <c r="R7" s="749">
        <v>12.3</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461</v>
      </c>
      <c r="V11" s="773"/>
      <c r="W11" s="772"/>
      <c r="X11" s="774"/>
      <c r="Y11" s="775"/>
      <c r="Z11" s="775"/>
      <c r="AA11" s="775"/>
      <c r="AB11" s="775"/>
      <c r="AC11" s="776"/>
      <c r="AD11" s="776"/>
      <c r="AE11" s="776">
        <v>0.12</v>
      </c>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478</v>
      </c>
      <c r="O12" s="773"/>
      <c r="P12" s="772" t="s">
        <v>467</v>
      </c>
      <c r="Q12" s="773"/>
      <c r="R12" s="183" t="s">
        <v>479</v>
      </c>
      <c r="S12" s="183"/>
      <c r="T12" s="183"/>
      <c r="U12" s="772" t="s">
        <v>461</v>
      </c>
      <c r="V12" s="773"/>
      <c r="W12" s="772"/>
      <c r="X12" s="774"/>
      <c r="Y12" s="775"/>
      <c r="Z12" s="775"/>
      <c r="AA12" s="775"/>
      <c r="AB12" s="775"/>
      <c r="AC12" s="776"/>
      <c r="AD12" s="776"/>
      <c r="AE12" s="776"/>
      <c r="AF12" s="776">
        <v>0.69</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567</v>
      </c>
      <c r="O13" s="773"/>
      <c r="P13" s="772" t="s">
        <v>467</v>
      </c>
      <c r="Q13" s="773"/>
      <c r="R13" s="183" t="s">
        <v>479</v>
      </c>
      <c r="S13" s="183"/>
      <c r="T13" s="183"/>
      <c r="U13" s="772" t="s">
        <v>461</v>
      </c>
      <c r="V13" s="773"/>
      <c r="W13" s="772"/>
      <c r="X13" s="774"/>
      <c r="Y13" s="775"/>
      <c r="Z13" s="775"/>
      <c r="AA13" s="775"/>
      <c r="AB13" s="775"/>
      <c r="AC13" s="776"/>
      <c r="AD13" s="776"/>
      <c r="AE13" s="776"/>
      <c r="AF13" s="776">
        <v>0.09</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471</v>
      </c>
      <c r="O14" s="773"/>
      <c r="P14" s="772" t="s">
        <v>467</v>
      </c>
      <c r="Q14" s="773"/>
      <c r="R14" s="183" t="s">
        <v>479</v>
      </c>
      <c r="S14" s="183"/>
      <c r="T14" s="183"/>
      <c r="U14" s="772" t="s">
        <v>461</v>
      </c>
      <c r="V14" s="773"/>
      <c r="W14" s="772"/>
      <c r="X14" s="774"/>
      <c r="Y14" s="775"/>
      <c r="Z14" s="775"/>
      <c r="AA14" s="775"/>
      <c r="AB14" s="775"/>
      <c r="AC14" s="776"/>
      <c r="AD14" s="776"/>
      <c r="AE14" s="776"/>
      <c r="AF14" s="776">
        <v>0.32</v>
      </c>
      <c r="AG14" s="776"/>
      <c r="AH14" s="776"/>
      <c r="AI14" s="776"/>
      <c r="AJ14" s="776"/>
      <c r="AK14" s="777">
        <v>0</v>
      </c>
      <c r="AL14" s="778"/>
      <c r="AM14" s="778"/>
      <c r="AN14" s="782"/>
      <c r="AO14" s="783"/>
      <c r="AP14" s="3"/>
      <c r="AQ14" s="781">
        <f t="shared" si="5"/>
        <v>2</v>
      </c>
    </row>
    <row r="15" spans="2:86" ht="12" customHeight="1" x14ac:dyDescent="0.15">
      <c r="B15" s="371"/>
      <c r="C15" s="743"/>
      <c r="D15" s="738"/>
      <c r="E15" s="738"/>
      <c r="F15" s="738"/>
      <c r="G15" s="738"/>
      <c r="H15" s="738"/>
      <c r="I15" s="738"/>
      <c r="J15" s="739"/>
      <c r="K15" s="771">
        <v>5</v>
      </c>
      <c r="L15" s="772" t="s">
        <v>446</v>
      </c>
      <c r="M15" s="773"/>
      <c r="N15" s="772" t="s">
        <v>447</v>
      </c>
      <c r="O15" s="773"/>
      <c r="P15" s="772" t="s">
        <v>467</v>
      </c>
      <c r="Q15" s="773"/>
      <c r="R15" s="183" t="s">
        <v>468</v>
      </c>
      <c r="S15" s="183"/>
      <c r="T15" s="183"/>
      <c r="U15" s="772" t="s">
        <v>461</v>
      </c>
      <c r="V15" s="773"/>
      <c r="W15" s="772"/>
      <c r="X15" s="774"/>
      <c r="Y15" s="775"/>
      <c r="Z15" s="775"/>
      <c r="AA15" s="775"/>
      <c r="AB15" s="775"/>
      <c r="AC15" s="776"/>
      <c r="AD15" s="776">
        <v>5.1749999999999998</v>
      </c>
      <c r="AE15" s="776"/>
      <c r="AF15" s="776"/>
      <c r="AG15" s="776"/>
      <c r="AH15" s="776"/>
      <c r="AI15" s="776"/>
      <c r="AJ15" s="776"/>
      <c r="AK15" s="777">
        <v>0</v>
      </c>
      <c r="AL15" s="778"/>
      <c r="AM15" s="778"/>
      <c r="AN15" s="782"/>
      <c r="AO15" s="783"/>
      <c r="AP15" s="3"/>
      <c r="AQ15" s="781">
        <f t="shared" si="5"/>
        <v>2</v>
      </c>
    </row>
    <row r="16" spans="2:86" ht="12" customHeight="1" x14ac:dyDescent="0.15">
      <c r="B16" s="371"/>
      <c r="C16" s="743"/>
      <c r="D16" s="738"/>
      <c r="E16" s="738"/>
      <c r="F16" s="738"/>
      <c r="G16" s="738"/>
      <c r="H16" s="738"/>
      <c r="I16" s="738"/>
      <c r="J16" s="739"/>
      <c r="K16" s="771">
        <v>6</v>
      </c>
      <c r="L16" s="772" t="s">
        <v>446</v>
      </c>
      <c r="M16" s="773"/>
      <c r="N16" s="772" t="s">
        <v>447</v>
      </c>
      <c r="O16" s="773"/>
      <c r="P16" s="772" t="s">
        <v>467</v>
      </c>
      <c r="Q16" s="773"/>
      <c r="R16" s="183" t="s">
        <v>468</v>
      </c>
      <c r="S16" s="183"/>
      <c r="T16" s="183"/>
      <c r="U16" s="772" t="s">
        <v>461</v>
      </c>
      <c r="V16" s="773"/>
      <c r="W16" s="772"/>
      <c r="X16" s="774"/>
      <c r="Y16" s="775"/>
      <c r="Z16" s="775"/>
      <c r="AA16" s="775"/>
      <c r="AB16" s="775"/>
      <c r="AC16" s="776"/>
      <c r="AD16" s="776">
        <v>3.06</v>
      </c>
      <c r="AE16" s="776"/>
      <c r="AF16" s="776"/>
      <c r="AG16" s="776"/>
      <c r="AH16" s="776"/>
      <c r="AI16" s="776"/>
      <c r="AJ16" s="776"/>
      <c r="AK16" s="777">
        <v>0</v>
      </c>
      <c r="AL16" s="778"/>
      <c r="AM16" s="778"/>
      <c r="AN16" s="782"/>
      <c r="AO16" s="783"/>
      <c r="AP16" s="3"/>
      <c r="AQ16" s="781">
        <f t="shared" si="5"/>
        <v>2</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8.2349999999999994</v>
      </c>
      <c r="AE31" s="785">
        <f t="shared" si="6"/>
        <v>0.12</v>
      </c>
      <c r="AF31" s="785">
        <f t="shared" si="6"/>
        <v>1.0999999999999999</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2</v>
      </c>
      <c r="AE32" s="775">
        <f t="shared" si="7"/>
        <v>1</v>
      </c>
      <c r="AF32" s="775">
        <f t="shared" si="7"/>
        <v>3</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2</v>
      </c>
      <c r="AE35" s="796">
        <f>AE32+AF32</f>
        <v>4</v>
      </c>
      <c r="AF35" s="797"/>
      <c r="AG35" s="775">
        <f>AG32</f>
        <v>0</v>
      </c>
      <c r="AH35" s="775">
        <f>AH32</f>
        <v>0</v>
      </c>
      <c r="AI35" s="796">
        <f>AI32+AJ32</f>
        <v>0</v>
      </c>
      <c r="AJ35" s="797"/>
      <c r="AK35" s="790"/>
      <c r="AL35" s="791"/>
      <c r="AM35" s="791"/>
      <c r="AN35" s="791"/>
      <c r="AO35" s="792"/>
      <c r="AP35" s="3"/>
      <c r="AQ35" s="730">
        <f>+Y32+AC35+AG35</f>
        <v>0</v>
      </c>
      <c r="AR35" s="730">
        <f>+Z32+AD35+AH35</f>
        <v>2</v>
      </c>
      <c r="AS35" s="798">
        <f>+AS34+AE35+AI35</f>
        <v>4</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2">
    <dataValidation type="list" allowBlank="1" showInputMessage="1" showErrorMessage="1" sqref="N11:O30 R11:T30" xr:uid="{4B88DA94-23CE-4561-9ECF-2E3B147F4C43}">
      <formula1>INDIRECT(L11)</formula1>
    </dataValidation>
    <dataValidation type="list" allowBlank="1" showInputMessage="1" showErrorMessage="1" sqref="Y11:AB30" xr:uid="{0DD8D2C5-D0DF-461C-B172-02A9A0C219E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4DFB-7FB6-4E89-930A-8210CF54F17F}">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S36</v>
      </c>
      <c r="AW5" s="729">
        <f>R7</f>
        <v>4.5</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1</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7.4999999999999997E-2</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319</v>
      </c>
      <c r="O7" s="748"/>
      <c r="P7" s="744" t="s">
        <v>933</v>
      </c>
      <c r="Q7" s="746"/>
      <c r="R7" s="749">
        <v>4.5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7.4999999999999997E-2</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7.4999999999999997E-2</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2">
    <dataValidation type="list" allowBlank="1" showInputMessage="1" showErrorMessage="1" sqref="N11:O30 R11:T30" xr:uid="{B9CA2F34-8398-48B1-BC7A-7F300A39F6AD}">
      <formula1>INDIRECT(L11)</formula1>
    </dataValidation>
    <dataValidation type="list" allowBlank="1" showInputMessage="1" showErrorMessage="1" sqref="Y11:AB30" xr:uid="{9664C69C-0E4F-4613-94AE-61D48CB0C5D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8547-3CF1-4DD2-9CD8-0CECE784279E}">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S37</v>
      </c>
      <c r="AW5" s="729">
        <f>R7</f>
        <v>9.3000000000000007</v>
      </c>
      <c r="AX5" s="730">
        <f>+Y32</f>
        <v>0</v>
      </c>
      <c r="AY5" s="730">
        <f>+Z32</f>
        <v>0</v>
      </c>
      <c r="AZ5" s="730">
        <f>+AA32</f>
        <v>0</v>
      </c>
      <c r="BA5" s="730">
        <f t="shared" ref="BA5" si="0">+AB32</f>
        <v>0</v>
      </c>
      <c r="BB5" s="730">
        <f>+AC32</f>
        <v>0</v>
      </c>
      <c r="BC5" s="730">
        <f t="shared" ref="BC5:BI5" si="1">+AD32</f>
        <v>1</v>
      </c>
      <c r="BD5" s="730">
        <f t="shared" si="1"/>
        <v>1</v>
      </c>
      <c r="BE5" s="730">
        <f t="shared" si="1"/>
        <v>3</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1</v>
      </c>
      <c r="BO5" s="730">
        <f t="shared" si="3"/>
        <v>4</v>
      </c>
      <c r="BP5" s="730">
        <f>+AG35</f>
        <v>0</v>
      </c>
      <c r="BQ5" s="730">
        <f>+AH35</f>
        <v>0</v>
      </c>
      <c r="BR5" s="730">
        <f>+AI35</f>
        <v>0</v>
      </c>
      <c r="BS5" s="731" t="str">
        <f>+Y36</f>
        <v>Ⅰ</v>
      </c>
      <c r="BT5" s="731" t="str">
        <f>+AC36</f>
        <v>Ⅲ</v>
      </c>
      <c r="BU5" s="731" t="str">
        <f>+AG36</f>
        <v>Ⅰ</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3.24</v>
      </c>
      <c r="CC5" s="734">
        <f t="shared" si="4"/>
        <v>0.01</v>
      </c>
      <c r="CD5" s="734">
        <f t="shared" si="4"/>
        <v>0.41800000000000004</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320</v>
      </c>
      <c r="O7" s="748"/>
      <c r="P7" s="744" t="s">
        <v>933</v>
      </c>
      <c r="Q7" s="746"/>
      <c r="R7" s="749">
        <v>9.3000000000000007</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461</v>
      </c>
      <c r="V11" s="773"/>
      <c r="W11" s="772"/>
      <c r="X11" s="774"/>
      <c r="Y11" s="775"/>
      <c r="Z11" s="775"/>
      <c r="AA11" s="775"/>
      <c r="AB11" s="775"/>
      <c r="AC11" s="776"/>
      <c r="AD11" s="776"/>
      <c r="AE11" s="776">
        <v>0.01</v>
      </c>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478</v>
      </c>
      <c r="O12" s="773"/>
      <c r="P12" s="772" t="s">
        <v>467</v>
      </c>
      <c r="Q12" s="773"/>
      <c r="R12" s="183" t="s">
        <v>479</v>
      </c>
      <c r="S12" s="183"/>
      <c r="T12" s="183"/>
      <c r="U12" s="772" t="s">
        <v>461</v>
      </c>
      <c r="V12" s="773"/>
      <c r="W12" s="772"/>
      <c r="X12" s="774"/>
      <c r="Y12" s="775"/>
      <c r="Z12" s="775"/>
      <c r="AA12" s="775"/>
      <c r="AB12" s="775"/>
      <c r="AC12" s="776"/>
      <c r="AD12" s="776"/>
      <c r="AE12" s="776"/>
      <c r="AF12" s="776">
        <v>0.158</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567</v>
      </c>
      <c r="O13" s="773"/>
      <c r="P13" s="772" t="s">
        <v>467</v>
      </c>
      <c r="Q13" s="773"/>
      <c r="R13" s="183" t="s">
        <v>479</v>
      </c>
      <c r="S13" s="183"/>
      <c r="T13" s="183"/>
      <c r="U13" s="772" t="s">
        <v>461</v>
      </c>
      <c r="V13" s="773"/>
      <c r="W13" s="772"/>
      <c r="X13" s="774"/>
      <c r="Y13" s="775"/>
      <c r="Z13" s="775"/>
      <c r="AA13" s="775"/>
      <c r="AB13" s="775"/>
      <c r="AC13" s="776"/>
      <c r="AD13" s="776"/>
      <c r="AE13" s="776"/>
      <c r="AF13" s="776">
        <v>0.06</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471</v>
      </c>
      <c r="O14" s="773"/>
      <c r="P14" s="772" t="s">
        <v>467</v>
      </c>
      <c r="Q14" s="773"/>
      <c r="R14" s="183" t="s">
        <v>479</v>
      </c>
      <c r="S14" s="183"/>
      <c r="T14" s="183"/>
      <c r="U14" s="772" t="s">
        <v>461</v>
      </c>
      <c r="V14" s="773"/>
      <c r="W14" s="772"/>
      <c r="X14" s="774"/>
      <c r="Y14" s="775"/>
      <c r="Z14" s="775"/>
      <c r="AA14" s="775"/>
      <c r="AB14" s="775"/>
      <c r="AC14" s="776"/>
      <c r="AD14" s="776"/>
      <c r="AE14" s="776"/>
      <c r="AF14" s="776">
        <v>0.2</v>
      </c>
      <c r="AG14" s="776"/>
      <c r="AH14" s="776"/>
      <c r="AI14" s="776"/>
      <c r="AJ14" s="776"/>
      <c r="AK14" s="777">
        <v>0</v>
      </c>
      <c r="AL14" s="778"/>
      <c r="AM14" s="778"/>
      <c r="AN14" s="782"/>
      <c r="AO14" s="783"/>
      <c r="AP14" s="3"/>
      <c r="AQ14" s="781">
        <f t="shared" si="5"/>
        <v>2</v>
      </c>
    </row>
    <row r="15" spans="2:86" ht="12" customHeight="1" x14ac:dyDescent="0.15">
      <c r="B15" s="371"/>
      <c r="C15" s="743"/>
      <c r="D15" s="738"/>
      <c r="E15" s="738"/>
      <c r="F15" s="738"/>
      <c r="G15" s="738"/>
      <c r="H15" s="738"/>
      <c r="I15" s="738"/>
      <c r="J15" s="739"/>
      <c r="K15" s="771">
        <v>5</v>
      </c>
      <c r="L15" s="772" t="s">
        <v>446</v>
      </c>
      <c r="M15" s="773"/>
      <c r="N15" s="772" t="s">
        <v>447</v>
      </c>
      <c r="O15" s="773"/>
      <c r="P15" s="772" t="s">
        <v>467</v>
      </c>
      <c r="Q15" s="773"/>
      <c r="R15" s="183" t="s">
        <v>468</v>
      </c>
      <c r="S15" s="183"/>
      <c r="T15" s="183"/>
      <c r="U15" s="772" t="s">
        <v>404</v>
      </c>
      <c r="V15" s="773"/>
      <c r="W15" s="772"/>
      <c r="X15" s="774"/>
      <c r="Y15" s="775"/>
      <c r="Z15" s="775"/>
      <c r="AA15" s="775"/>
      <c r="AB15" s="775"/>
      <c r="AC15" s="776"/>
      <c r="AD15" s="776">
        <v>3.24</v>
      </c>
      <c r="AE15" s="776"/>
      <c r="AF15" s="776"/>
      <c r="AG15" s="776"/>
      <c r="AH15" s="776"/>
      <c r="AI15" s="776"/>
      <c r="AJ15" s="776"/>
      <c r="AK15" s="777">
        <v>0</v>
      </c>
      <c r="AL15" s="778"/>
      <c r="AM15" s="778"/>
      <c r="AN15" s="782"/>
      <c r="AO15" s="783"/>
      <c r="AP15" s="3"/>
      <c r="AQ15" s="781">
        <f t="shared" si="5"/>
        <v>2</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3.24</v>
      </c>
      <c r="AE31" s="785">
        <f t="shared" si="6"/>
        <v>0.01</v>
      </c>
      <c r="AF31" s="785">
        <f t="shared" si="6"/>
        <v>0.41800000000000004</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1</v>
      </c>
      <c r="AE32" s="775">
        <f t="shared" si="7"/>
        <v>1</v>
      </c>
      <c r="AF32" s="775">
        <f t="shared" si="7"/>
        <v>3</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1</v>
      </c>
      <c r="AE35" s="796">
        <f>AE32+AF32</f>
        <v>4</v>
      </c>
      <c r="AF35" s="797"/>
      <c r="AG35" s="775">
        <f>AG32</f>
        <v>0</v>
      </c>
      <c r="AH35" s="775">
        <f>AH32</f>
        <v>0</v>
      </c>
      <c r="AI35" s="796">
        <f>AI32+AJ32</f>
        <v>0</v>
      </c>
      <c r="AJ35" s="797"/>
      <c r="AK35" s="790"/>
      <c r="AL35" s="791"/>
      <c r="AM35" s="791"/>
      <c r="AN35" s="791"/>
      <c r="AO35" s="792"/>
      <c r="AP35" s="3"/>
      <c r="AQ35" s="730">
        <f>+Y32+AC35+AG35</f>
        <v>0</v>
      </c>
      <c r="AR35" s="730">
        <f>+Z32+AD35+AH35</f>
        <v>1</v>
      </c>
      <c r="AS35" s="798">
        <f>+AS34+AE35+AI35</f>
        <v>4</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2">
    <dataValidation type="list" allowBlank="1" showInputMessage="1" showErrorMessage="1" sqref="N11:O30 R11:T30" xr:uid="{D26666C1-F1BC-452C-985B-0E97192E49DE}">
      <formula1>INDIRECT(L11)</formula1>
    </dataValidation>
    <dataValidation type="list" allowBlank="1" showInputMessage="1" showErrorMessage="1" sqref="Y11:AB30" xr:uid="{FE5CA488-67A9-495D-BAAB-C7ED3B09255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D10F9-B33E-4B64-BE62-BE53745DD06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S38</v>
      </c>
      <c r="AW5" s="729">
        <f>R7</f>
        <v>9</v>
      </c>
      <c r="AX5" s="730">
        <f>+Y32</f>
        <v>0</v>
      </c>
      <c r="AY5" s="730">
        <f>+Z32</f>
        <v>0</v>
      </c>
      <c r="AZ5" s="730">
        <f>+AA32</f>
        <v>0</v>
      </c>
      <c r="BA5" s="730">
        <f t="shared" ref="BA5" si="0">+AB32</f>
        <v>0</v>
      </c>
      <c r="BB5" s="730">
        <f>+AC32</f>
        <v>0</v>
      </c>
      <c r="BC5" s="730">
        <f t="shared" ref="BC5:BI5" si="1">+AD32</f>
        <v>0</v>
      </c>
      <c r="BD5" s="730">
        <f t="shared" si="1"/>
        <v>1</v>
      </c>
      <c r="BE5" s="730">
        <f t="shared" si="1"/>
        <v>4</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5</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0.12</v>
      </c>
      <c r="CD5" s="734">
        <f t="shared" si="4"/>
        <v>0.42500000000000004</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321</v>
      </c>
      <c r="O7" s="748"/>
      <c r="P7" s="744" t="s">
        <v>933</v>
      </c>
      <c r="Q7" s="746"/>
      <c r="R7" s="749">
        <v>9</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0.08</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478</v>
      </c>
      <c r="O12" s="773"/>
      <c r="P12" s="772" t="s">
        <v>467</v>
      </c>
      <c r="Q12" s="773"/>
      <c r="R12" s="183" t="s">
        <v>479</v>
      </c>
      <c r="S12" s="183"/>
      <c r="T12" s="183"/>
      <c r="U12" s="772" t="s">
        <v>461</v>
      </c>
      <c r="V12" s="773"/>
      <c r="W12" s="772"/>
      <c r="X12" s="774"/>
      <c r="Y12" s="775"/>
      <c r="Z12" s="775"/>
      <c r="AA12" s="775"/>
      <c r="AB12" s="775"/>
      <c r="AC12" s="776"/>
      <c r="AD12" s="776"/>
      <c r="AE12" s="776"/>
      <c r="AF12" s="776">
        <v>0.15</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478</v>
      </c>
      <c r="O13" s="773"/>
      <c r="P13" s="772" t="s">
        <v>467</v>
      </c>
      <c r="Q13" s="773"/>
      <c r="R13" s="183" t="s">
        <v>479</v>
      </c>
      <c r="S13" s="183"/>
      <c r="T13" s="183"/>
      <c r="U13" s="772" t="s">
        <v>461</v>
      </c>
      <c r="V13" s="773"/>
      <c r="W13" s="772"/>
      <c r="X13" s="774"/>
      <c r="Y13" s="775"/>
      <c r="Z13" s="775"/>
      <c r="AA13" s="775"/>
      <c r="AB13" s="775"/>
      <c r="AC13" s="776"/>
      <c r="AD13" s="776"/>
      <c r="AE13" s="776"/>
      <c r="AF13" s="776">
        <v>0.03</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478</v>
      </c>
      <c r="O14" s="773"/>
      <c r="P14" s="772" t="s">
        <v>467</v>
      </c>
      <c r="Q14" s="773"/>
      <c r="R14" s="183" t="s">
        <v>479</v>
      </c>
      <c r="S14" s="183"/>
      <c r="T14" s="183"/>
      <c r="U14" s="772" t="s">
        <v>461</v>
      </c>
      <c r="V14" s="773"/>
      <c r="W14" s="772"/>
      <c r="X14" s="774"/>
      <c r="Y14" s="775"/>
      <c r="Z14" s="775"/>
      <c r="AA14" s="775"/>
      <c r="AB14" s="775"/>
      <c r="AC14" s="776"/>
      <c r="AD14" s="776"/>
      <c r="AE14" s="776"/>
      <c r="AF14" s="776">
        <v>0.16500000000000001</v>
      </c>
      <c r="AG14" s="776"/>
      <c r="AH14" s="776"/>
      <c r="AI14" s="776"/>
      <c r="AJ14" s="776"/>
      <c r="AK14" s="777">
        <v>0</v>
      </c>
      <c r="AL14" s="778"/>
      <c r="AM14" s="778"/>
      <c r="AN14" s="782"/>
      <c r="AO14" s="783"/>
      <c r="AP14" s="3"/>
      <c r="AQ14" s="781">
        <f t="shared" si="5"/>
        <v>2</v>
      </c>
    </row>
    <row r="15" spans="2:86" ht="12" customHeight="1" x14ac:dyDescent="0.15">
      <c r="B15" s="371"/>
      <c r="C15" s="743"/>
      <c r="D15" s="738"/>
      <c r="E15" s="738"/>
      <c r="F15" s="738"/>
      <c r="G15" s="738"/>
      <c r="H15" s="738"/>
      <c r="I15" s="738"/>
      <c r="J15" s="739"/>
      <c r="K15" s="771">
        <v>5</v>
      </c>
      <c r="L15" s="772" t="s">
        <v>446</v>
      </c>
      <c r="M15" s="773"/>
      <c r="N15" s="772" t="s">
        <v>466</v>
      </c>
      <c r="O15" s="773"/>
      <c r="P15" s="772" t="s">
        <v>467</v>
      </c>
      <c r="Q15" s="773"/>
      <c r="R15" s="183" t="s">
        <v>479</v>
      </c>
      <c r="S15" s="183"/>
      <c r="T15" s="183"/>
      <c r="U15" s="772" t="s">
        <v>404</v>
      </c>
      <c r="V15" s="773"/>
      <c r="W15" s="772"/>
      <c r="X15" s="774"/>
      <c r="Y15" s="775"/>
      <c r="Z15" s="775"/>
      <c r="AA15" s="775"/>
      <c r="AB15" s="775"/>
      <c r="AC15" s="776"/>
      <c r="AD15" s="776"/>
      <c r="AE15" s="776">
        <v>0.12</v>
      </c>
      <c r="AF15" s="776"/>
      <c r="AG15" s="776"/>
      <c r="AH15" s="776"/>
      <c r="AI15" s="776"/>
      <c r="AJ15" s="776"/>
      <c r="AK15" s="777">
        <v>0</v>
      </c>
      <c r="AL15" s="778"/>
      <c r="AM15" s="778"/>
      <c r="AN15" s="782"/>
      <c r="AO15" s="783"/>
      <c r="AP15" s="3"/>
      <c r="AQ15" s="781">
        <f t="shared" si="5"/>
        <v>2</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0.12</v>
      </c>
      <c r="AF31" s="785">
        <f t="shared" si="6"/>
        <v>0.42500000000000004</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4</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5</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5</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N11:O30 R11:T30" xr:uid="{3C52595B-0DE7-4C41-BCC5-061C72210F1C}">
      <formula1>INDIRECT(L11)</formula1>
    </dataValidation>
    <dataValidation type="list" allowBlank="1" showInputMessage="1" showErrorMessage="1" sqref="Y11:AB30" xr:uid="{DE6557BB-1156-428C-B1C8-48B979F9408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CBF8-8DDE-4BE6-B5F4-A6200AD2C95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S39</v>
      </c>
      <c r="AW5" s="729">
        <f>R7</f>
        <v>4.5999999999999996</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322</v>
      </c>
      <c r="O7" s="748"/>
      <c r="P7" s="744" t="s">
        <v>933</v>
      </c>
      <c r="Q7" s="746"/>
      <c r="R7" s="749">
        <v>4.5999999999999996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N11:O30 R11:T30" xr:uid="{D150ABB2-96E9-41B5-B876-35B0B01F5039}">
      <formula1>INDIRECT(L11)</formula1>
    </dataValidation>
    <dataValidation type="list" allowBlank="1" showInputMessage="1" showErrorMessage="1" sqref="Y11:AB30" xr:uid="{D7CBEDAA-8021-4A5D-80B5-655687CC469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F171D-6DBC-40E5-8BF7-BA76DEBB76A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S40</v>
      </c>
      <c r="AW5" s="729">
        <f>R7</f>
        <v>9.1</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323</v>
      </c>
      <c r="O7" s="748"/>
      <c r="P7" s="744" t="s">
        <v>933</v>
      </c>
      <c r="Q7" s="746"/>
      <c r="R7" s="749">
        <v>9.1</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N11:O30 R11:T30" xr:uid="{707E9EFA-055B-41FB-B817-BF1A584D9A4D}">
      <formula1>INDIRECT(L11)</formula1>
    </dataValidation>
    <dataValidation type="list" allowBlank="1" showInputMessage="1" showErrorMessage="1" sqref="Y11:AB30" xr:uid="{658E71D9-DE19-4212-B2AD-28025747390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DAF4D-C372-46B3-8FA9-8A03F95D8EC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S41</v>
      </c>
      <c r="AW5" s="729">
        <f>R7</f>
        <v>7.3</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324</v>
      </c>
      <c r="O7" s="748"/>
      <c r="P7" s="744" t="s">
        <v>933</v>
      </c>
      <c r="Q7" s="746"/>
      <c r="R7" s="749">
        <v>7.3</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N11:O30 R11:T30" xr:uid="{86703AD9-1E3C-48CF-BE58-E23B8BB49636}">
      <formula1>INDIRECT(L11)</formula1>
    </dataValidation>
    <dataValidation type="list" allowBlank="1" showInputMessage="1" showErrorMessage="1" sqref="Y11:AB30" xr:uid="{2646B8E7-6A87-4533-928F-2D43420C8B3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7512-FED8-48C5-97A8-A2E492251D69}">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S42</v>
      </c>
      <c r="AW5" s="729">
        <f>R7</f>
        <v>4.5999999999999996</v>
      </c>
      <c r="AX5" s="730">
        <f>+Y32</f>
        <v>0</v>
      </c>
      <c r="AY5" s="730">
        <f>+Z32</f>
        <v>0</v>
      </c>
      <c r="AZ5" s="730">
        <f>+AA32</f>
        <v>0</v>
      </c>
      <c r="BA5" s="730">
        <f t="shared" ref="BA5" si="0">+AB32</f>
        <v>0</v>
      </c>
      <c r="BB5" s="730">
        <f>+AC32</f>
        <v>0</v>
      </c>
      <c r="BC5" s="730">
        <f t="shared" ref="BC5:BI5" si="1">+AD32</f>
        <v>1</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1</v>
      </c>
      <c r="BO5" s="730">
        <f t="shared" si="3"/>
        <v>0</v>
      </c>
      <c r="BP5" s="730">
        <f>+AG35</f>
        <v>0</v>
      </c>
      <c r="BQ5" s="730">
        <f>+AH35</f>
        <v>0</v>
      </c>
      <c r="BR5" s="730">
        <f>+AI35</f>
        <v>0</v>
      </c>
      <c r="BS5" s="731" t="str">
        <f>+Y36</f>
        <v>Ⅰ</v>
      </c>
      <c r="BT5" s="731" t="str">
        <f>+AC36</f>
        <v>Ⅲ</v>
      </c>
      <c r="BU5" s="731" t="str">
        <f>+AG36</f>
        <v>Ⅰ</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1.36</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325</v>
      </c>
      <c r="O7" s="748"/>
      <c r="P7" s="744" t="s">
        <v>933</v>
      </c>
      <c r="Q7" s="746"/>
      <c r="R7" s="749">
        <v>4.5999999999999996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468</v>
      </c>
      <c r="S11" s="183"/>
      <c r="T11" s="183"/>
      <c r="U11" s="772" t="s">
        <v>404</v>
      </c>
      <c r="V11" s="773"/>
      <c r="W11" s="772"/>
      <c r="X11" s="774"/>
      <c r="Y11" s="775"/>
      <c r="Z11" s="775"/>
      <c r="AA11" s="775"/>
      <c r="AB11" s="775"/>
      <c r="AC11" s="776"/>
      <c r="AD11" s="776">
        <v>1.36</v>
      </c>
      <c r="AE11" s="776"/>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1.36</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1</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1</v>
      </c>
      <c r="AE35" s="796">
        <f>AE32+AF32</f>
        <v>0</v>
      </c>
      <c r="AF35" s="797"/>
      <c r="AG35" s="775">
        <f>AG32</f>
        <v>0</v>
      </c>
      <c r="AH35" s="775">
        <f>AH32</f>
        <v>0</v>
      </c>
      <c r="AI35" s="796">
        <f>AI32+AJ32</f>
        <v>0</v>
      </c>
      <c r="AJ35" s="797"/>
      <c r="AK35" s="790"/>
      <c r="AL35" s="791"/>
      <c r="AM35" s="791"/>
      <c r="AN35" s="791"/>
      <c r="AO35" s="792"/>
      <c r="AP35" s="3"/>
      <c r="AQ35" s="730">
        <f>+Y32+AC35+AG35</f>
        <v>0</v>
      </c>
      <c r="AR35" s="730">
        <f>+Z32+AD35+AH35</f>
        <v>1</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N11:O30 R11:T30" xr:uid="{84C09106-4812-43D9-A0FF-5841EDD01AB3}">
      <formula1>INDIRECT(L11)</formula1>
    </dataValidation>
    <dataValidation type="list" allowBlank="1" showInputMessage="1" showErrorMessage="1" sqref="Y11:AB30" xr:uid="{BFA1D51E-7F31-49C0-AE59-906ED992D4D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27B1-FDEE-4856-8E92-20EA49BA2F5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S43</v>
      </c>
      <c r="AW5" s="729">
        <f>R7</f>
        <v>7.6</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0</v>
      </c>
      <c r="BO5" s="730">
        <f t="shared" si="3"/>
        <v>1</v>
      </c>
      <c r="BP5" s="730">
        <f>+AG35</f>
        <v>0</v>
      </c>
      <c r="BQ5" s="730">
        <f>+AH35</f>
        <v>0</v>
      </c>
      <c r="BR5" s="730">
        <f>+AI35</f>
        <v>1</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0.14000000000000001</v>
      </c>
      <c r="CE5" s="734">
        <f t="shared" si="4"/>
        <v>0</v>
      </c>
      <c r="CF5" s="734">
        <f t="shared" si="4"/>
        <v>0</v>
      </c>
      <c r="CG5" s="734">
        <f t="shared" si="4"/>
        <v>0</v>
      </c>
      <c r="CH5" s="734">
        <f t="shared" si="4"/>
        <v>3.2450000000000001</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326</v>
      </c>
      <c r="O7" s="748"/>
      <c r="P7" s="744" t="s">
        <v>933</v>
      </c>
      <c r="Q7" s="746"/>
      <c r="R7" s="749">
        <v>7.6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404</v>
      </c>
      <c r="V11" s="773"/>
      <c r="W11" s="772"/>
      <c r="X11" s="774"/>
      <c r="Y11" s="775"/>
      <c r="Z11" s="775"/>
      <c r="AA11" s="775"/>
      <c r="AB11" s="775"/>
      <c r="AC11" s="776"/>
      <c r="AD11" s="776"/>
      <c r="AE11" s="776"/>
      <c r="AF11" s="776">
        <v>0.14000000000000001</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448</v>
      </c>
      <c r="Q12" s="773"/>
      <c r="R12" s="183" t="s">
        <v>448</v>
      </c>
      <c r="S12" s="183"/>
      <c r="T12" s="183"/>
      <c r="U12" s="772" t="s">
        <v>404</v>
      </c>
      <c r="V12" s="773"/>
      <c r="W12" s="772"/>
      <c r="X12" s="774"/>
      <c r="Y12" s="775"/>
      <c r="Z12" s="775"/>
      <c r="AA12" s="775"/>
      <c r="AB12" s="775"/>
      <c r="AC12" s="776"/>
      <c r="AD12" s="776"/>
      <c r="AE12" s="776"/>
      <c r="AF12" s="776"/>
      <c r="AG12" s="776"/>
      <c r="AH12" s="776"/>
      <c r="AI12" s="776"/>
      <c r="AJ12" s="776"/>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462</v>
      </c>
      <c r="M13" s="773"/>
      <c r="N13" s="772" t="s">
        <v>507</v>
      </c>
      <c r="O13" s="773"/>
      <c r="P13" s="772" t="s">
        <v>448</v>
      </c>
      <c r="Q13" s="773"/>
      <c r="R13" s="183" t="s">
        <v>508</v>
      </c>
      <c r="S13" s="183"/>
      <c r="T13" s="183"/>
      <c r="U13" s="772" t="s">
        <v>404</v>
      </c>
      <c r="V13" s="773"/>
      <c r="W13" s="772"/>
      <c r="X13" s="774"/>
      <c r="Y13" s="775"/>
      <c r="Z13" s="775"/>
      <c r="AA13" s="775"/>
      <c r="AB13" s="775"/>
      <c r="AC13" s="776"/>
      <c r="AD13" s="776"/>
      <c r="AE13" s="776"/>
      <c r="AF13" s="776"/>
      <c r="AG13" s="776"/>
      <c r="AH13" s="776"/>
      <c r="AI13" s="776"/>
      <c r="AJ13" s="776">
        <v>3.2450000000000001</v>
      </c>
      <c r="AK13" s="777">
        <v>0</v>
      </c>
      <c r="AL13" s="778"/>
      <c r="AM13" s="778"/>
      <c r="AN13" s="782"/>
      <c r="AO13" s="783"/>
      <c r="AP13" s="3"/>
      <c r="AQ13" s="781">
        <f t="shared" si="5"/>
        <v>3</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0.14000000000000001</v>
      </c>
      <c r="AG31" s="785">
        <f t="shared" si="6"/>
        <v>0</v>
      </c>
      <c r="AH31" s="785">
        <f t="shared" si="6"/>
        <v>0</v>
      </c>
      <c r="AI31" s="785">
        <f t="shared" si="6"/>
        <v>0</v>
      </c>
      <c r="AJ31" s="785">
        <f t="shared" si="6"/>
        <v>3.2450000000000001</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N11:O30 R11:T30" xr:uid="{4C83EC8F-FD37-4B15-AF71-46AB969C03F7}">
      <formula1>INDIRECT(L11)</formula1>
    </dataValidation>
    <dataValidation type="list" allowBlank="1" showInputMessage="1" showErrorMessage="1" sqref="Y11:AB30" xr:uid="{7359CB88-D32D-467B-B33B-C5E3B96E812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ADF9-ED12-41FA-B7FC-7B18C5E4F698}">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S44</v>
      </c>
      <c r="AW5" s="729">
        <f>R7</f>
        <v>7.6</v>
      </c>
      <c r="AX5" s="730">
        <f>+Y32</f>
        <v>0</v>
      </c>
      <c r="AY5" s="730">
        <f>+Z32</f>
        <v>0</v>
      </c>
      <c r="AZ5" s="730">
        <f>+AA32</f>
        <v>0</v>
      </c>
      <c r="BA5" s="730">
        <f t="shared" ref="BA5" si="0">+AB32</f>
        <v>0</v>
      </c>
      <c r="BB5" s="730">
        <f>+AC32</f>
        <v>0</v>
      </c>
      <c r="BC5" s="730">
        <f t="shared" ref="BC5:BI5" si="1">+AD32</f>
        <v>1</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1</v>
      </c>
      <c r="BO5" s="730">
        <f t="shared" si="3"/>
        <v>1</v>
      </c>
      <c r="BP5" s="730">
        <f>+AG35</f>
        <v>0</v>
      </c>
      <c r="BQ5" s="730">
        <f>+AH35</f>
        <v>0</v>
      </c>
      <c r="BR5" s="730">
        <f>+AI35</f>
        <v>0</v>
      </c>
      <c r="BS5" s="731" t="str">
        <f>+Y36</f>
        <v>Ⅰ</v>
      </c>
      <c r="BT5" s="731" t="str">
        <f>+AC36</f>
        <v>Ⅲ</v>
      </c>
      <c r="BU5" s="731" t="str">
        <f>+AG36</f>
        <v>Ⅰ</v>
      </c>
      <c r="BV5" s="731" t="str">
        <f>+Y37</f>
        <v>Ⅲ</v>
      </c>
      <c r="BW5" s="732" t="str">
        <f>IF(Y32&gt;0,$R$7,"")</f>
        <v/>
      </c>
      <c r="BX5" s="733" t="str">
        <f>IF(Z32&gt;0,"",IF(AA32&gt;0,$R$7,""))</f>
        <v/>
      </c>
      <c r="BY5" s="733" t="str">
        <f>IF(Y32+Z32&gt;0,"",IF(AA32&gt;0,$R$7,""))</f>
        <v/>
      </c>
      <c r="BZ5" s="733" t="str">
        <f>IF(Y32+Z32+AA32&gt;0,"",IF(AB32&gt;0,$R$7,""))</f>
        <v/>
      </c>
      <c r="CA5" s="734">
        <f t="shared" ref="CA5:CH5" si="4">+AC31</f>
        <v>0</v>
      </c>
      <c r="CB5" s="734">
        <f t="shared" si="4"/>
        <v>0.33</v>
      </c>
      <c r="CC5" s="734">
        <f t="shared" si="4"/>
        <v>0</v>
      </c>
      <c r="CD5" s="734">
        <f t="shared" si="4"/>
        <v>7.4999999999999997E-2</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327</v>
      </c>
      <c r="O7" s="748"/>
      <c r="P7" s="744" t="s">
        <v>933</v>
      </c>
      <c r="Q7" s="746"/>
      <c r="R7" s="749">
        <v>7.6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567</v>
      </c>
      <c r="O11" s="773"/>
      <c r="P11" s="772" t="s">
        <v>467</v>
      </c>
      <c r="Q11" s="773"/>
      <c r="R11" s="183" t="s">
        <v>479</v>
      </c>
      <c r="S11" s="183"/>
      <c r="T11" s="183"/>
      <c r="U11" s="772" t="s">
        <v>461</v>
      </c>
      <c r="V11" s="773"/>
      <c r="W11" s="772"/>
      <c r="X11" s="774"/>
      <c r="Y11" s="775"/>
      <c r="Z11" s="775"/>
      <c r="AA11" s="775"/>
      <c r="AB11" s="775"/>
      <c r="AC11" s="776"/>
      <c r="AD11" s="776"/>
      <c r="AE11" s="776"/>
      <c r="AF11" s="776">
        <v>7.4999999999999997E-2</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447</v>
      </c>
      <c r="O12" s="773"/>
      <c r="P12" s="772" t="s">
        <v>467</v>
      </c>
      <c r="Q12" s="773"/>
      <c r="R12" s="183" t="s">
        <v>468</v>
      </c>
      <c r="S12" s="183"/>
      <c r="T12" s="183"/>
      <c r="U12" s="772" t="s">
        <v>404</v>
      </c>
      <c r="V12" s="773"/>
      <c r="W12" s="772"/>
      <c r="X12" s="774"/>
      <c r="Y12" s="775"/>
      <c r="Z12" s="775"/>
      <c r="AA12" s="775"/>
      <c r="AB12" s="775"/>
      <c r="AC12" s="776"/>
      <c r="AD12" s="776">
        <v>0.33</v>
      </c>
      <c r="AE12" s="776"/>
      <c r="AF12" s="776"/>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0.33</v>
      </c>
      <c r="AE31" s="785">
        <f t="shared" si="6"/>
        <v>0</v>
      </c>
      <c r="AF31" s="785">
        <f t="shared" si="6"/>
        <v>7.4999999999999997E-2</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1</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Ⅲ</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1</v>
      </c>
      <c r="AE35" s="796">
        <f>AE32+AF32</f>
        <v>1</v>
      </c>
      <c r="AF35" s="797"/>
      <c r="AG35" s="775">
        <f>AG32</f>
        <v>0</v>
      </c>
      <c r="AH35" s="775">
        <f>AH32</f>
        <v>0</v>
      </c>
      <c r="AI35" s="796">
        <f>AI32+AJ32</f>
        <v>0</v>
      </c>
      <c r="AJ35" s="797"/>
      <c r="AK35" s="790"/>
      <c r="AL35" s="791"/>
      <c r="AM35" s="791"/>
      <c r="AN35" s="791"/>
      <c r="AO35" s="792"/>
      <c r="AP35" s="3"/>
      <c r="AQ35" s="730">
        <f>+Y32+AC35+AG35</f>
        <v>0</v>
      </c>
      <c r="AR35" s="730">
        <f>+Z32+AD35+AH35</f>
        <v>1</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Ⅲ</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Ⅲ</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Ⅲ</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2">
    <dataValidation type="list" allowBlank="1" showInputMessage="1" showErrorMessage="1" sqref="N11:O30 R11:T30" xr:uid="{E9261FC2-D0DE-4C6E-939D-36B3923CF4C1}">
      <formula1>INDIRECT(L11)</formula1>
    </dataValidation>
    <dataValidation type="list" allowBlank="1" showInputMessage="1" showErrorMessage="1" sqref="Y11:AB30" xr:uid="{613B6E2B-011B-4D1F-8C19-4F4F138E248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0116-7C3E-404A-8797-17E37445B404}">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S45</v>
      </c>
      <c r="AW5" s="729">
        <f>R7</f>
        <v>7.6</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1</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6.8000000000000005E-2</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328</v>
      </c>
      <c r="O7" s="748"/>
      <c r="P7" s="744" t="s">
        <v>933</v>
      </c>
      <c r="Q7" s="746"/>
      <c r="R7" s="749">
        <v>7.6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6.8000000000000005E-2</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6.8000000000000005E-2</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2">
    <dataValidation type="list" allowBlank="1" showInputMessage="1" showErrorMessage="1" sqref="N11:O30 R11:T30" xr:uid="{F27A56E3-B4AA-4ECA-8588-055A9DC10F7A}">
      <formula1>INDIRECT(L11)</formula1>
    </dataValidation>
    <dataValidation type="list" allowBlank="1" showInputMessage="1" showErrorMessage="1" sqref="Y11:AB30" xr:uid="{2DA1A360-7C6C-423B-9B70-5DE0D882773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C8347-5D19-479D-BC59-F737122BD360}">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S46</v>
      </c>
      <c r="AW5" s="729">
        <f>R7</f>
        <v>7.2</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329</v>
      </c>
      <c r="O7" s="748"/>
      <c r="P7" s="744" t="s">
        <v>933</v>
      </c>
      <c r="Q7" s="746"/>
      <c r="R7" s="749">
        <v>7.2</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N11:O30 R11:T30" xr:uid="{F42DE2B1-7EC6-4D6A-9B63-408846DF4BAF}">
      <formula1>INDIRECT(L11)</formula1>
    </dataValidation>
    <dataValidation type="list" allowBlank="1" showInputMessage="1" showErrorMessage="1" sqref="Y11:AB30" xr:uid="{B32958DD-5900-44EF-B223-6B730960178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6F1E8-BE4E-46D3-BEA7-82318685356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S47</v>
      </c>
      <c r="AW5" s="729">
        <f>R7</f>
        <v>6.1</v>
      </c>
      <c r="AX5" s="730">
        <f>+Y32</f>
        <v>0</v>
      </c>
      <c r="AY5" s="730">
        <f>+Z32</f>
        <v>0</v>
      </c>
      <c r="AZ5" s="730">
        <f>+AA32</f>
        <v>0</v>
      </c>
      <c r="BA5" s="730">
        <f t="shared" ref="BA5" si="0">+AB32</f>
        <v>0</v>
      </c>
      <c r="BB5" s="730">
        <f>+AC32</f>
        <v>0</v>
      </c>
      <c r="BC5" s="730">
        <f t="shared" ref="BC5:BI5" si="1">+AD32</f>
        <v>0</v>
      </c>
      <c r="BD5" s="730">
        <f t="shared" si="1"/>
        <v>0</v>
      </c>
      <c r="BE5" s="730">
        <f t="shared" si="1"/>
        <v>3</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3</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0.21799999999999997</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330</v>
      </c>
      <c r="O7" s="748"/>
      <c r="P7" s="744" t="s">
        <v>933</v>
      </c>
      <c r="Q7" s="746"/>
      <c r="R7" s="749">
        <v>6.1</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567</v>
      </c>
      <c r="O11" s="773"/>
      <c r="P11" s="772" t="s">
        <v>467</v>
      </c>
      <c r="Q11" s="773"/>
      <c r="R11" s="183" t="s">
        <v>479</v>
      </c>
      <c r="S11" s="183"/>
      <c r="T11" s="183"/>
      <c r="U11" s="772" t="s">
        <v>461</v>
      </c>
      <c r="V11" s="773"/>
      <c r="W11" s="772"/>
      <c r="X11" s="774"/>
      <c r="Y11" s="775"/>
      <c r="Z11" s="775"/>
      <c r="AA11" s="775"/>
      <c r="AB11" s="775"/>
      <c r="AC11" s="776"/>
      <c r="AD11" s="776"/>
      <c r="AE11" s="776"/>
      <c r="AF11" s="776">
        <v>0.09</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567</v>
      </c>
      <c r="O12" s="773"/>
      <c r="P12" s="772" t="s">
        <v>467</v>
      </c>
      <c r="Q12" s="773"/>
      <c r="R12" s="183" t="s">
        <v>479</v>
      </c>
      <c r="S12" s="183"/>
      <c r="T12" s="183"/>
      <c r="U12" s="772" t="s">
        <v>461</v>
      </c>
      <c r="V12" s="773"/>
      <c r="W12" s="772"/>
      <c r="X12" s="774"/>
      <c r="Y12" s="775"/>
      <c r="Z12" s="775"/>
      <c r="AA12" s="775"/>
      <c r="AB12" s="775"/>
      <c r="AC12" s="776"/>
      <c r="AD12" s="776"/>
      <c r="AE12" s="776"/>
      <c r="AF12" s="776">
        <v>5.2999999999999999E-2</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567</v>
      </c>
      <c r="O13" s="773"/>
      <c r="P13" s="772" t="s">
        <v>467</v>
      </c>
      <c r="Q13" s="773"/>
      <c r="R13" s="183" t="s">
        <v>479</v>
      </c>
      <c r="S13" s="183"/>
      <c r="T13" s="183"/>
      <c r="U13" s="772" t="s">
        <v>461</v>
      </c>
      <c r="V13" s="773"/>
      <c r="W13" s="772"/>
      <c r="X13" s="774"/>
      <c r="Y13" s="775"/>
      <c r="Z13" s="775"/>
      <c r="AA13" s="775"/>
      <c r="AB13" s="775"/>
      <c r="AC13" s="776"/>
      <c r="AD13" s="776"/>
      <c r="AE13" s="776"/>
      <c r="AF13" s="776">
        <v>7.4999999999999997E-2</v>
      </c>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0.21799999999999997</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3</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3</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N11:O30 R11:T30" xr:uid="{A9BFE33B-7099-4D5F-B94C-4A261A45868A}">
      <formula1>INDIRECT(L11)</formula1>
    </dataValidation>
    <dataValidation type="list" allowBlank="1" showInputMessage="1" showErrorMessage="1" sqref="Y11:AB30" xr:uid="{079EEA77-10AB-4CE1-9A29-2461D0882368}">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01D38-26F6-4CB4-8BEF-2D75F35EBEE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S48</v>
      </c>
      <c r="AW5" s="729">
        <f>R7</f>
        <v>5</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331</v>
      </c>
      <c r="O7" s="748"/>
      <c r="P7" s="744" t="s">
        <v>933</v>
      </c>
      <c r="Q7" s="746"/>
      <c r="R7" s="749">
        <v>5</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2">
    <dataValidation type="list" allowBlank="1" showInputMessage="1" showErrorMessage="1" sqref="N11:O30 R11:T30" xr:uid="{48586AAA-DE4A-4A79-9F1B-60C63496D59C}">
      <formula1>INDIRECT(L11)</formula1>
    </dataValidation>
    <dataValidation type="list" allowBlank="1" showInputMessage="1" showErrorMessage="1" sqref="Y11:AB30" xr:uid="{6448A9C1-7DFF-4513-AD8A-4BBBEA2A493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FAA0F-9EBF-45B6-B6E5-E999FFFBF4A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S49</v>
      </c>
      <c r="AW5" s="729">
        <f>R7</f>
        <v>4.5999999999999996</v>
      </c>
      <c r="AX5" s="730">
        <f>+Y32</f>
        <v>0</v>
      </c>
      <c r="AY5" s="730">
        <f>+Z32</f>
        <v>0</v>
      </c>
      <c r="AZ5" s="730">
        <f>+AA32</f>
        <v>0</v>
      </c>
      <c r="BA5" s="730">
        <f t="shared" ref="BA5" si="0">+AB32</f>
        <v>0</v>
      </c>
      <c r="BB5" s="730">
        <f>+AC32</f>
        <v>0</v>
      </c>
      <c r="BC5" s="730">
        <f t="shared" ref="BC5:BI5" si="1">+AD32</f>
        <v>0</v>
      </c>
      <c r="BD5" s="730">
        <f t="shared" si="1"/>
        <v>1</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2</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0.01</v>
      </c>
      <c r="CD5" s="734">
        <f t="shared" si="4"/>
        <v>0.12</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332</v>
      </c>
      <c r="O7" s="748"/>
      <c r="P7" s="744" t="s">
        <v>933</v>
      </c>
      <c r="Q7" s="746"/>
      <c r="R7" s="749">
        <v>4.5999999999999996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466</v>
      </c>
      <c r="O11" s="773"/>
      <c r="P11" s="772" t="s">
        <v>467</v>
      </c>
      <c r="Q11" s="773"/>
      <c r="R11" s="183" t="s">
        <v>479</v>
      </c>
      <c r="S11" s="183"/>
      <c r="T11" s="183"/>
      <c r="U11" s="772" t="s">
        <v>461</v>
      </c>
      <c r="V11" s="773"/>
      <c r="W11" s="772"/>
      <c r="X11" s="774"/>
      <c r="Y11" s="775"/>
      <c r="Z11" s="775"/>
      <c r="AA11" s="775"/>
      <c r="AB11" s="775"/>
      <c r="AC11" s="776"/>
      <c r="AD11" s="776"/>
      <c r="AE11" s="776"/>
      <c r="AF11" s="776">
        <v>0.12</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490</v>
      </c>
      <c r="O12" s="773"/>
      <c r="P12" s="772" t="s">
        <v>467</v>
      </c>
      <c r="Q12" s="773"/>
      <c r="R12" s="183" t="s">
        <v>479</v>
      </c>
      <c r="S12" s="183"/>
      <c r="T12" s="183"/>
      <c r="U12" s="772" t="s">
        <v>461</v>
      </c>
      <c r="V12" s="773"/>
      <c r="W12" s="772"/>
      <c r="X12" s="774"/>
      <c r="Y12" s="775"/>
      <c r="Z12" s="775"/>
      <c r="AA12" s="775"/>
      <c r="AB12" s="775"/>
      <c r="AC12" s="776"/>
      <c r="AD12" s="776"/>
      <c r="AE12" s="776">
        <v>0.01</v>
      </c>
      <c r="AF12" s="776"/>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0.01</v>
      </c>
      <c r="AF31" s="785">
        <f t="shared" si="6"/>
        <v>0.12</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2</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N11:O30 R11:T30" xr:uid="{3AE958AC-471A-4067-98F7-98A9E85A0A90}">
      <formula1>INDIRECT(L11)</formula1>
    </dataValidation>
    <dataValidation type="list" allowBlank="1" showInputMessage="1" showErrorMessage="1" sqref="Y11:AB30" xr:uid="{CB63D2A9-0771-4EBF-AD7D-D839A6C356FA}">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D119-D663-4006-AB1F-5E8CD4E9085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S50</v>
      </c>
      <c r="AW5" s="729">
        <f>R7</f>
        <v>6.1</v>
      </c>
      <c r="AX5" s="730">
        <f>+Y32</f>
        <v>0</v>
      </c>
      <c r="AY5" s="730">
        <f>+Z32</f>
        <v>0</v>
      </c>
      <c r="AZ5" s="730">
        <f>+AA32</f>
        <v>0</v>
      </c>
      <c r="BA5" s="730">
        <f t="shared" ref="BA5" si="0">+AB32</f>
        <v>0</v>
      </c>
      <c r="BB5" s="730">
        <f>+AC32</f>
        <v>0</v>
      </c>
      <c r="BC5" s="730">
        <f t="shared" ref="BC5:BI5" si="1">+AD32</f>
        <v>0</v>
      </c>
      <c r="BD5" s="730">
        <f t="shared" si="1"/>
        <v>0</v>
      </c>
      <c r="BE5" s="730">
        <f t="shared" si="1"/>
        <v>2</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2</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0.26300000000000001</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333</v>
      </c>
      <c r="O7" s="748"/>
      <c r="P7" s="744" t="s">
        <v>933</v>
      </c>
      <c r="Q7" s="746"/>
      <c r="R7" s="749">
        <v>6.1</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0.24</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567</v>
      </c>
      <c r="O12" s="773"/>
      <c r="P12" s="772" t="s">
        <v>467</v>
      </c>
      <c r="Q12" s="773"/>
      <c r="R12" s="183" t="s">
        <v>479</v>
      </c>
      <c r="S12" s="183"/>
      <c r="T12" s="183"/>
      <c r="U12" s="772" t="s">
        <v>461</v>
      </c>
      <c r="V12" s="773"/>
      <c r="W12" s="772"/>
      <c r="X12" s="774"/>
      <c r="Y12" s="775"/>
      <c r="Z12" s="775"/>
      <c r="AA12" s="775"/>
      <c r="AB12" s="775"/>
      <c r="AC12" s="776"/>
      <c r="AD12" s="776"/>
      <c r="AE12" s="776"/>
      <c r="AF12" s="776">
        <v>2.3E-2</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0.26300000000000001</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2</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2</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N11:O30 R11:T30" xr:uid="{C1CE3779-FE46-4616-A6CD-FE3913508A8E}">
      <formula1>INDIRECT(L11)</formula1>
    </dataValidation>
    <dataValidation type="list" allowBlank="1" showInputMessage="1" showErrorMessage="1" sqref="Y11:AB30" xr:uid="{35B6CB6D-8779-45BD-B4D4-3B71B363917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0E392-E7CB-4023-A229-2951940FA6C5}">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S51</v>
      </c>
      <c r="AW5" s="729">
        <f>R7</f>
        <v>4.2</v>
      </c>
      <c r="AX5" s="730">
        <f>+Y32</f>
        <v>0</v>
      </c>
      <c r="AY5" s="730">
        <f>+Z32</f>
        <v>0</v>
      </c>
      <c r="AZ5" s="730">
        <f>+AA32</f>
        <v>0</v>
      </c>
      <c r="BA5" s="730">
        <f t="shared" ref="BA5" si="0">+AB32</f>
        <v>0</v>
      </c>
      <c r="BB5" s="730">
        <f>+AC32</f>
        <v>0</v>
      </c>
      <c r="BC5" s="730">
        <f t="shared" ref="BC5:BI5" si="1">+AD32</f>
        <v>0</v>
      </c>
      <c r="BD5" s="730">
        <f t="shared" si="1"/>
        <v>1</v>
      </c>
      <c r="BE5" s="730">
        <f t="shared" si="1"/>
        <v>1</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2</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0.03</v>
      </c>
      <c r="CD5" s="734">
        <f t="shared" si="4"/>
        <v>0.28499999999999998</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334</v>
      </c>
      <c r="O7" s="748"/>
      <c r="P7" s="744" t="s">
        <v>933</v>
      </c>
      <c r="Q7" s="746"/>
      <c r="R7" s="749">
        <v>4.2</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567</v>
      </c>
      <c r="O11" s="773"/>
      <c r="P11" s="772" t="s">
        <v>467</v>
      </c>
      <c r="Q11" s="773"/>
      <c r="R11" s="183" t="s">
        <v>479</v>
      </c>
      <c r="S11" s="183"/>
      <c r="T11" s="183"/>
      <c r="U11" s="772" t="s">
        <v>461</v>
      </c>
      <c r="V11" s="773"/>
      <c r="W11" s="772"/>
      <c r="X11" s="774"/>
      <c r="Y11" s="775"/>
      <c r="Z11" s="775"/>
      <c r="AA11" s="775"/>
      <c r="AB11" s="775"/>
      <c r="AC11" s="776"/>
      <c r="AD11" s="776"/>
      <c r="AE11" s="776"/>
      <c r="AF11" s="776">
        <v>0.28499999999999998</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490</v>
      </c>
      <c r="O12" s="773"/>
      <c r="P12" s="772" t="s">
        <v>467</v>
      </c>
      <c r="Q12" s="773"/>
      <c r="R12" s="183" t="s">
        <v>479</v>
      </c>
      <c r="S12" s="183"/>
      <c r="T12" s="183"/>
      <c r="U12" s="772" t="s">
        <v>404</v>
      </c>
      <c r="V12" s="773"/>
      <c r="W12" s="772"/>
      <c r="X12" s="774"/>
      <c r="Y12" s="775"/>
      <c r="Z12" s="775"/>
      <c r="AA12" s="775"/>
      <c r="AB12" s="775"/>
      <c r="AC12" s="776"/>
      <c r="AD12" s="776"/>
      <c r="AE12" s="776">
        <v>0.03</v>
      </c>
      <c r="AF12" s="776"/>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0.03</v>
      </c>
      <c r="AF31" s="785">
        <f t="shared" si="6"/>
        <v>0.28499999999999998</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1</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2</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N11:O30 R11:T30" xr:uid="{5C3EC4A1-0EDE-4660-8E51-499EF599A6FE}">
      <formula1>INDIRECT(L11)</formula1>
    </dataValidation>
    <dataValidation type="list" allowBlank="1" showInputMessage="1" showErrorMessage="1" sqref="Y11:AB30" xr:uid="{A8014030-27CD-43A8-91DE-0286C5D51E6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3A9C5-ECEF-4C80-BA67-956536C663D7}">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S52</v>
      </c>
      <c r="AW5" s="729">
        <f>R7</f>
        <v>4.5999999999999996</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335</v>
      </c>
      <c r="O7" s="748"/>
      <c r="P7" s="744" t="s">
        <v>933</v>
      </c>
      <c r="Q7" s="746"/>
      <c r="R7" s="749">
        <v>4.5999999999999996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N11:O30 R11:T30" xr:uid="{32CB12BA-90A4-4712-8D29-69692B886600}">
      <formula1>INDIRECT(L11)</formula1>
    </dataValidation>
    <dataValidation type="list" allowBlank="1" showInputMessage="1" showErrorMessage="1" sqref="Y11:AB30" xr:uid="{C42C1B59-9A39-4CD6-B5CA-948CAF3B04E1}">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5A417-7793-46A8-A995-8BFD9A4252B4}">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S53</v>
      </c>
      <c r="AW5" s="729">
        <f>R7</f>
        <v>4.5999999999999996</v>
      </c>
      <c r="AX5" s="730">
        <f>+Y32</f>
        <v>0</v>
      </c>
      <c r="AY5" s="730">
        <f>+Z32</f>
        <v>0</v>
      </c>
      <c r="AZ5" s="730">
        <f>+AA32</f>
        <v>0</v>
      </c>
      <c r="BA5" s="730">
        <f t="shared" ref="BA5" si="0">+AB32</f>
        <v>0</v>
      </c>
      <c r="BB5" s="730">
        <f>+AC32</f>
        <v>0</v>
      </c>
      <c r="BC5" s="730">
        <f t="shared" ref="BC5:BI5" si="1">+AD32</f>
        <v>0</v>
      </c>
      <c r="BD5" s="730">
        <f t="shared" si="1"/>
        <v>1</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1</v>
      </c>
      <c r="BP5" s="730">
        <f>+AG35</f>
        <v>0</v>
      </c>
      <c r="BQ5" s="730">
        <f>+AH35</f>
        <v>0</v>
      </c>
      <c r="BR5" s="730">
        <f>+AI35</f>
        <v>0</v>
      </c>
      <c r="BS5" s="731" t="str">
        <f>+Y36</f>
        <v>Ⅰ</v>
      </c>
      <c r="BT5" s="731" t="str">
        <f>+AC36</f>
        <v>Ⅱ</v>
      </c>
      <c r="BU5" s="731" t="str">
        <f>+AG36</f>
        <v>Ⅰ</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0.2</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336</v>
      </c>
      <c r="O7" s="748"/>
      <c r="P7" s="744" t="s">
        <v>933</v>
      </c>
      <c r="Q7" s="746"/>
      <c r="R7" s="749">
        <v>4.5999999999999996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467</v>
      </c>
      <c r="Q11" s="773"/>
      <c r="R11" s="183" t="s">
        <v>479</v>
      </c>
      <c r="S11" s="183"/>
      <c r="T11" s="183"/>
      <c r="U11" s="772" t="s">
        <v>404</v>
      </c>
      <c r="V11" s="773"/>
      <c r="W11" s="772"/>
      <c r="X11" s="774"/>
      <c r="Y11" s="775"/>
      <c r="Z11" s="775"/>
      <c r="AA11" s="775"/>
      <c r="AB11" s="775"/>
      <c r="AC11" s="776"/>
      <c r="AD11" s="776"/>
      <c r="AE11" s="776">
        <v>0.2</v>
      </c>
      <c r="AF11" s="776"/>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0.2</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N11:O30 R11:T30" xr:uid="{14144A37-C1BB-4C01-A1E0-0C055823A34E}">
      <formula1>INDIRECT(L11)</formula1>
    </dataValidation>
    <dataValidation type="list" allowBlank="1" showInputMessage="1" showErrorMessage="1" sqref="Y11:AB30" xr:uid="{08E5CFD0-8015-40D2-A230-8E82B5BEF81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AC7A3-5D55-45E2-948C-8EA4D3D63279}">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S54</v>
      </c>
      <c r="AW5" s="729">
        <f>R7</f>
        <v>4.5999999999999996</v>
      </c>
      <c r="AX5" s="730">
        <f>+Y32</f>
        <v>0</v>
      </c>
      <c r="AY5" s="730">
        <f>+Z32</f>
        <v>0</v>
      </c>
      <c r="AZ5" s="730">
        <f>+AA32</f>
        <v>0</v>
      </c>
      <c r="BA5" s="730">
        <f t="shared" ref="BA5" si="0">+AB32</f>
        <v>0</v>
      </c>
      <c r="BB5" s="730">
        <f>+AC32</f>
        <v>0</v>
      </c>
      <c r="BC5" s="730">
        <f t="shared" ref="BC5:BI5" si="1">+AD32</f>
        <v>0</v>
      </c>
      <c r="BD5" s="730">
        <f t="shared" si="1"/>
        <v>1</v>
      </c>
      <c r="BE5" s="730">
        <f t="shared" si="1"/>
        <v>0</v>
      </c>
      <c r="BF5" s="730">
        <f t="shared" si="1"/>
        <v>0</v>
      </c>
      <c r="BG5" s="730">
        <f t="shared" si="1"/>
        <v>0</v>
      </c>
      <c r="BH5" s="730">
        <f t="shared" si="1"/>
        <v>1</v>
      </c>
      <c r="BI5" s="730">
        <f t="shared" si="1"/>
        <v>1</v>
      </c>
      <c r="BJ5" s="730" t="str">
        <f>+Y35</f>
        <v/>
      </c>
      <c r="BK5" s="730" t="str">
        <f t="shared" ref="BK5" si="2">+Z35</f>
        <v/>
      </c>
      <c r="BL5" s="730" t="str">
        <f>+AA35</f>
        <v/>
      </c>
      <c r="BM5" s="730">
        <f>+AC35</f>
        <v>0</v>
      </c>
      <c r="BN5" s="730">
        <f t="shared" ref="BN5:BO5" si="3">+AD35</f>
        <v>0</v>
      </c>
      <c r="BO5" s="730">
        <f t="shared" si="3"/>
        <v>1</v>
      </c>
      <c r="BP5" s="730">
        <f>+AG35</f>
        <v>0</v>
      </c>
      <c r="BQ5" s="730">
        <f>+AH35</f>
        <v>0</v>
      </c>
      <c r="BR5" s="730">
        <f>+AI35</f>
        <v>2</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0.04</v>
      </c>
      <c r="CD5" s="734">
        <f t="shared" si="4"/>
        <v>0</v>
      </c>
      <c r="CE5" s="734">
        <f t="shared" si="4"/>
        <v>0</v>
      </c>
      <c r="CF5" s="734">
        <f t="shared" si="4"/>
        <v>0</v>
      </c>
      <c r="CG5" s="734">
        <f t="shared" si="4"/>
        <v>4.4999999999999998E-2</v>
      </c>
      <c r="CH5" s="734">
        <f t="shared" si="4"/>
        <v>1.45</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337</v>
      </c>
      <c r="O7" s="748"/>
      <c r="P7" s="744" t="s">
        <v>933</v>
      </c>
      <c r="Q7" s="746"/>
      <c r="R7" s="749">
        <v>4.5999999999999996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448</v>
      </c>
      <c r="Q11" s="773"/>
      <c r="R11" s="183" t="s">
        <v>448</v>
      </c>
      <c r="S11" s="183"/>
      <c r="T11" s="183"/>
      <c r="U11" s="772" t="s">
        <v>404</v>
      </c>
      <c r="V11" s="773"/>
      <c r="W11" s="772"/>
      <c r="X11" s="774"/>
      <c r="Y11" s="775"/>
      <c r="Z11" s="775"/>
      <c r="AA11" s="775"/>
      <c r="AB11" s="775"/>
      <c r="AC11" s="776"/>
      <c r="AD11" s="776"/>
      <c r="AE11" s="776"/>
      <c r="AF11" s="776"/>
      <c r="AG11" s="776"/>
      <c r="AH11" s="776"/>
      <c r="AI11" s="776"/>
      <c r="AJ11" s="776"/>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v>2</v>
      </c>
      <c r="L12" s="772" t="s">
        <v>446</v>
      </c>
      <c r="M12" s="773"/>
      <c r="N12" s="772" t="s">
        <v>504</v>
      </c>
      <c r="O12" s="773"/>
      <c r="P12" s="772" t="s">
        <v>448</v>
      </c>
      <c r="Q12" s="773"/>
      <c r="R12" s="183" t="s">
        <v>448</v>
      </c>
      <c r="S12" s="183"/>
      <c r="T12" s="183"/>
      <c r="U12" s="772" t="s">
        <v>461</v>
      </c>
      <c r="V12" s="773"/>
      <c r="W12" s="772"/>
      <c r="X12" s="774"/>
      <c r="Y12" s="775"/>
      <c r="Z12" s="775"/>
      <c r="AA12" s="775"/>
      <c r="AB12" s="775"/>
      <c r="AC12" s="776"/>
      <c r="AD12" s="776"/>
      <c r="AE12" s="776"/>
      <c r="AF12" s="776"/>
      <c r="AG12" s="776"/>
      <c r="AH12" s="776"/>
      <c r="AI12" s="776"/>
      <c r="AJ12" s="776">
        <v>1.45</v>
      </c>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v>3</v>
      </c>
      <c r="L13" s="772" t="s">
        <v>446</v>
      </c>
      <c r="M13" s="773"/>
      <c r="N13" s="772" t="s">
        <v>447</v>
      </c>
      <c r="O13" s="773"/>
      <c r="P13" s="772" t="s">
        <v>467</v>
      </c>
      <c r="Q13" s="773"/>
      <c r="R13" s="183" t="s">
        <v>479</v>
      </c>
      <c r="S13" s="183"/>
      <c r="T13" s="183"/>
      <c r="U13" s="772" t="s">
        <v>461</v>
      </c>
      <c r="V13" s="773"/>
      <c r="W13" s="772"/>
      <c r="X13" s="774"/>
      <c r="Y13" s="775"/>
      <c r="Z13" s="775"/>
      <c r="AA13" s="775"/>
      <c r="AB13" s="775"/>
      <c r="AC13" s="776"/>
      <c r="AD13" s="776"/>
      <c r="AE13" s="776">
        <v>0.04</v>
      </c>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v>4</v>
      </c>
      <c r="L14" s="772" t="s">
        <v>446</v>
      </c>
      <c r="M14" s="773"/>
      <c r="N14" s="772" t="s">
        <v>528</v>
      </c>
      <c r="O14" s="773"/>
      <c r="P14" s="772" t="s">
        <v>448</v>
      </c>
      <c r="Q14" s="773"/>
      <c r="R14" s="183" t="s">
        <v>468</v>
      </c>
      <c r="S14" s="183"/>
      <c r="T14" s="183"/>
      <c r="U14" s="772" t="s">
        <v>404</v>
      </c>
      <c r="V14" s="773"/>
      <c r="W14" s="772"/>
      <c r="X14" s="774"/>
      <c r="Y14" s="775"/>
      <c r="Z14" s="775"/>
      <c r="AA14" s="775"/>
      <c r="AB14" s="775"/>
      <c r="AC14" s="776"/>
      <c r="AD14" s="776"/>
      <c r="AE14" s="776"/>
      <c r="AF14" s="776"/>
      <c r="AG14" s="776"/>
      <c r="AH14" s="776"/>
      <c r="AI14" s="776">
        <v>4.4999999999999998E-2</v>
      </c>
      <c r="AJ14" s="776"/>
      <c r="AK14" s="777">
        <v>0</v>
      </c>
      <c r="AL14" s="778"/>
      <c r="AM14" s="778"/>
      <c r="AN14" s="782"/>
      <c r="AO14" s="783"/>
      <c r="AP14" s="3"/>
      <c r="AQ14" s="781">
        <f t="shared" si="5"/>
        <v>3</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0.04</v>
      </c>
      <c r="AF31" s="785">
        <f t="shared" si="6"/>
        <v>0</v>
      </c>
      <c r="AG31" s="785">
        <f t="shared" si="6"/>
        <v>0</v>
      </c>
      <c r="AH31" s="785">
        <f t="shared" si="6"/>
        <v>0</v>
      </c>
      <c r="AI31" s="785">
        <f t="shared" si="6"/>
        <v>4.4999999999999998E-2</v>
      </c>
      <c r="AJ31" s="785">
        <f t="shared" si="6"/>
        <v>1.45</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0</v>
      </c>
      <c r="AG32" s="775">
        <f t="shared" si="7"/>
        <v>0</v>
      </c>
      <c r="AH32" s="775">
        <f t="shared" si="7"/>
        <v>0</v>
      </c>
      <c r="AI32" s="775">
        <f t="shared" si="7"/>
        <v>1</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Ⅱa</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2</v>
      </c>
      <c r="AJ35" s="797"/>
      <c r="AK35" s="790"/>
      <c r="AL35" s="791"/>
      <c r="AM35" s="791"/>
      <c r="AN35" s="791"/>
      <c r="AO35" s="792"/>
      <c r="AP35" s="3"/>
      <c r="AQ35" s="730">
        <f>+Y32+AC35+AG35</f>
        <v>0</v>
      </c>
      <c r="AR35" s="730">
        <f>+Z32+AD35+AH35</f>
        <v>0</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N11:O30 R11:T30" xr:uid="{A3928AA0-1C68-45F5-AFEF-582E5D603C52}">
      <formula1>INDIRECT(L11)</formula1>
    </dataValidation>
    <dataValidation type="list" allowBlank="1" showInputMessage="1" showErrorMessage="1" sqref="Y11:AB30" xr:uid="{39970230-962A-4F35-83E2-1328FCDF6DDB}">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D17B5-5F7F-4894-88A3-FDCCCDE584AC}">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S55</v>
      </c>
      <c r="AW5" s="729">
        <f>R7</f>
        <v>4</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338</v>
      </c>
      <c r="O7" s="748"/>
      <c r="P7" s="744" t="s">
        <v>933</v>
      </c>
      <c r="Q7" s="746"/>
      <c r="R7" s="749">
        <v>4</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N11:O30 R11:T30" xr:uid="{2EB94C91-BEFB-4476-AD15-6EC0B1E531C7}">
      <formula1>INDIRECT(L11)</formula1>
    </dataValidation>
    <dataValidation type="list" allowBlank="1" showInputMessage="1" showErrorMessage="1" sqref="Y11:AB30" xr:uid="{EEBB599D-3743-4A26-9BB1-0DF35F72EDD6}">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5C48-D5A1-42A8-90B7-03E6866139ED}">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S56</v>
      </c>
      <c r="AW5" s="729">
        <f>R7</f>
        <v>3.7</v>
      </c>
      <c r="AX5" s="730">
        <f>+Y32</f>
        <v>0</v>
      </c>
      <c r="AY5" s="730">
        <f>+Z32</f>
        <v>0</v>
      </c>
      <c r="AZ5" s="730">
        <f>+AA32</f>
        <v>0</v>
      </c>
      <c r="BA5" s="730">
        <f t="shared" ref="BA5" si="0">+AB32</f>
        <v>0</v>
      </c>
      <c r="BB5" s="730">
        <f>+AC32</f>
        <v>0</v>
      </c>
      <c r="BC5" s="730">
        <f t="shared" ref="BC5:BI5" si="1">+AD32</f>
        <v>0</v>
      </c>
      <c r="BD5" s="730">
        <f t="shared" si="1"/>
        <v>1</v>
      </c>
      <c r="BE5" s="730">
        <f t="shared" si="1"/>
        <v>1</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0</v>
      </c>
      <c r="BO5" s="730">
        <f t="shared" si="3"/>
        <v>2</v>
      </c>
      <c r="BP5" s="730">
        <f>+AG35</f>
        <v>0</v>
      </c>
      <c r="BQ5" s="730">
        <f>+AH35</f>
        <v>0</v>
      </c>
      <c r="BR5" s="730">
        <f>+AI35</f>
        <v>1</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0.02</v>
      </c>
      <c r="CD5" s="734">
        <f t="shared" si="4"/>
        <v>0.1</v>
      </c>
      <c r="CE5" s="734">
        <f t="shared" si="4"/>
        <v>0</v>
      </c>
      <c r="CF5" s="734">
        <f t="shared" si="4"/>
        <v>0</v>
      </c>
      <c r="CG5" s="734">
        <f t="shared" si="4"/>
        <v>0</v>
      </c>
      <c r="CH5" s="734">
        <f t="shared" si="4"/>
        <v>8.5399999999999991</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339</v>
      </c>
      <c r="O7" s="748"/>
      <c r="P7" s="744" t="s">
        <v>933</v>
      </c>
      <c r="Q7" s="746"/>
      <c r="R7" s="749">
        <v>3.7</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447</v>
      </c>
      <c r="O11" s="773"/>
      <c r="P11" s="772" t="s">
        <v>448</v>
      </c>
      <c r="Q11" s="773"/>
      <c r="R11" s="183" t="s">
        <v>448</v>
      </c>
      <c r="S11" s="183"/>
      <c r="T11" s="183"/>
      <c r="U11" s="772" t="s">
        <v>404</v>
      </c>
      <c r="V11" s="773"/>
      <c r="W11" s="772"/>
      <c r="X11" s="774"/>
      <c r="Y11" s="775"/>
      <c r="Z11" s="775"/>
      <c r="AA11" s="775"/>
      <c r="AB11" s="775"/>
      <c r="AC11" s="776"/>
      <c r="AD11" s="776"/>
      <c r="AE11" s="776"/>
      <c r="AF11" s="776"/>
      <c r="AG11" s="776"/>
      <c r="AH11" s="776"/>
      <c r="AI11" s="776"/>
      <c r="AJ11" s="776">
        <v>8.5399999999999991</v>
      </c>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v>2</v>
      </c>
      <c r="L12" s="772" t="s">
        <v>446</v>
      </c>
      <c r="M12" s="773"/>
      <c r="N12" s="772" t="s">
        <v>471</v>
      </c>
      <c r="O12" s="773"/>
      <c r="P12" s="772" t="s">
        <v>467</v>
      </c>
      <c r="Q12" s="773"/>
      <c r="R12" s="183" t="s">
        <v>479</v>
      </c>
      <c r="S12" s="183"/>
      <c r="T12" s="183"/>
      <c r="U12" s="772" t="s">
        <v>461</v>
      </c>
      <c r="V12" s="773"/>
      <c r="W12" s="772"/>
      <c r="X12" s="774"/>
      <c r="Y12" s="775"/>
      <c r="Z12" s="775"/>
      <c r="AA12" s="775"/>
      <c r="AB12" s="775"/>
      <c r="AC12" s="776"/>
      <c r="AD12" s="776"/>
      <c r="AE12" s="776"/>
      <c r="AF12" s="776">
        <v>0.1</v>
      </c>
      <c r="AG12" s="776"/>
      <c r="AH12" s="776"/>
      <c r="AI12" s="776"/>
      <c r="AJ12" s="776"/>
      <c r="AK12" s="777">
        <v>0</v>
      </c>
      <c r="AL12" s="778"/>
      <c r="AM12" s="778"/>
      <c r="AN12" s="782"/>
      <c r="AO12" s="783"/>
      <c r="AP12" s="3"/>
      <c r="AQ12" s="781">
        <f t="shared" ref="AQ12:AQ30" si="5">IF(P12="材質劣化",2,IF(P12="漏水",3,1))</f>
        <v>2</v>
      </c>
    </row>
    <row r="13" spans="2:86" ht="12" customHeight="1" x14ac:dyDescent="0.15">
      <c r="B13" s="371"/>
      <c r="C13" s="743"/>
      <c r="D13" s="738"/>
      <c r="E13" s="738"/>
      <c r="F13" s="738"/>
      <c r="G13" s="738"/>
      <c r="H13" s="738"/>
      <c r="I13" s="738"/>
      <c r="J13" s="739"/>
      <c r="K13" s="771">
        <v>3</v>
      </c>
      <c r="L13" s="772" t="s">
        <v>446</v>
      </c>
      <c r="M13" s="773"/>
      <c r="N13" s="772" t="s">
        <v>471</v>
      </c>
      <c r="O13" s="773"/>
      <c r="P13" s="772" t="s">
        <v>467</v>
      </c>
      <c r="Q13" s="773"/>
      <c r="R13" s="183" t="s">
        <v>479</v>
      </c>
      <c r="S13" s="183"/>
      <c r="T13" s="183"/>
      <c r="U13" s="772" t="s">
        <v>461</v>
      </c>
      <c r="V13" s="773"/>
      <c r="W13" s="772"/>
      <c r="X13" s="774"/>
      <c r="Y13" s="775"/>
      <c r="Z13" s="775"/>
      <c r="AA13" s="775"/>
      <c r="AB13" s="775"/>
      <c r="AC13" s="776"/>
      <c r="AD13" s="776"/>
      <c r="AE13" s="776">
        <v>0.02</v>
      </c>
      <c r="AF13" s="776"/>
      <c r="AG13" s="776"/>
      <c r="AH13" s="776"/>
      <c r="AI13" s="776"/>
      <c r="AJ13" s="776"/>
      <c r="AK13" s="777">
        <v>0</v>
      </c>
      <c r="AL13" s="778"/>
      <c r="AM13" s="778"/>
      <c r="AN13" s="782"/>
      <c r="AO13" s="783"/>
      <c r="AP13" s="3"/>
      <c r="AQ13" s="781">
        <f t="shared" si="5"/>
        <v>2</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0.02</v>
      </c>
      <c r="AF31" s="785">
        <f t="shared" si="6"/>
        <v>0.1</v>
      </c>
      <c r="AG31" s="785">
        <f t="shared" si="6"/>
        <v>0</v>
      </c>
      <c r="AH31" s="785">
        <f t="shared" si="6"/>
        <v>0</v>
      </c>
      <c r="AI31" s="785">
        <f t="shared" si="6"/>
        <v>0</v>
      </c>
      <c r="AJ31" s="785">
        <f t="shared" si="6"/>
        <v>8.5399999999999991</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1</v>
      </c>
      <c r="AF32" s="775">
        <f t="shared" si="7"/>
        <v>1</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Ⅱa</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2</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3</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N11:O30 R11:T30" xr:uid="{22FF0B32-5B5A-46AA-8B1C-40AA62E2BCA2}">
      <formula1>INDIRECT(L11)</formula1>
    </dataValidation>
    <dataValidation type="list" allowBlank="1" showInputMessage="1" showErrorMessage="1" sqref="Y11:AB30" xr:uid="{F098FD38-8994-4D72-953E-F7AF6AF20A0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E129-CED3-4C11-9934-8810C560F0E1}">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S57</v>
      </c>
      <c r="AW5" s="729">
        <f>R7</f>
        <v>4.3</v>
      </c>
      <c r="AX5" s="730">
        <f>+Y32</f>
        <v>0</v>
      </c>
      <c r="AY5" s="730">
        <f>+Z32</f>
        <v>0</v>
      </c>
      <c r="AZ5" s="730">
        <f>+AA32</f>
        <v>0</v>
      </c>
      <c r="BA5" s="730">
        <f t="shared" ref="BA5" si="0">+AB32</f>
        <v>0</v>
      </c>
      <c r="BB5" s="730">
        <f>+AC32</f>
        <v>0</v>
      </c>
      <c r="BC5" s="730">
        <f t="shared" ref="BC5:BI5" si="1">+AD32</f>
        <v>0</v>
      </c>
      <c r="BD5" s="730">
        <f t="shared" si="1"/>
        <v>0</v>
      </c>
      <c r="BE5" s="730">
        <f t="shared" si="1"/>
        <v>1</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0</v>
      </c>
      <c r="BO5" s="730">
        <f t="shared" si="3"/>
        <v>1</v>
      </c>
      <c r="BP5" s="730">
        <f>+AG35</f>
        <v>0</v>
      </c>
      <c r="BQ5" s="730">
        <f>+AH35</f>
        <v>0</v>
      </c>
      <c r="BR5" s="730">
        <f>+AI35</f>
        <v>1</v>
      </c>
      <c r="BS5" s="731" t="str">
        <f>+Y36</f>
        <v>Ⅰ</v>
      </c>
      <c r="BT5" s="731" t="str">
        <f>+AC36</f>
        <v>Ⅱ</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5.2999999999999999E-2</v>
      </c>
      <c r="CE5" s="734">
        <f t="shared" si="4"/>
        <v>0</v>
      </c>
      <c r="CF5" s="734">
        <f t="shared" si="4"/>
        <v>0</v>
      </c>
      <c r="CG5" s="734">
        <f t="shared" si="4"/>
        <v>0</v>
      </c>
      <c r="CH5" s="734">
        <f t="shared" si="4"/>
        <v>2.25</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340</v>
      </c>
      <c r="O7" s="748"/>
      <c r="P7" s="744" t="s">
        <v>933</v>
      </c>
      <c r="Q7" s="746"/>
      <c r="R7" s="749">
        <v>4.3</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478</v>
      </c>
      <c r="O11" s="773"/>
      <c r="P11" s="772" t="s">
        <v>467</v>
      </c>
      <c r="Q11" s="773"/>
      <c r="R11" s="183" t="s">
        <v>479</v>
      </c>
      <c r="S11" s="183"/>
      <c r="T11" s="183"/>
      <c r="U11" s="772" t="s">
        <v>461</v>
      </c>
      <c r="V11" s="773"/>
      <c r="W11" s="772"/>
      <c r="X11" s="774"/>
      <c r="Y11" s="775"/>
      <c r="Z11" s="775"/>
      <c r="AA11" s="775"/>
      <c r="AB11" s="775"/>
      <c r="AC11" s="776"/>
      <c r="AD11" s="776"/>
      <c r="AE11" s="776"/>
      <c r="AF11" s="776">
        <v>5.2999999999999999E-2</v>
      </c>
      <c r="AG11" s="776"/>
      <c r="AH11" s="776"/>
      <c r="AI11" s="776"/>
      <c r="AJ11" s="776"/>
      <c r="AK11" s="777">
        <v>0</v>
      </c>
      <c r="AL11" s="778"/>
      <c r="AM11" s="778"/>
      <c r="AN11" s="779"/>
      <c r="AO11" s="780"/>
      <c r="AP11" s="3"/>
      <c r="AQ11" s="781">
        <f>IF(P11="材質劣化",2,IF(P11="漏水",3,1))</f>
        <v>2</v>
      </c>
    </row>
    <row r="12" spans="2:86" ht="12" customHeight="1" x14ac:dyDescent="0.15">
      <c r="B12" s="371"/>
      <c r="C12" s="743"/>
      <c r="D12" s="738"/>
      <c r="E12" s="738"/>
      <c r="F12" s="738"/>
      <c r="G12" s="738"/>
      <c r="H12" s="738"/>
      <c r="I12" s="738"/>
      <c r="J12" s="739"/>
      <c r="K12" s="771">
        <v>2</v>
      </c>
      <c r="L12" s="772" t="s">
        <v>446</v>
      </c>
      <c r="M12" s="773"/>
      <c r="N12" s="772" t="s">
        <v>528</v>
      </c>
      <c r="O12" s="773"/>
      <c r="P12" s="772" t="s">
        <v>448</v>
      </c>
      <c r="Q12" s="773"/>
      <c r="R12" s="183" t="s">
        <v>448</v>
      </c>
      <c r="S12" s="183"/>
      <c r="T12" s="183"/>
      <c r="U12" s="772" t="s">
        <v>404</v>
      </c>
      <c r="V12" s="773"/>
      <c r="W12" s="772"/>
      <c r="X12" s="774"/>
      <c r="Y12" s="775"/>
      <c r="Z12" s="775"/>
      <c r="AA12" s="775"/>
      <c r="AB12" s="775"/>
      <c r="AC12" s="776"/>
      <c r="AD12" s="776"/>
      <c r="AE12" s="776"/>
      <c r="AF12" s="776"/>
      <c r="AG12" s="776"/>
      <c r="AH12" s="776"/>
      <c r="AI12" s="776"/>
      <c r="AJ12" s="776">
        <v>2.25</v>
      </c>
      <c r="AK12" s="777">
        <v>0</v>
      </c>
      <c r="AL12" s="778"/>
      <c r="AM12" s="778"/>
      <c r="AN12" s="782"/>
      <c r="AO12" s="783"/>
      <c r="AP12" s="3"/>
      <c r="AQ12" s="781">
        <f t="shared" ref="AQ12:AQ30" si="5">IF(P12="材質劣化",2,IF(P12="漏水",3,1))</f>
        <v>3</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5.2999999999999999E-2</v>
      </c>
      <c r="AG31" s="785">
        <f t="shared" si="6"/>
        <v>0</v>
      </c>
      <c r="AH31" s="785">
        <f t="shared" si="6"/>
        <v>0</v>
      </c>
      <c r="AI31" s="785">
        <f t="shared" si="6"/>
        <v>0</v>
      </c>
      <c r="AJ31" s="785">
        <f t="shared" si="6"/>
        <v>2.25</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1</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Ⅱb</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1</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2</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Ⅱ</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N11:O30 R11:T30" xr:uid="{AFB631A6-C0B8-4164-A3C6-9AFAFD53E9BD}">
      <formula1>INDIRECT(L11)</formula1>
    </dataValidation>
    <dataValidation type="list" allowBlank="1" showInputMessage="1" showErrorMessage="1" sqref="Y11:AB30" xr:uid="{499C2AE1-8546-490E-B1D5-F0F2215747C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0B4E-5E7A-46A9-8074-0552FBD696C2}">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S58</v>
      </c>
      <c r="AW5" s="729">
        <f>R7</f>
        <v>2.6</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0</v>
      </c>
      <c r="BJ5" s="730" t="str">
        <f>+Y35</f>
        <v/>
      </c>
      <c r="BK5" s="730" t="str">
        <f t="shared" ref="BK5" si="2">+Z35</f>
        <v/>
      </c>
      <c r="BL5" s="730" t="str">
        <f>+AA35</f>
        <v/>
      </c>
      <c r="BM5" s="730">
        <f>+AC35</f>
        <v>0</v>
      </c>
      <c r="BN5" s="730">
        <f t="shared" ref="BN5:BO5" si="3">+AD35</f>
        <v>0</v>
      </c>
      <c r="BO5" s="730">
        <f t="shared" si="3"/>
        <v>0</v>
      </c>
      <c r="BP5" s="730">
        <f>+AG35</f>
        <v>0</v>
      </c>
      <c r="BQ5" s="730">
        <f>+AH35</f>
        <v>0</v>
      </c>
      <c r="BR5" s="730">
        <f>+AI35</f>
        <v>0</v>
      </c>
      <c r="BS5" s="731" t="str">
        <f>+Y36</f>
        <v>Ⅰ</v>
      </c>
      <c r="BT5" s="731" t="str">
        <f>+AC36</f>
        <v>Ⅰ</v>
      </c>
      <c r="BU5" s="731" t="str">
        <f>+AG36</f>
        <v>Ⅰ</v>
      </c>
      <c r="BV5" s="731" t="str">
        <f>+Y37</f>
        <v>Ⅰ</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0</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341</v>
      </c>
      <c r="O7" s="748"/>
      <c r="P7" s="744" t="s">
        <v>933</v>
      </c>
      <c r="Q7" s="746"/>
      <c r="R7" s="749">
        <v>2.6</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c r="L11" s="772"/>
      <c r="M11" s="773"/>
      <c r="N11" s="772"/>
      <c r="O11" s="773"/>
      <c r="P11" s="772"/>
      <c r="Q11" s="773"/>
      <c r="R11" s="183"/>
      <c r="S11" s="183"/>
      <c r="T11" s="183"/>
      <c r="U11" s="772"/>
      <c r="V11" s="773"/>
      <c r="W11" s="772"/>
      <c r="X11" s="774"/>
      <c r="Y11" s="775"/>
      <c r="Z11" s="775"/>
      <c r="AA11" s="775"/>
      <c r="AB11" s="775"/>
      <c r="AC11" s="776"/>
      <c r="AD11" s="776"/>
      <c r="AE11" s="776"/>
      <c r="AF11" s="776"/>
      <c r="AG11" s="776"/>
      <c r="AH11" s="776"/>
      <c r="AI11" s="776"/>
      <c r="AJ11" s="776"/>
      <c r="AK11" s="777"/>
      <c r="AL11" s="778"/>
      <c r="AM11" s="778"/>
      <c r="AN11" s="779"/>
      <c r="AO11" s="780"/>
      <c r="AP11" s="3"/>
      <c r="AQ11" s="781">
        <f>IF(P11="材質劣化",2,IF(P11="漏水",3,1))</f>
        <v>1</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0</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0</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Ⅰ</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0</v>
      </c>
      <c r="AJ35" s="797"/>
      <c r="AK35" s="790"/>
      <c r="AL35" s="791"/>
      <c r="AM35" s="791"/>
      <c r="AN35" s="791"/>
      <c r="AO35" s="792"/>
      <c r="AP35" s="3"/>
      <c r="AQ35" s="730">
        <f>+Y32+AC35+AG35</f>
        <v>0</v>
      </c>
      <c r="AR35" s="730">
        <f>+Z32+AD35+AH35</f>
        <v>0</v>
      </c>
      <c r="AS35" s="798">
        <f>+AS34+AE35+AI35</f>
        <v>0</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Ⅰ</v>
      </c>
      <c r="AH36" s="227"/>
      <c r="AI36" s="227"/>
      <c r="AJ36" s="227"/>
      <c r="AK36" s="790"/>
      <c r="AL36" s="791"/>
      <c r="AM36" s="791"/>
      <c r="AN36" s="791"/>
      <c r="AO36" s="792"/>
      <c r="AP36" s="3"/>
      <c r="AQ36" s="227" t="str">
        <f>IF(AQ35&gt;0,"Ⅳ",IF(AR35&gt;0,"Ⅲ",IF(AS35&gt;0,"Ⅱ","Ⅰ")))</f>
        <v>Ⅰ</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Ⅰ</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N11:O30 R11:T30" xr:uid="{83B6EE5B-1E5B-4DF3-9A7D-C0E00EA61E96}">
      <formula1>INDIRECT(L11)</formula1>
    </dataValidation>
    <dataValidation type="list" allowBlank="1" showInputMessage="1" showErrorMessage="1" sqref="Y11:AB30" xr:uid="{373E7831-0586-44D4-ABB8-077179C8C6D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29BA-B913-4364-B25A-954C89E43E13}">
  <dimension ref="B1:CH52"/>
  <sheetViews>
    <sheetView showGridLines="0" showZeros="0" view="pageBreakPreview" zoomScale="85" zoomScaleNormal="100" zoomScaleSheetLayoutView="85" workbookViewId="0">
      <selection activeCell="L38" sqref="L38:AO39"/>
    </sheetView>
  </sheetViews>
  <sheetFormatPr defaultColWidth="8.09765625" defaultRowHeight="12" x14ac:dyDescent="0.15"/>
  <cols>
    <col min="1" max="1" width="1.5" style="3" customWidth="1"/>
    <col min="2" max="11" width="3.69921875" style="3" customWidth="1"/>
    <col min="12" max="20" width="3.59765625" style="3" customWidth="1"/>
    <col min="21" max="22" width="2.59765625" style="3" customWidth="1"/>
    <col min="23" max="24" width="2.69921875" style="3" customWidth="1"/>
    <col min="25" max="36" width="3.3984375" style="3" customWidth="1"/>
    <col min="37" max="39" width="4.5" style="3" customWidth="1"/>
    <col min="40" max="41" width="3" style="3" customWidth="1"/>
    <col min="42" max="42" width="6.296875" style="690" customWidth="1"/>
    <col min="43" max="86" width="3.69921875" style="691" customWidth="1"/>
    <col min="87" max="99" width="7.19921875" style="3" customWidth="1"/>
    <col min="100" max="110" width="8.09765625" style="3"/>
    <col min="111" max="111" width="12.59765625" style="3" bestFit="1" customWidth="1"/>
    <col min="112" max="16384" width="8.09765625" style="3"/>
  </cols>
  <sheetData>
    <row r="1" spans="2:86" x14ac:dyDescent="0.15">
      <c r="AU1" s="692" t="s">
        <v>912</v>
      </c>
      <c r="AV1" s="693" t="s">
        <v>913</v>
      </c>
      <c r="AW1" s="694" t="s">
        <v>914</v>
      </c>
      <c r="AX1" s="695" t="s">
        <v>915</v>
      </c>
      <c r="AY1" s="696"/>
      <c r="AZ1" s="696"/>
      <c r="BA1" s="696"/>
      <c r="BB1" s="696"/>
      <c r="BC1" s="696"/>
      <c r="BD1" s="696"/>
      <c r="BE1" s="696"/>
      <c r="BF1" s="696"/>
      <c r="BG1" s="696"/>
      <c r="BH1" s="696"/>
      <c r="BI1" s="696"/>
      <c r="BJ1" s="696"/>
      <c r="BK1" s="696"/>
      <c r="BL1" s="696"/>
      <c r="BM1" s="696"/>
      <c r="BN1" s="696"/>
      <c r="BO1" s="696"/>
      <c r="BP1" s="696"/>
      <c r="BQ1" s="696"/>
      <c r="BR1" s="697"/>
      <c r="BS1" s="349" t="s">
        <v>916</v>
      </c>
      <c r="BT1" s="698"/>
      <c r="BU1" s="698"/>
      <c r="BV1" s="698"/>
      <c r="BW1" s="699" t="s">
        <v>917</v>
      </c>
      <c r="BX1" s="700"/>
      <c r="BY1" s="700"/>
      <c r="BZ1" s="700"/>
      <c r="CA1" s="700"/>
      <c r="CB1" s="700"/>
      <c r="CC1" s="700"/>
      <c r="CD1" s="700"/>
      <c r="CE1" s="700"/>
      <c r="CF1" s="700"/>
      <c r="CG1" s="700"/>
      <c r="CH1" s="701"/>
    </row>
    <row r="2" spans="2:86" ht="8.25" customHeight="1" x14ac:dyDescent="0.15">
      <c r="AU2" s="692"/>
      <c r="AV2" s="702"/>
      <c r="AW2" s="703"/>
      <c r="AX2" s="704" t="s">
        <v>918</v>
      </c>
      <c r="AY2" s="115"/>
      <c r="AZ2" s="115"/>
      <c r="BA2" s="115"/>
      <c r="BB2" s="115"/>
      <c r="BC2" s="115"/>
      <c r="BD2" s="115"/>
      <c r="BE2" s="115"/>
      <c r="BF2" s="115"/>
      <c r="BG2" s="115"/>
      <c r="BH2" s="115"/>
      <c r="BI2" s="115"/>
      <c r="BJ2" s="115" t="s">
        <v>919</v>
      </c>
      <c r="BK2" s="115"/>
      <c r="BL2" s="115"/>
      <c r="BM2" s="115"/>
      <c r="BN2" s="115"/>
      <c r="BO2" s="115"/>
      <c r="BP2" s="115"/>
      <c r="BQ2" s="115"/>
      <c r="BR2" s="705"/>
      <c r="BS2" s="698"/>
      <c r="BT2" s="698"/>
      <c r="BU2" s="698"/>
      <c r="BV2" s="698"/>
      <c r="BW2" s="706" t="s">
        <v>920</v>
      </c>
      <c r="BX2" s="326"/>
      <c r="BY2" s="326"/>
      <c r="BZ2" s="326"/>
      <c r="CA2" s="115" t="s">
        <v>921</v>
      </c>
      <c r="CB2" s="115"/>
      <c r="CC2" s="115"/>
      <c r="CD2" s="115"/>
      <c r="CE2" s="115"/>
      <c r="CF2" s="115"/>
      <c r="CG2" s="115"/>
      <c r="CH2" s="705"/>
    </row>
    <row r="3" spans="2:86" ht="24.9" customHeight="1" x14ac:dyDescent="0.15">
      <c r="B3" s="446" t="s">
        <v>922</v>
      </c>
      <c r="C3" s="707"/>
      <c r="D3" s="707"/>
      <c r="E3" s="708"/>
      <c r="F3" s="708"/>
      <c r="G3" s="708"/>
      <c r="H3" s="708"/>
      <c r="I3" s="708"/>
      <c r="J3" s="708"/>
      <c r="K3" s="707"/>
      <c r="L3" s="707"/>
      <c r="M3" s="707"/>
      <c r="N3" s="707"/>
      <c r="O3" s="707"/>
      <c r="P3" s="707"/>
      <c r="Q3" s="707"/>
      <c r="R3" s="707"/>
      <c r="S3" s="707"/>
      <c r="T3" s="707"/>
      <c r="U3" s="707"/>
      <c r="V3" s="707"/>
      <c r="W3" s="707"/>
      <c r="X3" s="707"/>
      <c r="Y3" s="707"/>
      <c r="Z3" s="707"/>
      <c r="AA3" s="707"/>
      <c r="AB3" s="707"/>
      <c r="AC3" s="707"/>
      <c r="AD3" s="707"/>
      <c r="AE3" s="707"/>
      <c r="AF3" s="707"/>
      <c r="AG3" s="707"/>
      <c r="AH3" s="707"/>
      <c r="AI3" s="707"/>
      <c r="AJ3" s="707"/>
      <c r="AK3" s="707"/>
      <c r="AL3" s="707"/>
      <c r="AM3" s="707"/>
      <c r="AN3" s="707"/>
      <c r="AO3" s="707"/>
      <c r="AU3" s="692"/>
      <c r="AV3" s="702"/>
      <c r="AW3" s="703"/>
      <c r="AX3" s="704" t="s">
        <v>371</v>
      </c>
      <c r="AY3" s="115"/>
      <c r="AZ3" s="115"/>
      <c r="BA3" s="115"/>
      <c r="BB3" s="115" t="s">
        <v>384</v>
      </c>
      <c r="BC3" s="115"/>
      <c r="BD3" s="115"/>
      <c r="BE3" s="115"/>
      <c r="BF3" s="115" t="s">
        <v>376</v>
      </c>
      <c r="BG3" s="115"/>
      <c r="BH3" s="115"/>
      <c r="BI3" s="115"/>
      <c r="BJ3" s="326" t="s">
        <v>371</v>
      </c>
      <c r="BK3" s="326"/>
      <c r="BL3" s="326"/>
      <c r="BM3" s="326" t="s">
        <v>384</v>
      </c>
      <c r="BN3" s="326"/>
      <c r="BO3" s="326"/>
      <c r="BP3" s="326" t="s">
        <v>376</v>
      </c>
      <c r="BQ3" s="326"/>
      <c r="BR3" s="709"/>
      <c r="BS3" s="349" t="s">
        <v>371</v>
      </c>
      <c r="BT3" s="349" t="s">
        <v>384</v>
      </c>
      <c r="BU3" s="349" t="s">
        <v>376</v>
      </c>
      <c r="BV3" s="349" t="s">
        <v>923</v>
      </c>
      <c r="BW3" s="704" t="s">
        <v>924</v>
      </c>
      <c r="BX3" s="115"/>
      <c r="BY3" s="115"/>
      <c r="BZ3" s="115"/>
      <c r="CA3" s="115" t="s">
        <v>384</v>
      </c>
      <c r="CB3" s="115"/>
      <c r="CC3" s="115"/>
      <c r="CD3" s="115"/>
      <c r="CE3" s="115" t="s">
        <v>376</v>
      </c>
      <c r="CF3" s="115"/>
      <c r="CG3" s="115"/>
      <c r="CH3" s="705"/>
    </row>
    <row r="4" spans="2:86" ht="18" customHeight="1" x14ac:dyDescent="0.15">
      <c r="B4" s="240" t="s">
        <v>2</v>
      </c>
      <c r="C4" s="240"/>
      <c r="D4" s="660"/>
      <c r="E4" s="710" t="s">
        <v>408</v>
      </c>
      <c r="F4" s="711"/>
      <c r="G4" s="711"/>
      <c r="H4" s="711"/>
      <c r="I4" s="711"/>
      <c r="J4" s="712"/>
      <c r="K4" s="162" t="s">
        <v>3</v>
      </c>
      <c r="L4" s="326"/>
      <c r="M4" s="326"/>
      <c r="N4" s="713" t="s">
        <v>407</v>
      </c>
      <c r="O4" s="713"/>
      <c r="P4" s="713"/>
      <c r="Q4" s="713"/>
      <c r="R4" s="713"/>
      <c r="S4" s="713"/>
      <c r="T4" s="115" t="s">
        <v>417</v>
      </c>
      <c r="U4" s="115"/>
      <c r="V4" s="115"/>
      <c r="W4" s="115"/>
      <c r="X4" s="115"/>
      <c r="Y4" s="713" t="s">
        <v>397</v>
      </c>
      <c r="Z4" s="713"/>
      <c r="AA4" s="713"/>
      <c r="AB4" s="713"/>
      <c r="AC4" s="713"/>
      <c r="AD4" s="713"/>
      <c r="AE4" s="713"/>
      <c r="AF4" s="713"/>
      <c r="AG4" s="120" t="s">
        <v>418</v>
      </c>
      <c r="AH4" s="144"/>
      <c r="AI4" s="144"/>
      <c r="AJ4" s="121"/>
      <c r="AK4" s="714">
        <v>44337</v>
      </c>
      <c r="AL4" s="715"/>
      <c r="AM4" s="715"/>
      <c r="AN4" s="715"/>
      <c r="AO4" s="716"/>
      <c r="AU4" s="692"/>
      <c r="AV4" s="702"/>
      <c r="AW4" s="703"/>
      <c r="AX4" s="717" t="s">
        <v>925</v>
      </c>
      <c r="AY4" s="718" t="s">
        <v>926</v>
      </c>
      <c r="AZ4" s="718" t="s">
        <v>927</v>
      </c>
      <c r="BA4" s="719" t="s">
        <v>928</v>
      </c>
      <c r="BB4" s="720" t="s">
        <v>925</v>
      </c>
      <c r="BC4" s="718" t="s">
        <v>926</v>
      </c>
      <c r="BD4" s="718" t="s">
        <v>927</v>
      </c>
      <c r="BE4" s="719" t="s">
        <v>928</v>
      </c>
      <c r="BF4" s="720" t="s">
        <v>925</v>
      </c>
      <c r="BG4" s="718" t="s">
        <v>926</v>
      </c>
      <c r="BH4" s="718" t="s">
        <v>927</v>
      </c>
      <c r="BI4" s="719" t="s">
        <v>928</v>
      </c>
      <c r="BJ4" s="720" t="s">
        <v>925</v>
      </c>
      <c r="BK4" s="718" t="s">
        <v>926</v>
      </c>
      <c r="BL4" s="719" t="s">
        <v>929</v>
      </c>
      <c r="BM4" s="720" t="s">
        <v>925</v>
      </c>
      <c r="BN4" s="718" t="s">
        <v>926</v>
      </c>
      <c r="BO4" s="719" t="s">
        <v>929</v>
      </c>
      <c r="BP4" s="720" t="s">
        <v>925</v>
      </c>
      <c r="BQ4" s="718" t="s">
        <v>926</v>
      </c>
      <c r="BR4" s="721" t="s">
        <v>929</v>
      </c>
      <c r="BS4" s="698"/>
      <c r="BT4" s="698"/>
      <c r="BU4" s="698"/>
      <c r="BV4" s="698"/>
      <c r="BW4" s="717" t="s">
        <v>925</v>
      </c>
      <c r="BX4" s="718" t="s">
        <v>926</v>
      </c>
      <c r="BY4" s="718" t="s">
        <v>927</v>
      </c>
      <c r="BZ4" s="719" t="s">
        <v>928</v>
      </c>
      <c r="CA4" s="720" t="s">
        <v>925</v>
      </c>
      <c r="CB4" s="718" t="s">
        <v>926</v>
      </c>
      <c r="CC4" s="718" t="s">
        <v>927</v>
      </c>
      <c r="CD4" s="719" t="s">
        <v>928</v>
      </c>
      <c r="CE4" s="720" t="s">
        <v>925</v>
      </c>
      <c r="CF4" s="718" t="s">
        <v>926</v>
      </c>
      <c r="CG4" s="718" t="s">
        <v>927</v>
      </c>
      <c r="CH4" s="721" t="s">
        <v>928</v>
      </c>
    </row>
    <row r="5" spans="2:86" ht="18" customHeight="1" x14ac:dyDescent="0.15">
      <c r="B5" s="257" t="s">
        <v>109</v>
      </c>
      <c r="C5" s="257"/>
      <c r="D5" s="670"/>
      <c r="E5" s="722" t="s">
        <v>401</v>
      </c>
      <c r="F5" s="723"/>
      <c r="G5" s="723"/>
      <c r="H5" s="723"/>
      <c r="I5" s="723"/>
      <c r="J5" s="724"/>
      <c r="K5" s="451" t="s">
        <v>110</v>
      </c>
      <c r="L5" s="349"/>
      <c r="M5" s="349"/>
      <c r="N5" s="713" t="s">
        <v>406</v>
      </c>
      <c r="O5" s="713"/>
      <c r="P5" s="713"/>
      <c r="Q5" s="713"/>
      <c r="R5" s="713"/>
      <c r="S5" s="713"/>
      <c r="T5" s="115" t="s">
        <v>419</v>
      </c>
      <c r="U5" s="115"/>
      <c r="V5" s="115"/>
      <c r="W5" s="115"/>
      <c r="X5" s="115"/>
      <c r="Y5" s="713" t="s">
        <v>391</v>
      </c>
      <c r="Z5" s="713"/>
      <c r="AA5" s="713"/>
      <c r="AB5" s="713"/>
      <c r="AC5" s="713"/>
      <c r="AD5" s="713"/>
      <c r="AE5" s="713"/>
      <c r="AF5" s="713"/>
      <c r="AG5" s="378"/>
      <c r="AH5" s="675"/>
      <c r="AI5" s="675"/>
      <c r="AJ5" s="455"/>
      <c r="AK5" s="725"/>
      <c r="AL5" s="726"/>
      <c r="AM5" s="726"/>
      <c r="AN5" s="726"/>
      <c r="AO5" s="727"/>
      <c r="AU5" s="692"/>
      <c r="AV5" s="728" t="str">
        <f>N7</f>
        <v>PE</v>
      </c>
      <c r="AW5" s="729">
        <f>R7</f>
        <v>0</v>
      </c>
      <c r="AX5" s="730">
        <f>+Y32</f>
        <v>0</v>
      </c>
      <c r="AY5" s="730">
        <f>+Z32</f>
        <v>0</v>
      </c>
      <c r="AZ5" s="730">
        <f>+AA32</f>
        <v>0</v>
      </c>
      <c r="BA5" s="730">
        <f t="shared" ref="BA5" si="0">+AB32</f>
        <v>0</v>
      </c>
      <c r="BB5" s="730">
        <f>+AC32</f>
        <v>0</v>
      </c>
      <c r="BC5" s="730">
        <f t="shared" ref="BC5:BI5" si="1">+AD32</f>
        <v>0</v>
      </c>
      <c r="BD5" s="730">
        <f t="shared" si="1"/>
        <v>0</v>
      </c>
      <c r="BE5" s="730">
        <f t="shared" si="1"/>
        <v>0</v>
      </c>
      <c r="BF5" s="730">
        <f t="shared" si="1"/>
        <v>0</v>
      </c>
      <c r="BG5" s="730">
        <f t="shared" si="1"/>
        <v>0</v>
      </c>
      <c r="BH5" s="730">
        <f t="shared" si="1"/>
        <v>0</v>
      </c>
      <c r="BI5" s="730">
        <f t="shared" si="1"/>
        <v>1</v>
      </c>
      <c r="BJ5" s="730" t="str">
        <f>+Y35</f>
        <v/>
      </c>
      <c r="BK5" s="730" t="str">
        <f t="shared" ref="BK5" si="2">+Z35</f>
        <v/>
      </c>
      <c r="BL5" s="730" t="str">
        <f>+AA35</f>
        <v/>
      </c>
      <c r="BM5" s="730">
        <f>+AC35</f>
        <v>0</v>
      </c>
      <c r="BN5" s="730">
        <f t="shared" ref="BN5:BO5" si="3">+AD35</f>
        <v>0</v>
      </c>
      <c r="BO5" s="730">
        <f t="shared" si="3"/>
        <v>0</v>
      </c>
      <c r="BP5" s="730">
        <f>+AG35</f>
        <v>0</v>
      </c>
      <c r="BQ5" s="730">
        <f>+AH35</f>
        <v>0</v>
      </c>
      <c r="BR5" s="730">
        <f>+AI35</f>
        <v>1</v>
      </c>
      <c r="BS5" s="731" t="str">
        <f>+Y36</f>
        <v>Ⅰ</v>
      </c>
      <c r="BT5" s="731" t="str">
        <f>+AC36</f>
        <v>Ⅰ</v>
      </c>
      <c r="BU5" s="731" t="str">
        <f>+AG36</f>
        <v>Ⅱ</v>
      </c>
      <c r="BV5" s="731" t="str">
        <f>+Y37</f>
        <v>Ⅱ</v>
      </c>
      <c r="BW5" s="732" t="str">
        <f>IF(Y32&gt;0,$R$7,"")</f>
        <v/>
      </c>
      <c r="BX5" s="733" t="str">
        <f>IF(Z32&gt;0,"",IF(AA32&gt;0,$R$7,""))</f>
        <v/>
      </c>
      <c r="BY5" s="733" t="str">
        <f>IF(Y32+Z32&gt;0,"",IF(AA32&gt;0,$R$7,""))</f>
        <v/>
      </c>
      <c r="BZ5" s="733" t="str">
        <f>IF(Y32+Z32+AA32&gt;0,"",IF(AB32&gt;0,$R$7,""))</f>
        <v/>
      </c>
      <c r="CA5" s="734">
        <f t="shared" ref="CA5:CH5" si="4">+AC31</f>
        <v>0</v>
      </c>
      <c r="CB5" s="734">
        <f t="shared" si="4"/>
        <v>0</v>
      </c>
      <c r="CC5" s="734">
        <f t="shared" si="4"/>
        <v>0</v>
      </c>
      <c r="CD5" s="734">
        <f t="shared" si="4"/>
        <v>0</v>
      </c>
      <c r="CE5" s="734">
        <f t="shared" si="4"/>
        <v>0</v>
      </c>
      <c r="CF5" s="734">
        <f t="shared" si="4"/>
        <v>0</v>
      </c>
      <c r="CG5" s="734">
        <f t="shared" si="4"/>
        <v>0</v>
      </c>
      <c r="CH5" s="734">
        <f t="shared" si="4"/>
        <v>74.7</v>
      </c>
    </row>
    <row r="6" spans="2:86" ht="12" customHeight="1" x14ac:dyDescent="0.15">
      <c r="B6" s="735" t="s">
        <v>930</v>
      </c>
      <c r="C6" s="736"/>
      <c r="D6" s="737"/>
      <c r="E6" s="738"/>
      <c r="F6" s="738"/>
      <c r="G6" s="738"/>
      <c r="H6" s="738"/>
      <c r="I6" s="738"/>
      <c r="J6" s="739"/>
      <c r="K6" s="740" t="s">
        <v>931</v>
      </c>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2"/>
      <c r="AP6" s="3"/>
    </row>
    <row r="7" spans="2:86" ht="12" customHeight="1" x14ac:dyDescent="0.15">
      <c r="B7" s="371"/>
      <c r="C7" s="743"/>
      <c r="D7" s="738"/>
      <c r="E7" s="738"/>
      <c r="F7" s="738"/>
      <c r="G7" s="738"/>
      <c r="H7" s="738"/>
      <c r="I7" s="738"/>
      <c r="J7" s="739"/>
      <c r="K7" s="744" t="s">
        <v>932</v>
      </c>
      <c r="L7" s="745"/>
      <c r="M7" s="746"/>
      <c r="N7" s="747" t="s">
        <v>605</v>
      </c>
      <c r="O7" s="748"/>
      <c r="P7" s="744" t="s">
        <v>933</v>
      </c>
      <c r="Q7" s="746"/>
      <c r="R7" s="749">
        <v>0</v>
      </c>
      <c r="S7" s="750"/>
      <c r="T7" s="751"/>
      <c r="U7" s="752" t="s">
        <v>934</v>
      </c>
      <c r="V7" s="753"/>
      <c r="W7" s="752" t="s">
        <v>935</v>
      </c>
      <c r="X7" s="753"/>
      <c r="Y7" s="746" t="s">
        <v>936</v>
      </c>
      <c r="Z7" s="754"/>
      <c r="AA7" s="754"/>
      <c r="AB7" s="754"/>
      <c r="AC7" s="752" t="s">
        <v>937</v>
      </c>
      <c r="AD7" s="755"/>
      <c r="AE7" s="755"/>
      <c r="AF7" s="755"/>
      <c r="AG7" s="755"/>
      <c r="AH7" s="755"/>
      <c r="AI7" s="755"/>
      <c r="AJ7" s="753"/>
      <c r="AK7" s="752" t="s">
        <v>938</v>
      </c>
      <c r="AL7" s="755"/>
      <c r="AM7" s="755"/>
      <c r="AN7" s="756"/>
      <c r="AO7" s="757"/>
      <c r="AP7" s="3"/>
      <c r="AW7" s="758"/>
    </row>
    <row r="8" spans="2:86" ht="12" customHeight="1" x14ac:dyDescent="0.15">
      <c r="B8" s="371"/>
      <c r="C8" s="743"/>
      <c r="D8" s="738"/>
      <c r="E8" s="738"/>
      <c r="F8" s="738"/>
      <c r="G8" s="738"/>
      <c r="H8" s="738"/>
      <c r="I8" s="738"/>
      <c r="J8" s="739"/>
      <c r="K8" s="754" t="s">
        <v>939</v>
      </c>
      <c r="L8" s="754" t="s">
        <v>431</v>
      </c>
      <c r="M8" s="754"/>
      <c r="N8" s="754" t="s">
        <v>432</v>
      </c>
      <c r="O8" s="754"/>
      <c r="P8" s="754" t="s">
        <v>940</v>
      </c>
      <c r="Q8" s="754"/>
      <c r="R8" s="754" t="s">
        <v>676</v>
      </c>
      <c r="S8" s="754"/>
      <c r="T8" s="754"/>
      <c r="U8" s="759"/>
      <c r="V8" s="760"/>
      <c r="W8" s="759"/>
      <c r="X8" s="760"/>
      <c r="Y8" s="746"/>
      <c r="Z8" s="754"/>
      <c r="AA8" s="754"/>
      <c r="AB8" s="754"/>
      <c r="AC8" s="761"/>
      <c r="AD8" s="762"/>
      <c r="AE8" s="762"/>
      <c r="AF8" s="762"/>
      <c r="AG8" s="762"/>
      <c r="AH8" s="762"/>
      <c r="AI8" s="762"/>
      <c r="AJ8" s="763"/>
      <c r="AK8" s="759"/>
      <c r="AL8" s="764"/>
      <c r="AM8" s="764"/>
      <c r="AN8" s="765"/>
      <c r="AO8" s="766"/>
      <c r="AP8" s="3"/>
    </row>
    <row r="9" spans="2:86" ht="12" customHeight="1" x14ac:dyDescent="0.15">
      <c r="B9" s="371"/>
      <c r="C9" s="743"/>
      <c r="D9" s="738"/>
      <c r="E9" s="738"/>
      <c r="F9" s="738"/>
      <c r="G9" s="738"/>
      <c r="H9" s="738"/>
      <c r="I9" s="738"/>
      <c r="J9" s="739"/>
      <c r="K9" s="754"/>
      <c r="L9" s="754"/>
      <c r="M9" s="754"/>
      <c r="N9" s="754"/>
      <c r="O9" s="754"/>
      <c r="P9" s="754"/>
      <c r="Q9" s="754"/>
      <c r="R9" s="754"/>
      <c r="S9" s="754"/>
      <c r="T9" s="754"/>
      <c r="U9" s="759"/>
      <c r="V9" s="760"/>
      <c r="W9" s="759"/>
      <c r="X9" s="760"/>
      <c r="Y9" s="746" t="s">
        <v>941</v>
      </c>
      <c r="Z9" s="754"/>
      <c r="AA9" s="754"/>
      <c r="AB9" s="754"/>
      <c r="AC9" s="754" t="s">
        <v>942</v>
      </c>
      <c r="AD9" s="754"/>
      <c r="AE9" s="754"/>
      <c r="AF9" s="754"/>
      <c r="AG9" s="754" t="s">
        <v>943</v>
      </c>
      <c r="AH9" s="754"/>
      <c r="AI9" s="754"/>
      <c r="AJ9" s="754"/>
      <c r="AK9" s="759"/>
      <c r="AL9" s="764"/>
      <c r="AM9" s="764"/>
      <c r="AN9" s="765"/>
      <c r="AO9" s="766"/>
      <c r="AP9" s="3"/>
    </row>
    <row r="10" spans="2:86" ht="12" customHeight="1" x14ac:dyDescent="0.15">
      <c r="B10" s="371"/>
      <c r="C10" s="743"/>
      <c r="D10" s="738"/>
      <c r="E10" s="738"/>
      <c r="F10" s="738"/>
      <c r="G10" s="738"/>
      <c r="H10" s="738"/>
      <c r="I10" s="738"/>
      <c r="J10" s="739"/>
      <c r="K10" s="754"/>
      <c r="L10" s="754"/>
      <c r="M10" s="754"/>
      <c r="N10" s="754"/>
      <c r="O10" s="754"/>
      <c r="P10" s="754"/>
      <c r="Q10" s="754"/>
      <c r="R10" s="754"/>
      <c r="S10" s="754"/>
      <c r="T10" s="754"/>
      <c r="U10" s="761"/>
      <c r="V10" s="763"/>
      <c r="W10" s="761"/>
      <c r="X10" s="763"/>
      <c r="Y10" s="767" t="s">
        <v>368</v>
      </c>
      <c r="Z10" s="768" t="s">
        <v>369</v>
      </c>
      <c r="AA10" s="768" t="s">
        <v>944</v>
      </c>
      <c r="AB10" s="768" t="s">
        <v>945</v>
      </c>
      <c r="AC10" s="768" t="s">
        <v>368</v>
      </c>
      <c r="AD10" s="768" t="s">
        <v>369</v>
      </c>
      <c r="AE10" s="768" t="s">
        <v>944</v>
      </c>
      <c r="AF10" s="768" t="s">
        <v>945</v>
      </c>
      <c r="AG10" s="768" t="s">
        <v>368</v>
      </c>
      <c r="AH10" s="768" t="s">
        <v>369</v>
      </c>
      <c r="AI10" s="768" t="s">
        <v>944</v>
      </c>
      <c r="AJ10" s="768" t="s">
        <v>945</v>
      </c>
      <c r="AK10" s="761"/>
      <c r="AL10" s="762"/>
      <c r="AM10" s="762"/>
      <c r="AN10" s="769"/>
      <c r="AO10" s="770"/>
      <c r="AP10" s="3"/>
    </row>
    <row r="11" spans="2:86" ht="12" customHeight="1" x14ac:dyDescent="0.15">
      <c r="B11" s="371"/>
      <c r="C11" s="743"/>
      <c r="D11" s="738"/>
      <c r="E11" s="738"/>
      <c r="F11" s="738"/>
      <c r="G11" s="738"/>
      <c r="H11" s="738"/>
      <c r="I11" s="738"/>
      <c r="J11" s="739"/>
      <c r="K11" s="771">
        <v>1</v>
      </c>
      <c r="L11" s="772" t="s">
        <v>446</v>
      </c>
      <c r="M11" s="773"/>
      <c r="N11" s="772" t="s">
        <v>606</v>
      </c>
      <c r="O11" s="773"/>
      <c r="P11" s="772" t="s">
        <v>448</v>
      </c>
      <c r="Q11" s="773"/>
      <c r="R11" s="183" t="s">
        <v>448</v>
      </c>
      <c r="S11" s="183"/>
      <c r="T11" s="183"/>
      <c r="U11" s="772" t="s">
        <v>404</v>
      </c>
      <c r="V11" s="773"/>
      <c r="W11" s="772"/>
      <c r="X11" s="774"/>
      <c r="Y11" s="775"/>
      <c r="Z11" s="775"/>
      <c r="AA11" s="775"/>
      <c r="AB11" s="775"/>
      <c r="AC11" s="776"/>
      <c r="AD11" s="776"/>
      <c r="AE11" s="776"/>
      <c r="AF11" s="776"/>
      <c r="AG11" s="776"/>
      <c r="AH11" s="776"/>
      <c r="AI11" s="776"/>
      <c r="AJ11" s="776">
        <v>74.7</v>
      </c>
      <c r="AK11" s="777">
        <v>0</v>
      </c>
      <c r="AL11" s="778"/>
      <c r="AM11" s="778"/>
      <c r="AN11" s="779"/>
      <c r="AO11" s="780"/>
      <c r="AP11" s="3"/>
      <c r="AQ11" s="781">
        <f>IF(P11="材質劣化",2,IF(P11="漏水",3,1))</f>
        <v>3</v>
      </c>
    </row>
    <row r="12" spans="2:86" ht="12" customHeight="1" x14ac:dyDescent="0.15">
      <c r="B12" s="371"/>
      <c r="C12" s="743"/>
      <c r="D12" s="738"/>
      <c r="E12" s="738"/>
      <c r="F12" s="738"/>
      <c r="G12" s="738"/>
      <c r="H12" s="738"/>
      <c r="I12" s="738"/>
      <c r="J12" s="739"/>
      <c r="K12" s="771"/>
      <c r="L12" s="772"/>
      <c r="M12" s="773"/>
      <c r="N12" s="772"/>
      <c r="O12" s="773"/>
      <c r="P12" s="772"/>
      <c r="Q12" s="773"/>
      <c r="R12" s="183"/>
      <c r="S12" s="183"/>
      <c r="T12" s="183"/>
      <c r="U12" s="772"/>
      <c r="V12" s="773"/>
      <c r="W12" s="772"/>
      <c r="X12" s="774"/>
      <c r="Y12" s="775"/>
      <c r="Z12" s="775"/>
      <c r="AA12" s="775"/>
      <c r="AB12" s="775"/>
      <c r="AC12" s="776"/>
      <c r="AD12" s="776"/>
      <c r="AE12" s="776"/>
      <c r="AF12" s="776"/>
      <c r="AG12" s="776"/>
      <c r="AH12" s="776"/>
      <c r="AI12" s="776"/>
      <c r="AJ12" s="776"/>
      <c r="AK12" s="777"/>
      <c r="AL12" s="778"/>
      <c r="AM12" s="778"/>
      <c r="AN12" s="782"/>
      <c r="AO12" s="783"/>
      <c r="AP12" s="3"/>
      <c r="AQ12" s="781">
        <f t="shared" ref="AQ12:AQ30" si="5">IF(P12="材質劣化",2,IF(P12="漏水",3,1))</f>
        <v>1</v>
      </c>
    </row>
    <row r="13" spans="2:86" ht="12" customHeight="1" x14ac:dyDescent="0.15">
      <c r="B13" s="371"/>
      <c r="C13" s="743"/>
      <c r="D13" s="738"/>
      <c r="E13" s="738"/>
      <c r="F13" s="738"/>
      <c r="G13" s="738"/>
      <c r="H13" s="738"/>
      <c r="I13" s="738"/>
      <c r="J13" s="739"/>
      <c r="K13" s="771"/>
      <c r="L13" s="772"/>
      <c r="M13" s="773"/>
      <c r="N13" s="772"/>
      <c r="O13" s="773"/>
      <c r="P13" s="772"/>
      <c r="Q13" s="773"/>
      <c r="R13" s="183"/>
      <c r="S13" s="183"/>
      <c r="T13" s="183"/>
      <c r="U13" s="772"/>
      <c r="V13" s="773"/>
      <c r="W13" s="772"/>
      <c r="X13" s="774"/>
      <c r="Y13" s="775"/>
      <c r="Z13" s="775"/>
      <c r="AA13" s="775"/>
      <c r="AB13" s="775"/>
      <c r="AC13" s="776"/>
      <c r="AD13" s="776"/>
      <c r="AE13" s="776"/>
      <c r="AF13" s="776"/>
      <c r="AG13" s="776"/>
      <c r="AH13" s="776"/>
      <c r="AI13" s="776"/>
      <c r="AJ13" s="776"/>
      <c r="AK13" s="777"/>
      <c r="AL13" s="778"/>
      <c r="AM13" s="778"/>
      <c r="AN13" s="782"/>
      <c r="AO13" s="783"/>
      <c r="AP13" s="3"/>
      <c r="AQ13" s="781">
        <f t="shared" si="5"/>
        <v>1</v>
      </c>
    </row>
    <row r="14" spans="2:86" ht="12" customHeight="1" x14ac:dyDescent="0.15">
      <c r="B14" s="371"/>
      <c r="C14" s="743"/>
      <c r="D14" s="738"/>
      <c r="E14" s="738"/>
      <c r="F14" s="738"/>
      <c r="G14" s="738"/>
      <c r="H14" s="738"/>
      <c r="I14" s="738"/>
      <c r="J14" s="739"/>
      <c r="K14" s="771"/>
      <c r="L14" s="772"/>
      <c r="M14" s="773"/>
      <c r="N14" s="772"/>
      <c r="O14" s="773"/>
      <c r="P14" s="772"/>
      <c r="Q14" s="773"/>
      <c r="R14" s="183"/>
      <c r="S14" s="183"/>
      <c r="T14" s="183"/>
      <c r="U14" s="772"/>
      <c r="V14" s="773"/>
      <c r="W14" s="772"/>
      <c r="X14" s="774"/>
      <c r="Y14" s="775"/>
      <c r="Z14" s="775"/>
      <c r="AA14" s="775"/>
      <c r="AB14" s="775"/>
      <c r="AC14" s="776"/>
      <c r="AD14" s="776"/>
      <c r="AE14" s="776"/>
      <c r="AF14" s="776"/>
      <c r="AG14" s="776"/>
      <c r="AH14" s="776"/>
      <c r="AI14" s="776"/>
      <c r="AJ14" s="776"/>
      <c r="AK14" s="777"/>
      <c r="AL14" s="778"/>
      <c r="AM14" s="778"/>
      <c r="AN14" s="782"/>
      <c r="AO14" s="783"/>
      <c r="AP14" s="3"/>
      <c r="AQ14" s="781">
        <f t="shared" si="5"/>
        <v>1</v>
      </c>
    </row>
    <row r="15" spans="2:86" ht="12" customHeight="1" x14ac:dyDescent="0.15">
      <c r="B15" s="371"/>
      <c r="C15" s="743"/>
      <c r="D15" s="738"/>
      <c r="E15" s="738"/>
      <c r="F15" s="738"/>
      <c r="G15" s="738"/>
      <c r="H15" s="738"/>
      <c r="I15" s="738"/>
      <c r="J15" s="739"/>
      <c r="K15" s="771"/>
      <c r="L15" s="772"/>
      <c r="M15" s="773"/>
      <c r="N15" s="772"/>
      <c r="O15" s="773"/>
      <c r="P15" s="772"/>
      <c r="Q15" s="773"/>
      <c r="R15" s="183"/>
      <c r="S15" s="183"/>
      <c r="T15" s="183"/>
      <c r="U15" s="772"/>
      <c r="V15" s="773"/>
      <c r="W15" s="772"/>
      <c r="X15" s="774"/>
      <c r="Y15" s="775"/>
      <c r="Z15" s="775"/>
      <c r="AA15" s="775"/>
      <c r="AB15" s="775"/>
      <c r="AC15" s="776"/>
      <c r="AD15" s="776"/>
      <c r="AE15" s="776"/>
      <c r="AF15" s="776"/>
      <c r="AG15" s="776"/>
      <c r="AH15" s="776"/>
      <c r="AI15" s="776"/>
      <c r="AJ15" s="776"/>
      <c r="AK15" s="777"/>
      <c r="AL15" s="778"/>
      <c r="AM15" s="778"/>
      <c r="AN15" s="782"/>
      <c r="AO15" s="783"/>
      <c r="AP15" s="3"/>
      <c r="AQ15" s="781">
        <f t="shared" si="5"/>
        <v>1</v>
      </c>
    </row>
    <row r="16" spans="2:86" ht="12" customHeight="1" x14ac:dyDescent="0.15">
      <c r="B16" s="371"/>
      <c r="C16" s="743"/>
      <c r="D16" s="738"/>
      <c r="E16" s="738"/>
      <c r="F16" s="738"/>
      <c r="G16" s="738"/>
      <c r="H16" s="738"/>
      <c r="I16" s="738"/>
      <c r="J16" s="739"/>
      <c r="K16" s="771"/>
      <c r="L16" s="772"/>
      <c r="M16" s="773"/>
      <c r="N16" s="772"/>
      <c r="O16" s="773"/>
      <c r="P16" s="772"/>
      <c r="Q16" s="773"/>
      <c r="R16" s="183"/>
      <c r="S16" s="183"/>
      <c r="T16" s="183"/>
      <c r="U16" s="772"/>
      <c r="V16" s="773"/>
      <c r="W16" s="772"/>
      <c r="X16" s="774"/>
      <c r="Y16" s="775"/>
      <c r="Z16" s="775"/>
      <c r="AA16" s="775"/>
      <c r="AB16" s="775"/>
      <c r="AC16" s="776"/>
      <c r="AD16" s="776"/>
      <c r="AE16" s="776"/>
      <c r="AF16" s="776"/>
      <c r="AG16" s="776"/>
      <c r="AH16" s="776"/>
      <c r="AI16" s="776"/>
      <c r="AJ16" s="776"/>
      <c r="AK16" s="777"/>
      <c r="AL16" s="778"/>
      <c r="AM16" s="778"/>
      <c r="AN16" s="782"/>
      <c r="AO16" s="783"/>
      <c r="AP16" s="3"/>
      <c r="AQ16" s="781">
        <f t="shared" si="5"/>
        <v>1</v>
      </c>
    </row>
    <row r="17" spans="2:43" ht="12" customHeight="1" x14ac:dyDescent="0.15">
      <c r="B17" s="371"/>
      <c r="C17" s="743"/>
      <c r="D17" s="738"/>
      <c r="E17" s="738"/>
      <c r="F17" s="738"/>
      <c r="G17" s="738"/>
      <c r="H17" s="738"/>
      <c r="I17" s="738"/>
      <c r="J17" s="739"/>
      <c r="K17" s="771"/>
      <c r="L17" s="772"/>
      <c r="M17" s="773"/>
      <c r="N17" s="772"/>
      <c r="O17" s="773"/>
      <c r="P17" s="772"/>
      <c r="Q17" s="773"/>
      <c r="R17" s="183"/>
      <c r="S17" s="183"/>
      <c r="T17" s="183"/>
      <c r="U17" s="772"/>
      <c r="V17" s="773"/>
      <c r="W17" s="772"/>
      <c r="X17" s="774"/>
      <c r="Y17" s="775"/>
      <c r="Z17" s="775"/>
      <c r="AA17" s="775"/>
      <c r="AB17" s="775"/>
      <c r="AC17" s="776"/>
      <c r="AD17" s="776"/>
      <c r="AE17" s="776"/>
      <c r="AF17" s="776"/>
      <c r="AG17" s="776"/>
      <c r="AH17" s="776"/>
      <c r="AI17" s="776"/>
      <c r="AJ17" s="776"/>
      <c r="AK17" s="772"/>
      <c r="AL17" s="774"/>
      <c r="AM17" s="774"/>
      <c r="AN17" s="784"/>
      <c r="AO17" s="448"/>
      <c r="AP17" s="3"/>
      <c r="AQ17" s="781">
        <f t="shared" si="5"/>
        <v>1</v>
      </c>
    </row>
    <row r="18" spans="2:43" ht="12" customHeight="1" x14ac:dyDescent="0.15">
      <c r="B18" s="371"/>
      <c r="C18" s="743"/>
      <c r="D18" s="738"/>
      <c r="E18" s="738"/>
      <c r="F18" s="738"/>
      <c r="G18" s="738"/>
      <c r="H18" s="738"/>
      <c r="I18" s="738"/>
      <c r="J18" s="739"/>
      <c r="K18" s="771"/>
      <c r="L18" s="772"/>
      <c r="M18" s="773"/>
      <c r="N18" s="772"/>
      <c r="O18" s="773"/>
      <c r="P18" s="772"/>
      <c r="Q18" s="773"/>
      <c r="R18" s="183"/>
      <c r="S18" s="183"/>
      <c r="T18" s="183"/>
      <c r="U18" s="772"/>
      <c r="V18" s="773"/>
      <c r="W18" s="772"/>
      <c r="X18" s="774"/>
      <c r="Y18" s="775"/>
      <c r="Z18" s="775"/>
      <c r="AA18" s="775"/>
      <c r="AB18" s="775"/>
      <c r="AC18" s="776"/>
      <c r="AD18" s="776"/>
      <c r="AE18" s="776"/>
      <c r="AF18" s="776"/>
      <c r="AG18" s="776"/>
      <c r="AH18" s="776"/>
      <c r="AI18" s="776"/>
      <c r="AJ18" s="776"/>
      <c r="AK18" s="772"/>
      <c r="AL18" s="774"/>
      <c r="AM18" s="774"/>
      <c r="AN18" s="784"/>
      <c r="AO18" s="448"/>
      <c r="AP18" s="3"/>
      <c r="AQ18" s="781">
        <f t="shared" si="5"/>
        <v>1</v>
      </c>
    </row>
    <row r="19" spans="2:43" ht="12" customHeight="1" x14ac:dyDescent="0.15">
      <c r="B19" s="371"/>
      <c r="C19" s="743"/>
      <c r="D19" s="738"/>
      <c r="E19" s="738"/>
      <c r="F19" s="738"/>
      <c r="G19" s="738"/>
      <c r="H19" s="738"/>
      <c r="I19" s="738"/>
      <c r="J19" s="739"/>
      <c r="K19" s="771"/>
      <c r="L19" s="772"/>
      <c r="M19" s="773"/>
      <c r="N19" s="772"/>
      <c r="O19" s="773"/>
      <c r="P19" s="772"/>
      <c r="Q19" s="773"/>
      <c r="R19" s="183"/>
      <c r="S19" s="183"/>
      <c r="T19" s="183"/>
      <c r="U19" s="772"/>
      <c r="V19" s="773"/>
      <c r="W19" s="772"/>
      <c r="X19" s="774"/>
      <c r="Y19" s="775"/>
      <c r="Z19" s="775"/>
      <c r="AA19" s="775"/>
      <c r="AB19" s="775"/>
      <c r="AC19" s="776"/>
      <c r="AD19" s="776"/>
      <c r="AE19" s="776"/>
      <c r="AF19" s="776"/>
      <c r="AG19" s="776"/>
      <c r="AH19" s="776"/>
      <c r="AI19" s="776"/>
      <c r="AJ19" s="776"/>
      <c r="AK19" s="772"/>
      <c r="AL19" s="774"/>
      <c r="AM19" s="774"/>
      <c r="AN19" s="784"/>
      <c r="AO19" s="448"/>
      <c r="AP19" s="3"/>
      <c r="AQ19" s="781">
        <f t="shared" si="5"/>
        <v>1</v>
      </c>
    </row>
    <row r="20" spans="2:43" ht="12" customHeight="1" x14ac:dyDescent="0.15">
      <c r="B20" s="371"/>
      <c r="C20" s="743"/>
      <c r="D20" s="738"/>
      <c r="E20" s="738"/>
      <c r="F20" s="738"/>
      <c r="G20" s="738"/>
      <c r="H20" s="738"/>
      <c r="I20" s="738"/>
      <c r="J20" s="739"/>
      <c r="K20" s="771"/>
      <c r="L20" s="772"/>
      <c r="M20" s="773"/>
      <c r="N20" s="772"/>
      <c r="O20" s="773"/>
      <c r="P20" s="772"/>
      <c r="Q20" s="773"/>
      <c r="R20" s="183"/>
      <c r="S20" s="183"/>
      <c r="T20" s="183"/>
      <c r="U20" s="772"/>
      <c r="V20" s="773"/>
      <c r="W20" s="772"/>
      <c r="X20" s="774"/>
      <c r="Y20" s="775"/>
      <c r="Z20" s="775"/>
      <c r="AA20" s="775"/>
      <c r="AB20" s="775"/>
      <c r="AC20" s="776"/>
      <c r="AD20" s="776"/>
      <c r="AE20" s="776"/>
      <c r="AF20" s="776"/>
      <c r="AG20" s="776"/>
      <c r="AH20" s="776"/>
      <c r="AI20" s="776"/>
      <c r="AJ20" s="776"/>
      <c r="AK20" s="772"/>
      <c r="AL20" s="774"/>
      <c r="AM20" s="774"/>
      <c r="AN20" s="784"/>
      <c r="AO20" s="448"/>
      <c r="AP20" s="3"/>
      <c r="AQ20" s="781">
        <f t="shared" si="5"/>
        <v>1</v>
      </c>
    </row>
    <row r="21" spans="2:43" ht="12" customHeight="1" x14ac:dyDescent="0.15">
      <c r="B21" s="371"/>
      <c r="C21" s="743"/>
      <c r="D21" s="738"/>
      <c r="E21" s="738"/>
      <c r="F21" s="738"/>
      <c r="G21" s="738"/>
      <c r="H21" s="738"/>
      <c r="I21" s="738"/>
      <c r="J21" s="739"/>
      <c r="K21" s="771"/>
      <c r="L21" s="772"/>
      <c r="M21" s="773"/>
      <c r="N21" s="772"/>
      <c r="O21" s="773"/>
      <c r="P21" s="772"/>
      <c r="Q21" s="773"/>
      <c r="R21" s="183"/>
      <c r="S21" s="183"/>
      <c r="T21" s="183"/>
      <c r="U21" s="772"/>
      <c r="V21" s="773"/>
      <c r="W21" s="772"/>
      <c r="X21" s="774"/>
      <c r="Y21" s="775"/>
      <c r="Z21" s="775"/>
      <c r="AA21" s="775"/>
      <c r="AB21" s="775"/>
      <c r="AC21" s="776"/>
      <c r="AD21" s="776"/>
      <c r="AE21" s="776"/>
      <c r="AF21" s="776"/>
      <c r="AG21" s="776"/>
      <c r="AH21" s="776"/>
      <c r="AI21" s="776"/>
      <c r="AJ21" s="776"/>
      <c r="AK21" s="772"/>
      <c r="AL21" s="774"/>
      <c r="AM21" s="774"/>
      <c r="AN21" s="784"/>
      <c r="AO21" s="448"/>
      <c r="AP21" s="3"/>
      <c r="AQ21" s="781">
        <f t="shared" si="5"/>
        <v>1</v>
      </c>
    </row>
    <row r="22" spans="2:43" ht="12" customHeight="1" x14ac:dyDescent="0.15">
      <c r="B22" s="371"/>
      <c r="C22" s="743"/>
      <c r="D22" s="738"/>
      <c r="E22" s="738"/>
      <c r="F22" s="738"/>
      <c r="G22" s="738"/>
      <c r="H22" s="738"/>
      <c r="I22" s="738"/>
      <c r="J22" s="739"/>
      <c r="K22" s="771"/>
      <c r="L22" s="772"/>
      <c r="M22" s="773"/>
      <c r="N22" s="772"/>
      <c r="O22" s="773"/>
      <c r="P22" s="772"/>
      <c r="Q22" s="773"/>
      <c r="R22" s="183"/>
      <c r="S22" s="183"/>
      <c r="T22" s="183"/>
      <c r="U22" s="772"/>
      <c r="V22" s="773"/>
      <c r="W22" s="772"/>
      <c r="X22" s="774"/>
      <c r="Y22" s="775"/>
      <c r="Z22" s="775"/>
      <c r="AA22" s="775"/>
      <c r="AB22" s="775"/>
      <c r="AC22" s="776"/>
      <c r="AD22" s="776"/>
      <c r="AE22" s="776"/>
      <c r="AF22" s="776"/>
      <c r="AG22" s="776"/>
      <c r="AH22" s="776"/>
      <c r="AI22" s="776"/>
      <c r="AJ22" s="776"/>
      <c r="AK22" s="772"/>
      <c r="AL22" s="774"/>
      <c r="AM22" s="774"/>
      <c r="AN22" s="784"/>
      <c r="AO22" s="448"/>
      <c r="AP22" s="3"/>
      <c r="AQ22" s="781">
        <f t="shared" si="5"/>
        <v>1</v>
      </c>
    </row>
    <row r="23" spans="2:43" ht="12" customHeight="1" x14ac:dyDescent="0.15">
      <c r="B23" s="371"/>
      <c r="C23" s="743"/>
      <c r="D23" s="738"/>
      <c r="E23" s="738"/>
      <c r="F23" s="738"/>
      <c r="G23" s="738"/>
      <c r="H23" s="738"/>
      <c r="I23" s="738"/>
      <c r="J23" s="739"/>
      <c r="K23" s="771"/>
      <c r="L23" s="772"/>
      <c r="M23" s="773"/>
      <c r="N23" s="772"/>
      <c r="O23" s="773"/>
      <c r="P23" s="772"/>
      <c r="Q23" s="773"/>
      <c r="R23" s="183"/>
      <c r="S23" s="183"/>
      <c r="T23" s="183"/>
      <c r="U23" s="772"/>
      <c r="V23" s="773"/>
      <c r="W23" s="772"/>
      <c r="X23" s="774"/>
      <c r="Y23" s="775"/>
      <c r="Z23" s="775"/>
      <c r="AA23" s="775"/>
      <c r="AB23" s="775"/>
      <c r="AC23" s="776"/>
      <c r="AD23" s="776"/>
      <c r="AE23" s="776"/>
      <c r="AF23" s="776"/>
      <c r="AG23" s="776"/>
      <c r="AH23" s="776"/>
      <c r="AI23" s="776"/>
      <c r="AJ23" s="776"/>
      <c r="AK23" s="772"/>
      <c r="AL23" s="774"/>
      <c r="AM23" s="774"/>
      <c r="AN23" s="784"/>
      <c r="AO23" s="448"/>
      <c r="AP23" s="3"/>
      <c r="AQ23" s="781">
        <f t="shared" si="5"/>
        <v>1</v>
      </c>
    </row>
    <row r="24" spans="2:43" ht="12" customHeight="1" x14ac:dyDescent="0.15">
      <c r="B24" s="371"/>
      <c r="C24" s="743"/>
      <c r="D24" s="738"/>
      <c r="E24" s="738"/>
      <c r="F24" s="738"/>
      <c r="G24" s="738"/>
      <c r="H24" s="738"/>
      <c r="I24" s="738"/>
      <c r="J24" s="739"/>
      <c r="K24" s="771"/>
      <c r="L24" s="772"/>
      <c r="M24" s="773"/>
      <c r="N24" s="772"/>
      <c r="O24" s="773"/>
      <c r="P24" s="772"/>
      <c r="Q24" s="773"/>
      <c r="R24" s="183"/>
      <c r="S24" s="183"/>
      <c r="T24" s="183"/>
      <c r="U24" s="772"/>
      <c r="V24" s="773"/>
      <c r="W24" s="772"/>
      <c r="X24" s="774"/>
      <c r="Y24" s="775"/>
      <c r="Z24" s="775"/>
      <c r="AA24" s="775"/>
      <c r="AB24" s="775"/>
      <c r="AC24" s="776"/>
      <c r="AD24" s="776"/>
      <c r="AE24" s="776"/>
      <c r="AF24" s="776"/>
      <c r="AG24" s="776"/>
      <c r="AH24" s="776"/>
      <c r="AI24" s="776"/>
      <c r="AJ24" s="776"/>
      <c r="AK24" s="772"/>
      <c r="AL24" s="774"/>
      <c r="AM24" s="774"/>
      <c r="AN24" s="784"/>
      <c r="AO24" s="448"/>
      <c r="AP24" s="3"/>
      <c r="AQ24" s="781">
        <f t="shared" si="5"/>
        <v>1</v>
      </c>
    </row>
    <row r="25" spans="2:43" ht="12" customHeight="1" x14ac:dyDescent="0.15">
      <c r="B25" s="371"/>
      <c r="C25" s="743"/>
      <c r="D25" s="738"/>
      <c r="E25" s="738"/>
      <c r="F25" s="738"/>
      <c r="G25" s="738"/>
      <c r="H25" s="738"/>
      <c r="I25" s="738"/>
      <c r="J25" s="739"/>
      <c r="K25" s="771"/>
      <c r="L25" s="772"/>
      <c r="M25" s="773"/>
      <c r="N25" s="772"/>
      <c r="O25" s="773"/>
      <c r="P25" s="772"/>
      <c r="Q25" s="773"/>
      <c r="R25" s="183"/>
      <c r="S25" s="183"/>
      <c r="T25" s="183"/>
      <c r="U25" s="772"/>
      <c r="V25" s="773"/>
      <c r="W25" s="772"/>
      <c r="X25" s="774"/>
      <c r="Y25" s="775"/>
      <c r="Z25" s="775"/>
      <c r="AA25" s="775"/>
      <c r="AB25" s="775"/>
      <c r="AC25" s="776"/>
      <c r="AD25" s="776"/>
      <c r="AE25" s="776"/>
      <c r="AF25" s="776"/>
      <c r="AG25" s="776"/>
      <c r="AH25" s="776"/>
      <c r="AI25" s="776"/>
      <c r="AJ25" s="776"/>
      <c r="AK25" s="772"/>
      <c r="AL25" s="774"/>
      <c r="AM25" s="774"/>
      <c r="AN25" s="784"/>
      <c r="AO25" s="448"/>
      <c r="AP25" s="3"/>
      <c r="AQ25" s="781">
        <f t="shared" si="5"/>
        <v>1</v>
      </c>
    </row>
    <row r="26" spans="2:43" ht="12" customHeight="1" x14ac:dyDescent="0.15">
      <c r="B26" s="371"/>
      <c r="C26" s="743"/>
      <c r="D26" s="738"/>
      <c r="E26" s="738"/>
      <c r="F26" s="738"/>
      <c r="G26" s="738"/>
      <c r="H26" s="738"/>
      <c r="I26" s="738"/>
      <c r="J26" s="739"/>
      <c r="K26" s="771"/>
      <c r="L26" s="772"/>
      <c r="M26" s="773"/>
      <c r="N26" s="772"/>
      <c r="O26" s="773"/>
      <c r="P26" s="772"/>
      <c r="Q26" s="773"/>
      <c r="R26" s="183"/>
      <c r="S26" s="183"/>
      <c r="T26" s="183"/>
      <c r="U26" s="772"/>
      <c r="V26" s="773"/>
      <c r="W26" s="772"/>
      <c r="X26" s="774"/>
      <c r="Y26" s="775"/>
      <c r="Z26" s="775"/>
      <c r="AA26" s="775"/>
      <c r="AB26" s="775"/>
      <c r="AC26" s="776"/>
      <c r="AD26" s="776"/>
      <c r="AE26" s="776"/>
      <c r="AF26" s="776"/>
      <c r="AG26" s="776"/>
      <c r="AH26" s="776"/>
      <c r="AI26" s="776"/>
      <c r="AJ26" s="776"/>
      <c r="AK26" s="772"/>
      <c r="AL26" s="774"/>
      <c r="AM26" s="774"/>
      <c r="AN26" s="784"/>
      <c r="AO26" s="448"/>
      <c r="AP26" s="3"/>
      <c r="AQ26" s="781">
        <f t="shared" si="5"/>
        <v>1</v>
      </c>
    </row>
    <row r="27" spans="2:43" ht="12" customHeight="1" x14ac:dyDescent="0.15">
      <c r="B27" s="371"/>
      <c r="C27" s="743"/>
      <c r="D27" s="738"/>
      <c r="E27" s="738"/>
      <c r="F27" s="738"/>
      <c r="G27" s="738"/>
      <c r="H27" s="738"/>
      <c r="I27" s="738"/>
      <c r="J27" s="739"/>
      <c r="K27" s="771"/>
      <c r="L27" s="772"/>
      <c r="M27" s="773"/>
      <c r="N27" s="772"/>
      <c r="O27" s="773"/>
      <c r="P27" s="772"/>
      <c r="Q27" s="773"/>
      <c r="R27" s="183"/>
      <c r="S27" s="183"/>
      <c r="T27" s="183"/>
      <c r="U27" s="772"/>
      <c r="V27" s="773"/>
      <c r="W27" s="772"/>
      <c r="X27" s="774"/>
      <c r="Y27" s="775"/>
      <c r="Z27" s="775"/>
      <c r="AA27" s="775"/>
      <c r="AB27" s="775"/>
      <c r="AC27" s="776"/>
      <c r="AD27" s="776"/>
      <c r="AE27" s="776"/>
      <c r="AF27" s="776"/>
      <c r="AG27" s="776"/>
      <c r="AH27" s="776"/>
      <c r="AI27" s="776"/>
      <c r="AJ27" s="776"/>
      <c r="AK27" s="772"/>
      <c r="AL27" s="774"/>
      <c r="AM27" s="774"/>
      <c r="AN27" s="784"/>
      <c r="AO27" s="448"/>
      <c r="AP27" s="3"/>
      <c r="AQ27" s="781">
        <f t="shared" si="5"/>
        <v>1</v>
      </c>
    </row>
    <row r="28" spans="2:43" ht="12" customHeight="1" x14ac:dyDescent="0.15">
      <c r="B28" s="371"/>
      <c r="C28" s="743"/>
      <c r="D28" s="738"/>
      <c r="E28" s="738"/>
      <c r="F28" s="738"/>
      <c r="G28" s="738"/>
      <c r="H28" s="738"/>
      <c r="I28" s="738"/>
      <c r="J28" s="739"/>
      <c r="K28" s="771"/>
      <c r="L28" s="772"/>
      <c r="M28" s="773"/>
      <c r="N28" s="772"/>
      <c r="O28" s="773"/>
      <c r="P28" s="772"/>
      <c r="Q28" s="773"/>
      <c r="R28" s="183"/>
      <c r="S28" s="183"/>
      <c r="T28" s="183"/>
      <c r="U28" s="772"/>
      <c r="V28" s="773"/>
      <c r="W28" s="772"/>
      <c r="X28" s="774"/>
      <c r="Y28" s="775"/>
      <c r="Z28" s="775"/>
      <c r="AA28" s="775"/>
      <c r="AB28" s="775"/>
      <c r="AC28" s="776"/>
      <c r="AD28" s="776"/>
      <c r="AE28" s="776"/>
      <c r="AF28" s="776"/>
      <c r="AG28" s="776"/>
      <c r="AH28" s="776"/>
      <c r="AI28" s="776"/>
      <c r="AJ28" s="776"/>
      <c r="AK28" s="772"/>
      <c r="AL28" s="774"/>
      <c r="AM28" s="774"/>
      <c r="AN28" s="784"/>
      <c r="AO28" s="448"/>
      <c r="AP28" s="3"/>
      <c r="AQ28" s="781">
        <f t="shared" si="5"/>
        <v>1</v>
      </c>
    </row>
    <row r="29" spans="2:43" ht="12" customHeight="1" x14ac:dyDescent="0.15">
      <c r="B29" s="371"/>
      <c r="C29" s="743"/>
      <c r="D29" s="738"/>
      <c r="E29" s="738"/>
      <c r="F29" s="738"/>
      <c r="G29" s="738"/>
      <c r="H29" s="738"/>
      <c r="I29" s="738"/>
      <c r="J29" s="739"/>
      <c r="K29" s="771"/>
      <c r="L29" s="772"/>
      <c r="M29" s="773"/>
      <c r="N29" s="772"/>
      <c r="O29" s="773"/>
      <c r="P29" s="772"/>
      <c r="Q29" s="773"/>
      <c r="R29" s="183"/>
      <c r="S29" s="183"/>
      <c r="T29" s="183"/>
      <c r="U29" s="772"/>
      <c r="V29" s="773"/>
      <c r="W29" s="772"/>
      <c r="X29" s="774"/>
      <c r="Y29" s="775"/>
      <c r="Z29" s="775"/>
      <c r="AA29" s="775"/>
      <c r="AB29" s="775"/>
      <c r="AC29" s="776"/>
      <c r="AD29" s="776"/>
      <c r="AE29" s="776"/>
      <c r="AF29" s="776"/>
      <c r="AG29" s="776"/>
      <c r="AH29" s="776"/>
      <c r="AI29" s="776"/>
      <c r="AJ29" s="776"/>
      <c r="AK29" s="772"/>
      <c r="AL29" s="774"/>
      <c r="AM29" s="774"/>
      <c r="AN29" s="784"/>
      <c r="AO29" s="448"/>
      <c r="AP29" s="3"/>
      <c r="AQ29" s="781">
        <f t="shared" si="5"/>
        <v>1</v>
      </c>
    </row>
    <row r="30" spans="2:43" ht="12" customHeight="1" x14ac:dyDescent="0.15">
      <c r="B30" s="371"/>
      <c r="C30" s="743"/>
      <c r="D30" s="738"/>
      <c r="E30" s="738"/>
      <c r="F30" s="738"/>
      <c r="G30" s="738"/>
      <c r="H30" s="738"/>
      <c r="I30" s="738"/>
      <c r="J30" s="739"/>
      <c r="K30" s="771"/>
      <c r="L30" s="772"/>
      <c r="M30" s="773"/>
      <c r="N30" s="772"/>
      <c r="O30" s="773"/>
      <c r="P30" s="772"/>
      <c r="Q30" s="773"/>
      <c r="R30" s="183"/>
      <c r="S30" s="183"/>
      <c r="T30" s="183"/>
      <c r="U30" s="772"/>
      <c r="V30" s="773"/>
      <c r="W30" s="772"/>
      <c r="X30" s="774"/>
      <c r="Y30" s="775"/>
      <c r="Z30" s="775"/>
      <c r="AA30" s="775"/>
      <c r="AB30" s="775"/>
      <c r="AC30" s="776"/>
      <c r="AD30" s="776"/>
      <c r="AE30" s="776"/>
      <c r="AF30" s="776"/>
      <c r="AG30" s="776"/>
      <c r="AH30" s="776"/>
      <c r="AI30" s="776"/>
      <c r="AJ30" s="776"/>
      <c r="AK30" s="772"/>
      <c r="AL30" s="774"/>
      <c r="AM30" s="774"/>
      <c r="AN30" s="784"/>
      <c r="AO30" s="448"/>
      <c r="AP30" s="3"/>
      <c r="AQ30" s="781">
        <f t="shared" si="5"/>
        <v>1</v>
      </c>
    </row>
    <row r="31" spans="2:43" ht="12" customHeight="1" x14ac:dyDescent="0.15">
      <c r="B31" s="371"/>
      <c r="C31" s="743"/>
      <c r="D31" s="738"/>
      <c r="E31" s="738"/>
      <c r="F31" s="738"/>
      <c r="G31" s="738"/>
      <c r="H31" s="738"/>
      <c r="I31" s="738"/>
      <c r="J31" s="739"/>
      <c r="K31" s="754" t="s">
        <v>946</v>
      </c>
      <c r="L31" s="754" t="s">
        <v>947</v>
      </c>
      <c r="M31" s="754"/>
      <c r="N31" s="754"/>
      <c r="O31" s="754"/>
      <c r="P31" s="754"/>
      <c r="Q31" s="754"/>
      <c r="R31" s="754"/>
      <c r="S31" s="754"/>
      <c r="T31" s="754"/>
      <c r="U31" s="754"/>
      <c r="V31" s="754"/>
      <c r="W31" s="754"/>
      <c r="X31" s="754"/>
      <c r="Y31" s="744" t="s">
        <v>948</v>
      </c>
      <c r="Z31" s="745"/>
      <c r="AA31" s="745"/>
      <c r="AB31" s="746"/>
      <c r="AC31" s="785">
        <f t="shared" ref="AC31:AJ31" si="6">SUM(AC11:AC30)</f>
        <v>0</v>
      </c>
      <c r="AD31" s="785">
        <f t="shared" si="6"/>
        <v>0</v>
      </c>
      <c r="AE31" s="785">
        <f t="shared" si="6"/>
        <v>0</v>
      </c>
      <c r="AF31" s="785">
        <f t="shared" si="6"/>
        <v>0</v>
      </c>
      <c r="AG31" s="785">
        <f t="shared" si="6"/>
        <v>0</v>
      </c>
      <c r="AH31" s="785">
        <f t="shared" si="6"/>
        <v>0</v>
      </c>
      <c r="AI31" s="785">
        <f t="shared" si="6"/>
        <v>0</v>
      </c>
      <c r="AJ31" s="785">
        <f t="shared" si="6"/>
        <v>74.7</v>
      </c>
      <c r="AK31" s="744" t="s">
        <v>949</v>
      </c>
      <c r="AL31" s="745"/>
      <c r="AM31" s="745"/>
      <c r="AN31" s="508"/>
      <c r="AO31" s="509"/>
      <c r="AP31" s="3"/>
    </row>
    <row r="32" spans="2:43" ht="12" customHeight="1" x14ac:dyDescent="0.15">
      <c r="B32" s="371"/>
      <c r="C32" s="743"/>
      <c r="D32" s="738"/>
      <c r="E32" s="738"/>
      <c r="F32" s="738"/>
      <c r="G32" s="738"/>
      <c r="H32" s="738"/>
      <c r="I32" s="738"/>
      <c r="J32" s="739"/>
      <c r="K32" s="754"/>
      <c r="L32" s="754" t="s">
        <v>950</v>
      </c>
      <c r="M32" s="754"/>
      <c r="N32" s="754"/>
      <c r="O32" s="754" t="s">
        <v>951</v>
      </c>
      <c r="P32" s="754"/>
      <c r="Q32" s="754"/>
      <c r="R32" s="754"/>
      <c r="S32" s="754"/>
      <c r="T32" s="754"/>
      <c r="U32" s="754"/>
      <c r="V32" s="754"/>
      <c r="W32" s="754"/>
      <c r="X32" s="754"/>
      <c r="Y32" s="775">
        <f>COUNTIF(Y11:Y30,"○")</f>
        <v>0</v>
      </c>
      <c r="Z32" s="775">
        <f>COUNTIF(Z11:Z30,"○")</f>
        <v>0</v>
      </c>
      <c r="AA32" s="775">
        <f>COUNTIF(AA11:AA30,"○")</f>
        <v>0</v>
      </c>
      <c r="AB32" s="775">
        <f>COUNTIF(AB11:AB30,"○")</f>
        <v>0</v>
      </c>
      <c r="AC32" s="775">
        <f t="shared" ref="AC32:AJ32" si="7">COUNT(AC11:AC30)</f>
        <v>0</v>
      </c>
      <c r="AD32" s="775">
        <f t="shared" si="7"/>
        <v>0</v>
      </c>
      <c r="AE32" s="775">
        <f t="shared" si="7"/>
        <v>0</v>
      </c>
      <c r="AF32" s="775">
        <f t="shared" si="7"/>
        <v>0</v>
      </c>
      <c r="AG32" s="775">
        <f t="shared" si="7"/>
        <v>0</v>
      </c>
      <c r="AH32" s="775">
        <f t="shared" si="7"/>
        <v>0</v>
      </c>
      <c r="AI32" s="775">
        <f t="shared" si="7"/>
        <v>0</v>
      </c>
      <c r="AJ32" s="775">
        <f t="shared" si="7"/>
        <v>1</v>
      </c>
      <c r="AK32" s="786"/>
      <c r="AL32" s="787"/>
      <c r="AM32" s="787"/>
      <c r="AN32" s="787"/>
      <c r="AO32" s="788"/>
      <c r="AP32" s="3"/>
    </row>
    <row r="33" spans="2:86" ht="12" customHeight="1" x14ac:dyDescent="0.15">
      <c r="B33" s="371"/>
      <c r="C33" s="743"/>
      <c r="D33" s="738"/>
      <c r="E33" s="738"/>
      <c r="F33" s="738"/>
      <c r="G33" s="738"/>
      <c r="H33" s="738"/>
      <c r="I33" s="738"/>
      <c r="J33" s="739"/>
      <c r="K33" s="754"/>
      <c r="L33" s="754"/>
      <c r="M33" s="754"/>
      <c r="N33" s="754"/>
      <c r="O33" s="754" t="s">
        <v>952</v>
      </c>
      <c r="P33" s="754"/>
      <c r="Q33" s="754"/>
      <c r="R33" s="754"/>
      <c r="S33" s="754"/>
      <c r="T33" s="754"/>
      <c r="U33" s="754"/>
      <c r="V33" s="754"/>
      <c r="W33" s="754"/>
      <c r="X33" s="754"/>
      <c r="Y33" s="747" t="str">
        <f>IF(Y32&gt;0,"Ⅳ",IF(Z32&gt;0,"Ⅲ",IF(AA32&gt;0,"Ⅱa",IF(AB32&gt;0,"Ⅱb","Ⅰ"))))</f>
        <v>Ⅰ</v>
      </c>
      <c r="Z33" s="748"/>
      <c r="AA33" s="748"/>
      <c r="AB33" s="789"/>
      <c r="AC33" s="747" t="str">
        <f>IF(AC32&gt;0,"Ⅳ",IF(AD32&gt;0,"Ⅲ",IF(AE32&gt;0,"Ⅱa",IF(AF32&gt;0,"Ⅱb","Ⅰ"))))</f>
        <v>Ⅰ</v>
      </c>
      <c r="AD33" s="748"/>
      <c r="AE33" s="748"/>
      <c r="AF33" s="789"/>
      <c r="AG33" s="747" t="str">
        <f>IF(AG32&gt;0,"Ⅳ",IF(AH32&gt;0,"Ⅲ",IF(AI32&gt;0,"Ⅱa",IF(AJ32&gt;0,"Ⅱb","Ⅰ"))))</f>
        <v>Ⅱb</v>
      </c>
      <c r="AH33" s="748"/>
      <c r="AI33" s="748"/>
      <c r="AJ33" s="789"/>
      <c r="AK33" s="790"/>
      <c r="AL33" s="791"/>
      <c r="AM33" s="791"/>
      <c r="AN33" s="791"/>
      <c r="AO33" s="792"/>
      <c r="AP33" s="3"/>
      <c r="AQ33" s="18" t="s">
        <v>925</v>
      </c>
      <c r="AR33" s="18" t="s">
        <v>926</v>
      </c>
      <c r="AS33" s="326" t="s">
        <v>929</v>
      </c>
      <c r="AT33" s="523"/>
    </row>
    <row r="34" spans="2:86" ht="12" customHeight="1" x14ac:dyDescent="0.15">
      <c r="B34" s="371"/>
      <c r="C34" s="743"/>
      <c r="D34" s="738"/>
      <c r="E34" s="738"/>
      <c r="F34" s="738"/>
      <c r="G34" s="738"/>
      <c r="H34" s="738"/>
      <c r="I34" s="738"/>
      <c r="J34" s="739"/>
      <c r="K34" s="754"/>
      <c r="L34" s="754" t="s">
        <v>953</v>
      </c>
      <c r="M34" s="754"/>
      <c r="N34" s="754"/>
      <c r="O34" s="754" t="s">
        <v>954</v>
      </c>
      <c r="P34" s="754"/>
      <c r="Q34" s="754"/>
      <c r="R34" s="754"/>
      <c r="S34" s="754"/>
      <c r="T34" s="754"/>
      <c r="U34" s="754"/>
      <c r="V34" s="754"/>
      <c r="W34" s="754"/>
      <c r="X34" s="754"/>
      <c r="Y34" s="768" t="s">
        <v>368</v>
      </c>
      <c r="Z34" s="768" t="s">
        <v>369</v>
      </c>
      <c r="AA34" s="793" t="s">
        <v>370</v>
      </c>
      <c r="AB34" s="793"/>
      <c r="AC34" s="768" t="s">
        <v>368</v>
      </c>
      <c r="AD34" s="768" t="s">
        <v>369</v>
      </c>
      <c r="AE34" s="793" t="s">
        <v>370</v>
      </c>
      <c r="AF34" s="793"/>
      <c r="AG34" s="768" t="s">
        <v>368</v>
      </c>
      <c r="AH34" s="768" t="s">
        <v>369</v>
      </c>
      <c r="AI34" s="793" t="s">
        <v>370</v>
      </c>
      <c r="AJ34" s="793"/>
      <c r="AK34" s="790"/>
      <c r="AL34" s="791"/>
      <c r="AM34" s="791"/>
      <c r="AN34" s="791"/>
      <c r="AO34" s="792"/>
      <c r="AP34" s="3"/>
      <c r="AQ34" s="794">
        <f>+Y32+Z32</f>
        <v>0</v>
      </c>
      <c r="AR34" s="795"/>
      <c r="AS34" s="794">
        <f>+AA32+AB32</f>
        <v>0</v>
      </c>
      <c r="AT34" s="795"/>
    </row>
    <row r="35" spans="2:86" ht="12" customHeight="1" x14ac:dyDescent="0.15">
      <c r="B35" s="371"/>
      <c r="C35" s="743"/>
      <c r="D35" s="738"/>
      <c r="E35" s="738"/>
      <c r="F35" s="738"/>
      <c r="G35" s="738"/>
      <c r="H35" s="738"/>
      <c r="I35" s="738"/>
      <c r="J35" s="739"/>
      <c r="K35" s="754"/>
      <c r="L35" s="754"/>
      <c r="M35" s="754"/>
      <c r="N35" s="754"/>
      <c r="O35" s="754" t="s">
        <v>955</v>
      </c>
      <c r="P35" s="754"/>
      <c r="Q35" s="754"/>
      <c r="R35" s="754"/>
      <c r="S35" s="754"/>
      <c r="T35" s="754"/>
      <c r="U35" s="754"/>
      <c r="V35" s="754"/>
      <c r="W35" s="754"/>
      <c r="X35" s="754"/>
      <c r="Y35" s="775" t="str">
        <f>IF(Y32=0,"",1)</f>
        <v/>
      </c>
      <c r="Z35" s="775" t="str">
        <f>IF(Z32=0,"",1)</f>
        <v/>
      </c>
      <c r="AA35" s="796" t="str">
        <f>IF(AQ34=1,"",IF(AS34&gt;0,1,""))</f>
        <v/>
      </c>
      <c r="AB35" s="797"/>
      <c r="AC35" s="775">
        <f>+AC32</f>
        <v>0</v>
      </c>
      <c r="AD35" s="775">
        <f>AD32</f>
        <v>0</v>
      </c>
      <c r="AE35" s="796">
        <f>AE32+AF32</f>
        <v>0</v>
      </c>
      <c r="AF35" s="797"/>
      <c r="AG35" s="775">
        <f>AG32</f>
        <v>0</v>
      </c>
      <c r="AH35" s="775">
        <f>AH32</f>
        <v>0</v>
      </c>
      <c r="AI35" s="796">
        <f>AI32+AJ32</f>
        <v>1</v>
      </c>
      <c r="AJ35" s="797"/>
      <c r="AK35" s="790"/>
      <c r="AL35" s="791"/>
      <c r="AM35" s="791"/>
      <c r="AN35" s="791"/>
      <c r="AO35" s="792"/>
      <c r="AP35" s="3"/>
      <c r="AQ35" s="730">
        <f>+Y32+AC35+AG35</f>
        <v>0</v>
      </c>
      <c r="AR35" s="730">
        <f>+Z32+AD35+AH35</f>
        <v>0</v>
      </c>
      <c r="AS35" s="798">
        <f>+AS34+AE35+AI35</f>
        <v>1</v>
      </c>
      <c r="AT35" s="799"/>
    </row>
    <row r="36" spans="2:86" ht="12" customHeight="1" x14ac:dyDescent="0.15">
      <c r="B36" s="371"/>
      <c r="C36" s="743"/>
      <c r="D36" s="738"/>
      <c r="E36" s="738"/>
      <c r="F36" s="738"/>
      <c r="G36" s="738"/>
      <c r="H36" s="738"/>
      <c r="I36" s="738"/>
      <c r="J36" s="739"/>
      <c r="K36" s="754"/>
      <c r="L36" s="754"/>
      <c r="M36" s="754"/>
      <c r="N36" s="754"/>
      <c r="O36" s="754" t="s">
        <v>956</v>
      </c>
      <c r="P36" s="754"/>
      <c r="Q36" s="754"/>
      <c r="R36" s="754"/>
      <c r="S36" s="754"/>
      <c r="T36" s="754"/>
      <c r="U36" s="754"/>
      <c r="V36" s="754"/>
      <c r="W36" s="754"/>
      <c r="X36" s="754"/>
      <c r="Y36" s="227" t="str">
        <f>IF(Y35=1,"Ⅳ",IF(Z35=1,"Ⅲ",IF(AA35=1,"Ⅱ","Ⅰ")))</f>
        <v>Ⅰ</v>
      </c>
      <c r="Z36" s="227"/>
      <c r="AA36" s="227"/>
      <c r="AB36" s="227"/>
      <c r="AC36" s="227" t="str">
        <f t="shared" ref="AC36" si="8">IF(AC35&gt;0,"Ⅳ",IF(AD35&gt;0,"Ⅲ",IF(AE35&gt;0,"Ⅱ","Ⅰ")))</f>
        <v>Ⅰ</v>
      </c>
      <c r="AD36" s="227"/>
      <c r="AE36" s="227"/>
      <c r="AF36" s="227"/>
      <c r="AG36" s="227" t="str">
        <f t="shared" ref="AG36" si="9">IF(AG35&gt;0,"Ⅳ",IF(AH35&gt;0,"Ⅲ",IF(AI35&gt;0,"Ⅱ","Ⅰ")))</f>
        <v>Ⅱ</v>
      </c>
      <c r="AH36" s="227"/>
      <c r="AI36" s="227"/>
      <c r="AJ36" s="227"/>
      <c r="AK36" s="790"/>
      <c r="AL36" s="791"/>
      <c r="AM36" s="791"/>
      <c r="AN36" s="791"/>
      <c r="AO36" s="792"/>
      <c r="AP36" s="3"/>
      <c r="AQ36" s="227" t="str">
        <f>IF(AQ35&gt;0,"Ⅳ",IF(AR35&gt;0,"Ⅲ",IF(AS35&gt;0,"Ⅱ","Ⅰ")))</f>
        <v>Ⅱ</v>
      </c>
      <c r="AR36" s="227"/>
      <c r="AS36" s="227"/>
      <c r="AT36" s="227"/>
    </row>
    <row r="37" spans="2:86" ht="12" customHeight="1" x14ac:dyDescent="0.15">
      <c r="B37" s="371"/>
      <c r="C37" s="743"/>
      <c r="D37" s="738"/>
      <c r="E37" s="738"/>
      <c r="F37" s="738"/>
      <c r="G37" s="738"/>
      <c r="H37" s="738"/>
      <c r="I37" s="738"/>
      <c r="J37" s="739"/>
      <c r="K37" s="754"/>
      <c r="L37" s="754"/>
      <c r="M37" s="754"/>
      <c r="N37" s="754"/>
      <c r="O37" s="754" t="s">
        <v>957</v>
      </c>
      <c r="P37" s="754"/>
      <c r="Q37" s="754"/>
      <c r="R37" s="754"/>
      <c r="S37" s="754"/>
      <c r="T37" s="754"/>
      <c r="U37" s="754"/>
      <c r="V37" s="754"/>
      <c r="W37" s="754"/>
      <c r="X37" s="754"/>
      <c r="Y37" s="747" t="str">
        <f>IF(OR(Y36="Ⅳ",AC36="Ⅳ",AG36="Ⅳ"),"Ⅳ",IF(OR(Y36="Ⅲ",AC36="Ⅲ",AG36="Ⅲ"),"Ⅲ",IF(OR(Y36="Ⅱ",AC36="Ⅱ",AG36="Ⅱ"),"Ⅱ","Ⅰ")))</f>
        <v>Ⅱ</v>
      </c>
      <c r="Z37" s="748"/>
      <c r="AA37" s="748"/>
      <c r="AB37" s="748"/>
      <c r="AC37" s="748"/>
      <c r="AD37" s="748"/>
      <c r="AE37" s="748"/>
      <c r="AF37" s="748"/>
      <c r="AG37" s="748"/>
      <c r="AH37" s="748"/>
      <c r="AI37" s="748"/>
      <c r="AJ37" s="789"/>
      <c r="AK37" s="800"/>
      <c r="AL37" s="801"/>
      <c r="AM37" s="801"/>
      <c r="AN37" s="801"/>
      <c r="AO37" s="802"/>
      <c r="AP37" s="3"/>
    </row>
    <row r="38" spans="2:86" ht="14.25" customHeight="1" x14ac:dyDescent="0.15">
      <c r="B38" s="371"/>
      <c r="C38" s="743"/>
      <c r="D38" s="738"/>
      <c r="E38" s="738"/>
      <c r="F38" s="738"/>
      <c r="G38" s="738"/>
      <c r="H38" s="738"/>
      <c r="I38" s="738"/>
      <c r="J38" s="739"/>
      <c r="K38" s="754" t="s">
        <v>119</v>
      </c>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3"/>
    </row>
    <row r="39" spans="2:86" ht="14.25" customHeight="1" x14ac:dyDescent="0.15">
      <c r="B39" s="371"/>
      <c r="C39" s="743"/>
      <c r="D39" s="738"/>
      <c r="E39" s="738"/>
      <c r="F39" s="738"/>
      <c r="G39" s="738"/>
      <c r="H39" s="738"/>
      <c r="I39" s="738"/>
      <c r="J39" s="739"/>
      <c r="K39" s="754"/>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3"/>
    </row>
    <row r="40" spans="2:86" ht="12" customHeight="1" x14ac:dyDescent="0.15">
      <c r="B40" s="371"/>
      <c r="C40" s="743"/>
      <c r="D40" s="738"/>
      <c r="E40" s="738"/>
      <c r="F40" s="738"/>
      <c r="G40" s="738"/>
      <c r="H40" s="738"/>
      <c r="I40" s="738"/>
      <c r="J40" s="739"/>
      <c r="K40" s="804" t="s">
        <v>958</v>
      </c>
      <c r="L40" s="804"/>
      <c r="M40" s="804"/>
      <c r="N40" s="804"/>
      <c r="O40" s="804"/>
      <c r="P40" s="804"/>
      <c r="Q40" s="804"/>
      <c r="R40" s="804"/>
      <c r="S40" s="804"/>
      <c r="T40" s="804"/>
      <c r="U40" s="804"/>
      <c r="V40" s="804"/>
      <c r="W40" s="804"/>
      <c r="X40" s="804"/>
      <c r="Y40" s="804"/>
      <c r="Z40" s="804"/>
      <c r="AA40" s="804"/>
      <c r="AB40" s="804"/>
      <c r="AC40" s="804"/>
      <c r="AD40" s="804"/>
      <c r="AE40" s="804"/>
      <c r="AF40" s="804"/>
      <c r="AG40" s="804"/>
      <c r="AH40" s="804"/>
      <c r="AI40" s="804"/>
      <c r="AJ40" s="804"/>
      <c r="AK40" s="804"/>
      <c r="AL40" s="804"/>
      <c r="AM40" s="804"/>
      <c r="AN40" s="804"/>
      <c r="AO40" s="804"/>
      <c r="AP40" s="3"/>
    </row>
    <row r="41" spans="2:86" ht="12" customHeight="1" x14ac:dyDescent="0.15">
      <c r="B41" s="371"/>
      <c r="C41" s="743"/>
      <c r="D41" s="738"/>
      <c r="E41" s="738"/>
      <c r="F41" s="738"/>
      <c r="G41" s="738"/>
      <c r="H41" s="738"/>
      <c r="I41" s="738"/>
      <c r="J41" s="739"/>
      <c r="K41" s="805" t="s">
        <v>959</v>
      </c>
      <c r="L41" s="805"/>
      <c r="M41" s="805"/>
      <c r="N41" s="805"/>
      <c r="O41" s="805"/>
      <c r="P41" s="805"/>
      <c r="Q41" s="805"/>
      <c r="R41" s="805"/>
      <c r="S41" s="805"/>
      <c r="T41" s="805"/>
      <c r="U41" s="805"/>
      <c r="V41" s="805"/>
      <c r="W41" s="805"/>
      <c r="X41" s="805"/>
      <c r="Y41" s="805"/>
      <c r="Z41" s="805"/>
      <c r="AA41" s="805"/>
      <c r="AB41" s="805"/>
      <c r="AC41" s="805"/>
      <c r="AD41" s="805"/>
      <c r="AE41" s="805"/>
      <c r="AF41" s="805"/>
      <c r="AG41" s="805"/>
      <c r="AH41" s="805"/>
      <c r="AI41" s="805"/>
      <c r="AJ41" s="805"/>
      <c r="AK41" s="805"/>
      <c r="AL41" s="805"/>
      <c r="AM41" s="805"/>
      <c r="AN41" s="805"/>
      <c r="AO41" s="805"/>
      <c r="AP41" s="3"/>
    </row>
    <row r="42" spans="2:86" ht="12" customHeight="1" x14ac:dyDescent="0.15">
      <c r="B42" s="371"/>
      <c r="C42" s="743"/>
      <c r="D42" s="738"/>
      <c r="E42" s="738"/>
      <c r="F42" s="738"/>
      <c r="G42" s="738"/>
      <c r="H42" s="738"/>
      <c r="I42" s="738"/>
      <c r="J42" s="739"/>
      <c r="K42" s="806" t="s">
        <v>960</v>
      </c>
      <c r="L42" s="807"/>
      <c r="M42" s="807"/>
      <c r="N42" s="807"/>
      <c r="O42" s="807"/>
      <c r="P42" s="807"/>
      <c r="Q42" s="807"/>
      <c r="R42" s="807"/>
      <c r="S42" s="807"/>
      <c r="T42" s="807"/>
      <c r="U42" s="807"/>
      <c r="V42" s="807"/>
      <c r="W42" s="807"/>
      <c r="X42" s="807"/>
      <c r="Y42" s="807"/>
      <c r="Z42" s="807"/>
      <c r="AA42" s="807"/>
      <c r="AB42" s="807"/>
      <c r="AC42" s="807"/>
      <c r="AD42" s="807"/>
      <c r="AE42" s="807"/>
      <c r="AF42" s="807"/>
      <c r="AG42" s="807"/>
      <c r="AH42" s="807"/>
      <c r="AI42" s="807"/>
      <c r="AJ42" s="807"/>
      <c r="AK42" s="807"/>
      <c r="AL42" s="807"/>
      <c r="AM42" s="807"/>
      <c r="AN42" s="807"/>
      <c r="AO42" s="808"/>
      <c r="AP42" s="3"/>
    </row>
    <row r="43" spans="2:86" ht="12" customHeight="1" x14ac:dyDescent="0.15">
      <c r="B43" s="371"/>
      <c r="C43" s="743"/>
      <c r="D43" s="738"/>
      <c r="E43" s="738"/>
      <c r="F43" s="738"/>
      <c r="G43" s="738"/>
      <c r="H43" s="738"/>
      <c r="I43" s="738"/>
      <c r="J43" s="739"/>
      <c r="K43" s="806" t="s">
        <v>961</v>
      </c>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808"/>
      <c r="AP43" s="3"/>
    </row>
    <row r="44" spans="2:86" ht="12" customHeight="1" x14ac:dyDescent="0.15">
      <c r="B44" s="371"/>
      <c r="C44" s="743"/>
      <c r="D44" s="738"/>
      <c r="E44" s="738"/>
      <c r="F44" s="738"/>
      <c r="G44" s="738"/>
      <c r="H44" s="738"/>
      <c r="I44" s="738"/>
      <c r="J44" s="739"/>
      <c r="K44" s="809" t="s">
        <v>962</v>
      </c>
      <c r="L44" s="810"/>
      <c r="M44" s="810"/>
      <c r="N44" s="810"/>
      <c r="O44" s="810"/>
      <c r="P44" s="810"/>
      <c r="Q44" s="810"/>
      <c r="R44" s="810"/>
      <c r="S44" s="810"/>
      <c r="T44" s="810"/>
      <c r="U44" s="810"/>
      <c r="V44" s="810"/>
      <c r="W44" s="810"/>
      <c r="X44" s="810"/>
      <c r="Y44" s="810"/>
      <c r="Z44" s="810"/>
      <c r="AA44" s="810"/>
      <c r="AB44" s="810"/>
      <c r="AC44" s="810"/>
      <c r="AD44" s="810"/>
      <c r="AE44" s="810"/>
      <c r="AF44" s="810"/>
      <c r="AG44" s="810"/>
      <c r="AH44" s="810"/>
      <c r="AI44" s="810"/>
      <c r="AJ44" s="810"/>
      <c r="AK44" s="810"/>
      <c r="AL44" s="810"/>
      <c r="AM44" s="810"/>
      <c r="AN44" s="810"/>
      <c r="AO44" s="811"/>
      <c r="AP44" s="3"/>
    </row>
    <row r="45" spans="2:86" ht="12" customHeight="1" x14ac:dyDescent="0.15">
      <c r="B45" s="318"/>
      <c r="C45" s="812"/>
      <c r="D45" s="813"/>
      <c r="E45" s="813"/>
      <c r="F45" s="813"/>
      <c r="G45" s="813"/>
      <c r="H45" s="813"/>
      <c r="I45" s="813"/>
      <c r="J45" s="814"/>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3"/>
    </row>
    <row r="46" spans="2:86" s="527" customFormat="1" ht="12" customHeight="1" x14ac:dyDescent="0.15">
      <c r="B46" s="3" t="s">
        <v>963</v>
      </c>
      <c r="AQ46" s="691"/>
      <c r="AR46" s="691"/>
      <c r="AS46" s="691"/>
      <c r="AT46" s="691"/>
      <c r="AU46" s="691"/>
      <c r="AV46" s="691"/>
      <c r="AW46" s="691"/>
      <c r="AX46" s="691"/>
      <c r="AY46" s="691"/>
      <c r="AZ46" s="691"/>
      <c r="BA46" s="691"/>
      <c r="BB46" s="691"/>
      <c r="BC46" s="691"/>
      <c r="BD46" s="691"/>
      <c r="BE46" s="691"/>
      <c r="BF46" s="691"/>
      <c r="BG46" s="691"/>
      <c r="BH46" s="691"/>
      <c r="BI46" s="691"/>
      <c r="BJ46" s="691"/>
      <c r="BK46" s="691"/>
      <c r="BL46" s="691"/>
      <c r="BM46" s="691"/>
      <c r="BN46" s="691"/>
      <c r="BO46" s="691"/>
      <c r="BP46" s="691"/>
      <c r="BQ46" s="691"/>
      <c r="BR46" s="691"/>
      <c r="BS46" s="691"/>
      <c r="BT46" s="691"/>
      <c r="BU46" s="691"/>
      <c r="BV46" s="691"/>
      <c r="BW46" s="691"/>
      <c r="BX46" s="691"/>
      <c r="BY46" s="691"/>
      <c r="BZ46" s="691"/>
      <c r="CA46" s="691"/>
      <c r="CB46" s="691"/>
      <c r="CC46" s="691"/>
      <c r="CD46" s="691"/>
      <c r="CE46" s="691"/>
      <c r="CF46" s="691"/>
      <c r="CG46" s="691"/>
      <c r="CH46" s="691"/>
    </row>
    <row r="47" spans="2:86" ht="12" customHeight="1" x14ac:dyDescent="0.15">
      <c r="B47" s="3" t="s">
        <v>964</v>
      </c>
    </row>
    <row r="48" spans="2:86" ht="12" customHeight="1" x14ac:dyDescent="0.15">
      <c r="B48" s="3" t="s">
        <v>965</v>
      </c>
    </row>
    <row r="49" spans="2:2" ht="12" customHeight="1" x14ac:dyDescent="0.15">
      <c r="B49" s="3" t="s">
        <v>966</v>
      </c>
    </row>
    <row r="50" spans="2:2" ht="12" customHeight="1" x14ac:dyDescent="0.15">
      <c r="B50" s="3" t="s">
        <v>967</v>
      </c>
    </row>
    <row r="51" spans="2:2" ht="12" customHeight="1" x14ac:dyDescent="0.15">
      <c r="B51" s="3" t="s">
        <v>968</v>
      </c>
    </row>
    <row r="52" spans="2:2" x14ac:dyDescent="0.15">
      <c r="B52" s="3" t="s">
        <v>969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3"/>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F43EB822-4BB7-4E01-827D-58AD907E77CA}">
      <formula1>INDIRECT(L11)</formula1>
    </dataValidation>
    <dataValidation type="list" allowBlank="1" showInputMessage="1" showErrorMessage="1" sqref="Y11:AB30" xr:uid="{F4C464E6-C44D-4F5A-BEBB-A6B483FD72C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D48DA-544C-4E6B-B279-656B80ACC642}">
  <dimension ref="B2:BM21"/>
  <sheetViews>
    <sheetView showGridLines="0" view="pageBreakPreview" zoomScaleNormal="100" zoomScaleSheetLayoutView="100" workbookViewId="0">
      <selection activeCell="L38" sqref="L38:AO39"/>
    </sheetView>
  </sheetViews>
  <sheetFormatPr defaultRowHeight="18" x14ac:dyDescent="0.45"/>
  <cols>
    <col min="1" max="1" width="1.69921875" style="69" customWidth="1"/>
    <col min="2" max="60" width="1.8984375" style="864" customWidth="1"/>
    <col min="61" max="61" width="0.59765625" style="864" customWidth="1"/>
    <col min="62" max="62" width="1.8984375" style="864" customWidth="1"/>
    <col min="63" max="63" width="0.8984375" style="864" customWidth="1"/>
    <col min="64" max="65" width="1.8984375" style="864" customWidth="1"/>
    <col min="66" max="16384" width="8.796875" style="69"/>
  </cols>
  <sheetData>
    <row r="2" spans="2:63" s="75" customFormat="1" ht="14.25" customHeight="1" x14ac:dyDescent="0.45">
      <c r="B2" s="818" t="s">
        <v>983</v>
      </c>
      <c r="C2" s="819"/>
      <c r="D2" s="819"/>
      <c r="E2" s="819"/>
      <c r="F2" s="819"/>
      <c r="G2" s="819"/>
      <c r="H2" s="819"/>
      <c r="I2" s="819"/>
      <c r="J2" s="819"/>
      <c r="K2" s="819"/>
      <c r="L2" s="819"/>
      <c r="M2" s="819"/>
      <c r="N2" s="819"/>
      <c r="O2" s="819"/>
      <c r="P2" s="819"/>
      <c r="Q2" s="819"/>
      <c r="R2" s="819"/>
      <c r="S2" s="819"/>
      <c r="T2" s="819"/>
      <c r="U2" s="819"/>
      <c r="V2" s="819"/>
      <c r="W2" s="819"/>
      <c r="X2" s="819"/>
      <c r="Y2" s="819"/>
      <c r="Z2" s="819"/>
      <c r="AA2" s="819"/>
      <c r="AB2" s="819"/>
      <c r="AC2" s="819"/>
      <c r="AD2" s="819"/>
      <c r="AE2" s="819"/>
      <c r="AF2" s="819"/>
      <c r="AG2" s="819"/>
      <c r="AH2" s="819"/>
      <c r="AI2" s="819"/>
      <c r="AJ2" s="819"/>
      <c r="AK2" s="819"/>
      <c r="AL2" s="819"/>
      <c r="AM2" s="819"/>
      <c r="AN2" s="819"/>
      <c r="AO2" s="819"/>
      <c r="AP2" s="819"/>
      <c r="AQ2" s="819"/>
      <c r="AR2" s="819"/>
      <c r="AS2" s="819"/>
      <c r="AT2" s="819"/>
      <c r="AU2" s="819"/>
      <c r="AV2" s="819"/>
      <c r="AW2" s="819"/>
      <c r="AX2" s="819"/>
      <c r="AY2" s="819"/>
      <c r="AZ2" s="819"/>
      <c r="BA2" s="819"/>
      <c r="BB2" s="819"/>
      <c r="BC2" s="819"/>
      <c r="BD2" s="819"/>
      <c r="BE2" s="819"/>
      <c r="BF2" s="819"/>
      <c r="BG2" s="819"/>
      <c r="BH2" s="819"/>
      <c r="BI2" s="819"/>
      <c r="BJ2" s="819"/>
      <c r="BK2" s="819"/>
    </row>
    <row r="3" spans="2:63" s="840" customFormat="1" ht="17.25" customHeight="1" x14ac:dyDescent="0.15">
      <c r="B3" s="820" t="s">
        <v>2</v>
      </c>
      <c r="C3" s="821"/>
      <c r="D3" s="821"/>
      <c r="E3" s="822"/>
      <c r="F3" s="823" t="s">
        <v>408</v>
      </c>
      <c r="G3" s="824"/>
      <c r="H3" s="824"/>
      <c r="I3" s="824"/>
      <c r="J3" s="824"/>
      <c r="K3" s="824"/>
      <c r="L3" s="824"/>
      <c r="M3" s="824"/>
      <c r="N3" s="824"/>
      <c r="O3" s="824"/>
      <c r="P3" s="824"/>
      <c r="Q3" s="824"/>
      <c r="R3" s="824"/>
      <c r="S3" s="824"/>
      <c r="T3" s="825"/>
      <c r="U3" s="826" t="s">
        <v>984</v>
      </c>
      <c r="V3" s="827"/>
      <c r="W3" s="827"/>
      <c r="X3" s="357"/>
      <c r="Y3" s="357"/>
      <c r="Z3" s="828" t="s">
        <v>407</v>
      </c>
      <c r="AA3" s="829"/>
      <c r="AB3" s="829"/>
      <c r="AC3" s="829"/>
      <c r="AD3" s="829"/>
      <c r="AE3" s="829"/>
      <c r="AF3" s="829"/>
      <c r="AG3" s="829"/>
      <c r="AH3" s="830"/>
      <c r="AI3" s="826" t="s">
        <v>985</v>
      </c>
      <c r="AJ3" s="357"/>
      <c r="AK3" s="357"/>
      <c r="AL3" s="357"/>
      <c r="AM3" s="357"/>
      <c r="AN3" s="358"/>
      <c r="AO3" s="831" t="s">
        <v>397</v>
      </c>
      <c r="AP3" s="832"/>
      <c r="AQ3" s="832"/>
      <c r="AR3" s="832"/>
      <c r="AS3" s="832"/>
      <c r="AT3" s="832"/>
      <c r="AU3" s="832"/>
      <c r="AV3" s="833"/>
      <c r="AW3" s="834" t="s">
        <v>418</v>
      </c>
      <c r="AX3" s="835"/>
      <c r="AY3" s="835"/>
      <c r="AZ3" s="835"/>
      <c r="BA3" s="835"/>
      <c r="BB3" s="836"/>
      <c r="BC3" s="837">
        <v>44337</v>
      </c>
      <c r="BD3" s="838"/>
      <c r="BE3" s="838"/>
      <c r="BF3" s="838"/>
      <c r="BG3" s="838"/>
      <c r="BH3" s="838"/>
      <c r="BI3" s="838"/>
      <c r="BJ3" s="838"/>
      <c r="BK3" s="839"/>
    </row>
    <row r="4" spans="2:63" s="840" customFormat="1" ht="17.25" customHeight="1" x14ac:dyDescent="0.15">
      <c r="B4" s="841" t="s">
        <v>986</v>
      </c>
      <c r="C4" s="842"/>
      <c r="D4" s="842"/>
      <c r="E4" s="843"/>
      <c r="F4" s="844" t="s">
        <v>401</v>
      </c>
      <c r="G4" s="845"/>
      <c r="H4" s="845"/>
      <c r="I4" s="845"/>
      <c r="J4" s="845"/>
      <c r="K4" s="845"/>
      <c r="L4" s="845"/>
      <c r="M4" s="845"/>
      <c r="N4" s="845"/>
      <c r="O4" s="845"/>
      <c r="P4" s="845"/>
      <c r="Q4" s="845"/>
      <c r="R4" s="845"/>
      <c r="S4" s="845"/>
      <c r="T4" s="846"/>
      <c r="U4" s="826" t="s">
        <v>987</v>
      </c>
      <c r="V4" s="827"/>
      <c r="W4" s="827"/>
      <c r="X4" s="357"/>
      <c r="Y4" s="357"/>
      <c r="Z4" s="847" t="s">
        <v>406</v>
      </c>
      <c r="AA4" s="848"/>
      <c r="AB4" s="848"/>
      <c r="AC4" s="848"/>
      <c r="AD4" s="848"/>
      <c r="AE4" s="848"/>
      <c r="AF4" s="848"/>
      <c r="AG4" s="848"/>
      <c r="AH4" s="849"/>
      <c r="AI4" s="826" t="s">
        <v>668</v>
      </c>
      <c r="AJ4" s="357"/>
      <c r="AK4" s="357"/>
      <c r="AL4" s="357"/>
      <c r="AM4" s="357"/>
      <c r="AN4" s="358"/>
      <c r="AO4" s="850" t="s">
        <v>391</v>
      </c>
      <c r="AP4" s="851"/>
      <c r="AQ4" s="851"/>
      <c r="AR4" s="851"/>
      <c r="AS4" s="851"/>
      <c r="AT4" s="851"/>
      <c r="AU4" s="851"/>
      <c r="AV4" s="852"/>
      <c r="AW4" s="853"/>
      <c r="AX4" s="854"/>
      <c r="AY4" s="854"/>
      <c r="AZ4" s="854"/>
      <c r="BA4" s="854"/>
      <c r="BB4" s="855"/>
      <c r="BC4" s="856"/>
      <c r="BD4" s="857"/>
      <c r="BE4" s="857"/>
      <c r="BF4" s="857"/>
      <c r="BG4" s="857"/>
      <c r="BH4" s="857"/>
      <c r="BI4" s="857"/>
      <c r="BJ4" s="857"/>
      <c r="BK4" s="858"/>
    </row>
    <row r="5" spans="2:63" ht="42.75" customHeight="1" x14ac:dyDescent="0.45">
      <c r="B5" s="859" t="s">
        <v>657</v>
      </c>
      <c r="C5" s="860"/>
      <c r="D5" s="860"/>
      <c r="E5" s="860"/>
      <c r="F5" s="860"/>
      <c r="G5" s="861"/>
      <c r="H5" s="862" t="s">
        <v>430</v>
      </c>
      <c r="I5" s="860"/>
      <c r="J5" s="860"/>
      <c r="K5" s="860"/>
      <c r="L5" s="860"/>
      <c r="M5" s="860"/>
      <c r="N5" s="860"/>
      <c r="O5" s="861"/>
      <c r="P5" s="826" t="s">
        <v>988</v>
      </c>
      <c r="Q5" s="827"/>
      <c r="R5" s="827"/>
      <c r="S5" s="827"/>
      <c r="T5" s="827"/>
      <c r="U5" s="827"/>
      <c r="V5" s="827"/>
      <c r="W5" s="827"/>
      <c r="X5" s="827"/>
      <c r="Y5" s="827"/>
      <c r="Z5" s="827"/>
      <c r="AA5" s="827"/>
      <c r="AB5" s="827"/>
      <c r="AC5" s="827"/>
      <c r="AD5" s="827"/>
      <c r="AE5" s="827"/>
      <c r="AF5" s="827"/>
      <c r="AG5" s="827"/>
      <c r="AH5" s="827"/>
      <c r="AI5" s="827"/>
      <c r="AJ5" s="827"/>
      <c r="AK5" s="827"/>
      <c r="AL5" s="827"/>
      <c r="AM5" s="827"/>
      <c r="AN5" s="826" t="s">
        <v>989</v>
      </c>
      <c r="AO5" s="827"/>
      <c r="AP5" s="827"/>
      <c r="AQ5" s="827"/>
      <c r="AR5" s="827"/>
      <c r="AS5" s="827"/>
      <c r="AT5" s="827"/>
      <c r="AU5" s="827"/>
      <c r="AV5" s="827"/>
      <c r="AW5" s="827"/>
      <c r="AX5" s="827"/>
      <c r="AY5" s="827"/>
      <c r="AZ5" s="827"/>
      <c r="BA5" s="827"/>
      <c r="BB5" s="827"/>
      <c r="BC5" s="827"/>
      <c r="BD5" s="827"/>
      <c r="BE5" s="827"/>
      <c r="BF5" s="827"/>
      <c r="BG5" s="827"/>
      <c r="BH5" s="827"/>
      <c r="BI5" s="827"/>
      <c r="BJ5" s="827"/>
      <c r="BK5" s="863"/>
    </row>
    <row r="6" spans="2:63" ht="29.25" customHeight="1" x14ac:dyDescent="0.45">
      <c r="B6" s="865"/>
      <c r="C6" s="866"/>
      <c r="D6" s="866"/>
      <c r="E6" s="866"/>
      <c r="F6" s="866"/>
      <c r="G6" s="867"/>
      <c r="H6" s="868"/>
      <c r="I6" s="868"/>
      <c r="J6" s="868"/>
      <c r="K6" s="868"/>
      <c r="L6" s="868"/>
      <c r="M6" s="868"/>
      <c r="N6" s="868"/>
      <c r="O6" s="868"/>
      <c r="P6" s="869"/>
      <c r="Q6" s="870"/>
      <c r="R6" s="870"/>
      <c r="S6" s="870"/>
      <c r="T6" s="870"/>
      <c r="U6" s="870"/>
      <c r="V6" s="870"/>
      <c r="W6" s="870"/>
      <c r="X6" s="870"/>
      <c r="Y6" s="870"/>
      <c r="Z6" s="870"/>
      <c r="AA6" s="870"/>
      <c r="AB6" s="870"/>
      <c r="AC6" s="870"/>
      <c r="AD6" s="870"/>
      <c r="AE6" s="870"/>
      <c r="AF6" s="870"/>
      <c r="AG6" s="870"/>
      <c r="AH6" s="870"/>
      <c r="AI6" s="870"/>
      <c r="AJ6" s="870"/>
      <c r="AK6" s="870"/>
      <c r="AL6" s="870"/>
      <c r="AM6" s="870"/>
      <c r="AN6" s="871"/>
      <c r="AO6" s="872"/>
      <c r="AP6" s="872"/>
      <c r="AQ6" s="872"/>
      <c r="AR6" s="872"/>
      <c r="AS6" s="872"/>
      <c r="AT6" s="872"/>
      <c r="AU6" s="872"/>
      <c r="AV6" s="872"/>
      <c r="AW6" s="872"/>
      <c r="AX6" s="872"/>
      <c r="AY6" s="872"/>
      <c r="AZ6" s="872"/>
      <c r="BA6" s="872"/>
      <c r="BB6" s="872"/>
      <c r="BC6" s="872"/>
      <c r="BD6" s="872"/>
      <c r="BE6" s="872"/>
      <c r="BF6" s="872"/>
      <c r="BG6" s="872"/>
      <c r="BH6" s="872"/>
      <c r="BI6" s="872"/>
      <c r="BJ6" s="872"/>
      <c r="BK6" s="873"/>
    </row>
    <row r="7" spans="2:63" ht="29.25" customHeight="1" x14ac:dyDescent="0.45">
      <c r="B7" s="865"/>
      <c r="C7" s="866"/>
      <c r="D7" s="866"/>
      <c r="E7" s="866"/>
      <c r="F7" s="866"/>
      <c r="G7" s="867"/>
      <c r="H7" s="868"/>
      <c r="I7" s="868"/>
      <c r="J7" s="868"/>
      <c r="K7" s="868"/>
      <c r="L7" s="868"/>
      <c r="M7" s="868"/>
      <c r="N7" s="868"/>
      <c r="O7" s="868"/>
      <c r="P7" s="869"/>
      <c r="Q7" s="870"/>
      <c r="R7" s="870"/>
      <c r="S7" s="870"/>
      <c r="T7" s="870"/>
      <c r="U7" s="870"/>
      <c r="V7" s="870"/>
      <c r="W7" s="870"/>
      <c r="X7" s="870"/>
      <c r="Y7" s="870"/>
      <c r="Z7" s="870"/>
      <c r="AA7" s="870"/>
      <c r="AB7" s="870"/>
      <c r="AC7" s="870"/>
      <c r="AD7" s="870"/>
      <c r="AE7" s="870"/>
      <c r="AF7" s="870"/>
      <c r="AG7" s="870"/>
      <c r="AH7" s="870"/>
      <c r="AI7" s="870"/>
      <c r="AJ7" s="870"/>
      <c r="AK7" s="870"/>
      <c r="AL7" s="870"/>
      <c r="AM7" s="870"/>
      <c r="AN7" s="871"/>
      <c r="AO7" s="872"/>
      <c r="AP7" s="872"/>
      <c r="AQ7" s="872"/>
      <c r="AR7" s="872"/>
      <c r="AS7" s="872"/>
      <c r="AT7" s="872"/>
      <c r="AU7" s="872"/>
      <c r="AV7" s="872"/>
      <c r="AW7" s="872"/>
      <c r="AX7" s="872"/>
      <c r="AY7" s="872"/>
      <c r="AZ7" s="872"/>
      <c r="BA7" s="872"/>
      <c r="BB7" s="872"/>
      <c r="BC7" s="872"/>
      <c r="BD7" s="872"/>
      <c r="BE7" s="872"/>
      <c r="BF7" s="872"/>
      <c r="BG7" s="872"/>
      <c r="BH7" s="872"/>
      <c r="BI7" s="872"/>
      <c r="BJ7" s="872"/>
      <c r="BK7" s="873"/>
    </row>
    <row r="8" spans="2:63" ht="29.25" customHeight="1" x14ac:dyDescent="0.45">
      <c r="B8" s="874"/>
      <c r="C8" s="875"/>
      <c r="D8" s="875"/>
      <c r="E8" s="875"/>
      <c r="F8" s="875"/>
      <c r="G8" s="876"/>
      <c r="H8" s="868"/>
      <c r="I8" s="868"/>
      <c r="J8" s="868"/>
      <c r="K8" s="868"/>
      <c r="L8" s="868"/>
      <c r="M8" s="868"/>
      <c r="N8" s="868"/>
      <c r="O8" s="868"/>
      <c r="P8" s="877"/>
      <c r="Q8" s="878"/>
      <c r="R8" s="878"/>
      <c r="S8" s="878"/>
      <c r="T8" s="878"/>
      <c r="U8" s="878"/>
      <c r="V8" s="878"/>
      <c r="W8" s="878"/>
      <c r="X8" s="878"/>
      <c r="Y8" s="878"/>
      <c r="Z8" s="878"/>
      <c r="AA8" s="878"/>
      <c r="AB8" s="878"/>
      <c r="AC8" s="878"/>
      <c r="AD8" s="878"/>
      <c r="AE8" s="878"/>
      <c r="AF8" s="878"/>
      <c r="AG8" s="878"/>
      <c r="AH8" s="878"/>
      <c r="AI8" s="878"/>
      <c r="AJ8" s="878"/>
      <c r="AK8" s="878"/>
      <c r="AL8" s="878"/>
      <c r="AM8" s="878"/>
      <c r="AN8" s="877"/>
      <c r="AO8" s="878"/>
      <c r="AP8" s="878"/>
      <c r="AQ8" s="878"/>
      <c r="AR8" s="878"/>
      <c r="AS8" s="878"/>
      <c r="AT8" s="878"/>
      <c r="AU8" s="878"/>
      <c r="AV8" s="878"/>
      <c r="AW8" s="878"/>
      <c r="AX8" s="878"/>
      <c r="AY8" s="878"/>
      <c r="AZ8" s="878"/>
      <c r="BA8" s="878"/>
      <c r="BB8" s="878"/>
      <c r="BC8" s="878"/>
      <c r="BD8" s="878"/>
      <c r="BE8" s="878"/>
      <c r="BF8" s="878"/>
      <c r="BG8" s="878"/>
      <c r="BH8" s="878"/>
      <c r="BI8" s="878"/>
      <c r="BJ8" s="878"/>
      <c r="BK8" s="879"/>
    </row>
    <row r="9" spans="2:63" ht="29.25" customHeight="1" x14ac:dyDescent="0.45">
      <c r="B9" s="874"/>
      <c r="C9" s="875"/>
      <c r="D9" s="875"/>
      <c r="E9" s="875"/>
      <c r="F9" s="875"/>
      <c r="G9" s="876"/>
      <c r="H9" s="868"/>
      <c r="I9" s="868"/>
      <c r="J9" s="868"/>
      <c r="K9" s="868"/>
      <c r="L9" s="868"/>
      <c r="M9" s="868"/>
      <c r="N9" s="868"/>
      <c r="O9" s="868"/>
      <c r="P9" s="877"/>
      <c r="Q9" s="878"/>
      <c r="R9" s="878"/>
      <c r="S9" s="878"/>
      <c r="T9" s="878"/>
      <c r="U9" s="878"/>
      <c r="V9" s="878"/>
      <c r="W9" s="878"/>
      <c r="X9" s="878"/>
      <c r="Y9" s="878"/>
      <c r="Z9" s="878"/>
      <c r="AA9" s="878"/>
      <c r="AB9" s="878"/>
      <c r="AC9" s="878"/>
      <c r="AD9" s="878"/>
      <c r="AE9" s="878"/>
      <c r="AF9" s="878"/>
      <c r="AG9" s="878"/>
      <c r="AH9" s="878"/>
      <c r="AI9" s="878"/>
      <c r="AJ9" s="878"/>
      <c r="AK9" s="878"/>
      <c r="AL9" s="878"/>
      <c r="AM9" s="878"/>
      <c r="AN9" s="877"/>
      <c r="AO9" s="878"/>
      <c r="AP9" s="878"/>
      <c r="AQ9" s="878"/>
      <c r="AR9" s="878"/>
      <c r="AS9" s="878"/>
      <c r="AT9" s="878"/>
      <c r="AU9" s="878"/>
      <c r="AV9" s="878"/>
      <c r="AW9" s="878"/>
      <c r="AX9" s="878"/>
      <c r="AY9" s="878"/>
      <c r="AZ9" s="878"/>
      <c r="BA9" s="878"/>
      <c r="BB9" s="878"/>
      <c r="BC9" s="878"/>
      <c r="BD9" s="878"/>
      <c r="BE9" s="878"/>
      <c r="BF9" s="878"/>
      <c r="BG9" s="878"/>
      <c r="BH9" s="878"/>
      <c r="BI9" s="878"/>
      <c r="BJ9" s="878"/>
      <c r="BK9" s="879"/>
    </row>
    <row r="10" spans="2:63" ht="29.25" customHeight="1" x14ac:dyDescent="0.45">
      <c r="B10" s="874"/>
      <c r="C10" s="875"/>
      <c r="D10" s="875"/>
      <c r="E10" s="875"/>
      <c r="F10" s="875"/>
      <c r="G10" s="876"/>
      <c r="H10" s="868"/>
      <c r="I10" s="868"/>
      <c r="J10" s="868"/>
      <c r="K10" s="868"/>
      <c r="L10" s="868"/>
      <c r="M10" s="868"/>
      <c r="N10" s="868"/>
      <c r="O10" s="868"/>
      <c r="P10" s="877"/>
      <c r="Q10" s="878"/>
      <c r="R10" s="878"/>
      <c r="S10" s="878"/>
      <c r="T10" s="878"/>
      <c r="U10" s="878"/>
      <c r="V10" s="878"/>
      <c r="W10" s="878"/>
      <c r="X10" s="878"/>
      <c r="Y10" s="878"/>
      <c r="Z10" s="878"/>
      <c r="AA10" s="878"/>
      <c r="AB10" s="878"/>
      <c r="AC10" s="878"/>
      <c r="AD10" s="878"/>
      <c r="AE10" s="878"/>
      <c r="AF10" s="878"/>
      <c r="AG10" s="878"/>
      <c r="AH10" s="878"/>
      <c r="AI10" s="878"/>
      <c r="AJ10" s="878"/>
      <c r="AK10" s="878"/>
      <c r="AL10" s="878"/>
      <c r="AM10" s="878"/>
      <c r="AN10" s="877"/>
      <c r="AO10" s="878"/>
      <c r="AP10" s="878"/>
      <c r="AQ10" s="878"/>
      <c r="AR10" s="878"/>
      <c r="AS10" s="878"/>
      <c r="AT10" s="878"/>
      <c r="AU10" s="878"/>
      <c r="AV10" s="878"/>
      <c r="AW10" s="878"/>
      <c r="AX10" s="878"/>
      <c r="AY10" s="878"/>
      <c r="AZ10" s="878"/>
      <c r="BA10" s="878"/>
      <c r="BB10" s="878"/>
      <c r="BC10" s="878"/>
      <c r="BD10" s="878"/>
      <c r="BE10" s="878"/>
      <c r="BF10" s="878"/>
      <c r="BG10" s="878"/>
      <c r="BH10" s="878"/>
      <c r="BI10" s="878"/>
      <c r="BJ10" s="878"/>
      <c r="BK10" s="879"/>
    </row>
    <row r="11" spans="2:63" ht="29.25" customHeight="1" x14ac:dyDescent="0.45">
      <c r="B11" s="874"/>
      <c r="C11" s="875"/>
      <c r="D11" s="875"/>
      <c r="E11" s="875"/>
      <c r="F11" s="875"/>
      <c r="G11" s="876"/>
      <c r="H11" s="868"/>
      <c r="I11" s="868"/>
      <c r="J11" s="868"/>
      <c r="K11" s="868"/>
      <c r="L11" s="868"/>
      <c r="M11" s="868"/>
      <c r="N11" s="868"/>
      <c r="O11" s="868"/>
      <c r="P11" s="877"/>
      <c r="Q11" s="878"/>
      <c r="R11" s="878"/>
      <c r="S11" s="878"/>
      <c r="T11" s="878"/>
      <c r="U11" s="878"/>
      <c r="V11" s="878"/>
      <c r="W11" s="878"/>
      <c r="X11" s="878"/>
      <c r="Y11" s="878"/>
      <c r="Z11" s="878"/>
      <c r="AA11" s="878"/>
      <c r="AB11" s="878"/>
      <c r="AC11" s="878"/>
      <c r="AD11" s="878"/>
      <c r="AE11" s="878"/>
      <c r="AF11" s="878"/>
      <c r="AG11" s="878"/>
      <c r="AH11" s="878"/>
      <c r="AI11" s="878"/>
      <c r="AJ11" s="878"/>
      <c r="AK11" s="878"/>
      <c r="AL11" s="878"/>
      <c r="AM11" s="878"/>
      <c r="AN11" s="877"/>
      <c r="AO11" s="878"/>
      <c r="AP11" s="878"/>
      <c r="AQ11" s="878"/>
      <c r="AR11" s="878"/>
      <c r="AS11" s="878"/>
      <c r="AT11" s="878"/>
      <c r="AU11" s="878"/>
      <c r="AV11" s="878"/>
      <c r="AW11" s="878"/>
      <c r="AX11" s="878"/>
      <c r="AY11" s="878"/>
      <c r="AZ11" s="878"/>
      <c r="BA11" s="878"/>
      <c r="BB11" s="878"/>
      <c r="BC11" s="878"/>
      <c r="BD11" s="878"/>
      <c r="BE11" s="878"/>
      <c r="BF11" s="878"/>
      <c r="BG11" s="878"/>
      <c r="BH11" s="878"/>
      <c r="BI11" s="878"/>
      <c r="BJ11" s="878"/>
      <c r="BK11" s="879"/>
    </row>
    <row r="12" spans="2:63" ht="29.25" customHeight="1" x14ac:dyDescent="0.45">
      <c r="B12" s="874"/>
      <c r="C12" s="875"/>
      <c r="D12" s="875"/>
      <c r="E12" s="875"/>
      <c r="F12" s="875"/>
      <c r="G12" s="876"/>
      <c r="H12" s="868"/>
      <c r="I12" s="868"/>
      <c r="J12" s="868"/>
      <c r="K12" s="868"/>
      <c r="L12" s="868"/>
      <c r="M12" s="868"/>
      <c r="N12" s="868"/>
      <c r="O12" s="868"/>
      <c r="P12" s="877"/>
      <c r="Q12" s="878"/>
      <c r="R12" s="878"/>
      <c r="S12" s="878"/>
      <c r="T12" s="878"/>
      <c r="U12" s="878"/>
      <c r="V12" s="878"/>
      <c r="W12" s="878"/>
      <c r="X12" s="878"/>
      <c r="Y12" s="878"/>
      <c r="Z12" s="878"/>
      <c r="AA12" s="878"/>
      <c r="AB12" s="878"/>
      <c r="AC12" s="878"/>
      <c r="AD12" s="878"/>
      <c r="AE12" s="878"/>
      <c r="AF12" s="878"/>
      <c r="AG12" s="878"/>
      <c r="AH12" s="878"/>
      <c r="AI12" s="878"/>
      <c r="AJ12" s="878"/>
      <c r="AK12" s="878"/>
      <c r="AL12" s="878"/>
      <c r="AM12" s="878"/>
      <c r="AN12" s="877"/>
      <c r="AO12" s="878"/>
      <c r="AP12" s="878"/>
      <c r="AQ12" s="878"/>
      <c r="AR12" s="878"/>
      <c r="AS12" s="878"/>
      <c r="AT12" s="878"/>
      <c r="AU12" s="878"/>
      <c r="AV12" s="878"/>
      <c r="AW12" s="878"/>
      <c r="AX12" s="878"/>
      <c r="AY12" s="878"/>
      <c r="AZ12" s="878"/>
      <c r="BA12" s="878"/>
      <c r="BB12" s="878"/>
      <c r="BC12" s="878"/>
      <c r="BD12" s="878"/>
      <c r="BE12" s="878"/>
      <c r="BF12" s="878"/>
      <c r="BG12" s="878"/>
      <c r="BH12" s="878"/>
      <c r="BI12" s="878"/>
      <c r="BJ12" s="878"/>
      <c r="BK12" s="879"/>
    </row>
    <row r="13" spans="2:63" ht="29.25" customHeight="1" x14ac:dyDescent="0.45">
      <c r="B13" s="874"/>
      <c r="C13" s="875"/>
      <c r="D13" s="875"/>
      <c r="E13" s="875"/>
      <c r="F13" s="875"/>
      <c r="G13" s="876"/>
      <c r="H13" s="868"/>
      <c r="I13" s="868"/>
      <c r="J13" s="868"/>
      <c r="K13" s="868"/>
      <c r="L13" s="868"/>
      <c r="M13" s="868"/>
      <c r="N13" s="868"/>
      <c r="O13" s="868"/>
      <c r="P13" s="877"/>
      <c r="Q13" s="878"/>
      <c r="R13" s="878"/>
      <c r="S13" s="878"/>
      <c r="T13" s="878"/>
      <c r="U13" s="878"/>
      <c r="V13" s="878"/>
      <c r="W13" s="878"/>
      <c r="X13" s="878"/>
      <c r="Y13" s="878"/>
      <c r="Z13" s="878"/>
      <c r="AA13" s="878"/>
      <c r="AB13" s="878"/>
      <c r="AC13" s="878"/>
      <c r="AD13" s="878"/>
      <c r="AE13" s="878"/>
      <c r="AF13" s="878"/>
      <c r="AG13" s="878"/>
      <c r="AH13" s="878"/>
      <c r="AI13" s="878"/>
      <c r="AJ13" s="878"/>
      <c r="AK13" s="878"/>
      <c r="AL13" s="878"/>
      <c r="AM13" s="878"/>
      <c r="AN13" s="877"/>
      <c r="AO13" s="878"/>
      <c r="AP13" s="878"/>
      <c r="AQ13" s="878"/>
      <c r="AR13" s="878"/>
      <c r="AS13" s="878"/>
      <c r="AT13" s="878"/>
      <c r="AU13" s="878"/>
      <c r="AV13" s="878"/>
      <c r="AW13" s="878"/>
      <c r="AX13" s="878"/>
      <c r="AY13" s="878"/>
      <c r="AZ13" s="878"/>
      <c r="BA13" s="878"/>
      <c r="BB13" s="878"/>
      <c r="BC13" s="878"/>
      <c r="BD13" s="878"/>
      <c r="BE13" s="878"/>
      <c r="BF13" s="878"/>
      <c r="BG13" s="878"/>
      <c r="BH13" s="878"/>
      <c r="BI13" s="878"/>
      <c r="BJ13" s="878"/>
      <c r="BK13" s="879"/>
    </row>
    <row r="14" spans="2:63" ht="29.25" customHeight="1" x14ac:dyDescent="0.45">
      <c r="B14" s="874"/>
      <c r="C14" s="875"/>
      <c r="D14" s="875"/>
      <c r="E14" s="875"/>
      <c r="F14" s="875"/>
      <c r="G14" s="876"/>
      <c r="H14" s="868"/>
      <c r="I14" s="868"/>
      <c r="J14" s="868"/>
      <c r="K14" s="868"/>
      <c r="L14" s="868"/>
      <c r="M14" s="868"/>
      <c r="N14" s="868"/>
      <c r="O14" s="868"/>
      <c r="P14" s="877"/>
      <c r="Q14" s="878"/>
      <c r="R14" s="878"/>
      <c r="S14" s="878"/>
      <c r="T14" s="878"/>
      <c r="U14" s="878"/>
      <c r="V14" s="878"/>
      <c r="W14" s="878"/>
      <c r="X14" s="878"/>
      <c r="Y14" s="878"/>
      <c r="Z14" s="878"/>
      <c r="AA14" s="878"/>
      <c r="AB14" s="878"/>
      <c r="AC14" s="878"/>
      <c r="AD14" s="878"/>
      <c r="AE14" s="878"/>
      <c r="AF14" s="878"/>
      <c r="AG14" s="878"/>
      <c r="AH14" s="878"/>
      <c r="AI14" s="878"/>
      <c r="AJ14" s="878"/>
      <c r="AK14" s="878"/>
      <c r="AL14" s="878"/>
      <c r="AM14" s="878"/>
      <c r="AN14" s="877"/>
      <c r="AO14" s="878"/>
      <c r="AP14" s="878"/>
      <c r="AQ14" s="878"/>
      <c r="AR14" s="878"/>
      <c r="AS14" s="878"/>
      <c r="AT14" s="878"/>
      <c r="AU14" s="878"/>
      <c r="AV14" s="878"/>
      <c r="AW14" s="878"/>
      <c r="AX14" s="878"/>
      <c r="AY14" s="878"/>
      <c r="AZ14" s="878"/>
      <c r="BA14" s="878"/>
      <c r="BB14" s="878"/>
      <c r="BC14" s="878"/>
      <c r="BD14" s="878"/>
      <c r="BE14" s="878"/>
      <c r="BF14" s="878"/>
      <c r="BG14" s="878"/>
      <c r="BH14" s="878"/>
      <c r="BI14" s="878"/>
      <c r="BJ14" s="878"/>
      <c r="BK14" s="879"/>
    </row>
    <row r="15" spans="2:63" ht="29.25" customHeight="1" x14ac:dyDescent="0.45">
      <c r="B15" s="874"/>
      <c r="C15" s="875"/>
      <c r="D15" s="875"/>
      <c r="E15" s="875"/>
      <c r="F15" s="875"/>
      <c r="G15" s="876"/>
      <c r="H15" s="868"/>
      <c r="I15" s="868"/>
      <c r="J15" s="868"/>
      <c r="K15" s="868"/>
      <c r="L15" s="868"/>
      <c r="M15" s="868"/>
      <c r="N15" s="868"/>
      <c r="O15" s="868"/>
      <c r="P15" s="877"/>
      <c r="Q15" s="878"/>
      <c r="R15" s="878"/>
      <c r="S15" s="878"/>
      <c r="T15" s="878"/>
      <c r="U15" s="878"/>
      <c r="V15" s="878"/>
      <c r="W15" s="878"/>
      <c r="X15" s="878"/>
      <c r="Y15" s="878"/>
      <c r="Z15" s="878"/>
      <c r="AA15" s="878"/>
      <c r="AB15" s="878"/>
      <c r="AC15" s="878"/>
      <c r="AD15" s="878"/>
      <c r="AE15" s="878"/>
      <c r="AF15" s="878"/>
      <c r="AG15" s="878"/>
      <c r="AH15" s="878"/>
      <c r="AI15" s="878"/>
      <c r="AJ15" s="878"/>
      <c r="AK15" s="878"/>
      <c r="AL15" s="878"/>
      <c r="AM15" s="878"/>
      <c r="AN15" s="877"/>
      <c r="AO15" s="878"/>
      <c r="AP15" s="878"/>
      <c r="AQ15" s="878"/>
      <c r="AR15" s="878"/>
      <c r="AS15" s="878"/>
      <c r="AT15" s="878"/>
      <c r="AU15" s="878"/>
      <c r="AV15" s="878"/>
      <c r="AW15" s="878"/>
      <c r="AX15" s="878"/>
      <c r="AY15" s="878"/>
      <c r="AZ15" s="878"/>
      <c r="BA15" s="878"/>
      <c r="BB15" s="878"/>
      <c r="BC15" s="878"/>
      <c r="BD15" s="878"/>
      <c r="BE15" s="878"/>
      <c r="BF15" s="878"/>
      <c r="BG15" s="878"/>
      <c r="BH15" s="878"/>
      <c r="BI15" s="878"/>
      <c r="BJ15" s="878"/>
      <c r="BK15" s="879"/>
    </row>
    <row r="16" spans="2:63" ht="29.25" customHeight="1" x14ac:dyDescent="0.45">
      <c r="B16" s="874"/>
      <c r="C16" s="875"/>
      <c r="D16" s="875"/>
      <c r="E16" s="875"/>
      <c r="F16" s="875"/>
      <c r="G16" s="876"/>
      <c r="H16" s="868"/>
      <c r="I16" s="868"/>
      <c r="J16" s="868"/>
      <c r="K16" s="868"/>
      <c r="L16" s="868"/>
      <c r="M16" s="868"/>
      <c r="N16" s="868"/>
      <c r="O16" s="868"/>
      <c r="P16" s="877"/>
      <c r="Q16" s="878"/>
      <c r="R16" s="878"/>
      <c r="S16" s="878"/>
      <c r="T16" s="878"/>
      <c r="U16" s="878"/>
      <c r="V16" s="878"/>
      <c r="W16" s="878"/>
      <c r="X16" s="878"/>
      <c r="Y16" s="878"/>
      <c r="Z16" s="878"/>
      <c r="AA16" s="878"/>
      <c r="AB16" s="878"/>
      <c r="AC16" s="878"/>
      <c r="AD16" s="878"/>
      <c r="AE16" s="878"/>
      <c r="AF16" s="878"/>
      <c r="AG16" s="878"/>
      <c r="AH16" s="878"/>
      <c r="AI16" s="878"/>
      <c r="AJ16" s="878"/>
      <c r="AK16" s="878"/>
      <c r="AL16" s="878"/>
      <c r="AM16" s="878"/>
      <c r="AN16" s="877"/>
      <c r="AO16" s="878"/>
      <c r="AP16" s="878"/>
      <c r="AQ16" s="878"/>
      <c r="AR16" s="878"/>
      <c r="AS16" s="878"/>
      <c r="AT16" s="878"/>
      <c r="AU16" s="878"/>
      <c r="AV16" s="878"/>
      <c r="AW16" s="878"/>
      <c r="AX16" s="878"/>
      <c r="AY16" s="878"/>
      <c r="AZ16" s="878"/>
      <c r="BA16" s="878"/>
      <c r="BB16" s="878"/>
      <c r="BC16" s="878"/>
      <c r="BD16" s="878"/>
      <c r="BE16" s="878"/>
      <c r="BF16" s="878"/>
      <c r="BG16" s="878"/>
      <c r="BH16" s="878"/>
      <c r="BI16" s="878"/>
      <c r="BJ16" s="878"/>
      <c r="BK16" s="879"/>
    </row>
    <row r="17" spans="2:63" ht="29.25" customHeight="1" x14ac:dyDescent="0.45">
      <c r="B17" s="874"/>
      <c r="C17" s="875"/>
      <c r="D17" s="875"/>
      <c r="E17" s="875"/>
      <c r="F17" s="875"/>
      <c r="G17" s="876"/>
      <c r="H17" s="868"/>
      <c r="I17" s="868"/>
      <c r="J17" s="868"/>
      <c r="K17" s="868"/>
      <c r="L17" s="868"/>
      <c r="M17" s="868"/>
      <c r="N17" s="868"/>
      <c r="O17" s="868"/>
      <c r="P17" s="877"/>
      <c r="Q17" s="878"/>
      <c r="R17" s="878"/>
      <c r="S17" s="878"/>
      <c r="T17" s="878"/>
      <c r="U17" s="878"/>
      <c r="V17" s="878"/>
      <c r="W17" s="878"/>
      <c r="X17" s="878"/>
      <c r="Y17" s="878"/>
      <c r="Z17" s="878"/>
      <c r="AA17" s="878"/>
      <c r="AB17" s="878"/>
      <c r="AC17" s="878"/>
      <c r="AD17" s="878"/>
      <c r="AE17" s="878"/>
      <c r="AF17" s="878"/>
      <c r="AG17" s="878"/>
      <c r="AH17" s="878"/>
      <c r="AI17" s="878"/>
      <c r="AJ17" s="878"/>
      <c r="AK17" s="878"/>
      <c r="AL17" s="878"/>
      <c r="AM17" s="878"/>
      <c r="AN17" s="877"/>
      <c r="AO17" s="878"/>
      <c r="AP17" s="878"/>
      <c r="AQ17" s="878"/>
      <c r="AR17" s="878"/>
      <c r="AS17" s="878"/>
      <c r="AT17" s="878"/>
      <c r="AU17" s="878"/>
      <c r="AV17" s="878"/>
      <c r="AW17" s="878"/>
      <c r="AX17" s="878"/>
      <c r="AY17" s="878"/>
      <c r="AZ17" s="878"/>
      <c r="BA17" s="878"/>
      <c r="BB17" s="878"/>
      <c r="BC17" s="878"/>
      <c r="BD17" s="878"/>
      <c r="BE17" s="878"/>
      <c r="BF17" s="878"/>
      <c r="BG17" s="878"/>
      <c r="BH17" s="878"/>
      <c r="BI17" s="878"/>
      <c r="BJ17" s="878"/>
      <c r="BK17" s="879"/>
    </row>
    <row r="18" spans="2:63" ht="29.25" customHeight="1" x14ac:dyDescent="0.45">
      <c r="B18" s="874"/>
      <c r="C18" s="875"/>
      <c r="D18" s="875"/>
      <c r="E18" s="875"/>
      <c r="F18" s="875"/>
      <c r="G18" s="876"/>
      <c r="H18" s="868"/>
      <c r="I18" s="868"/>
      <c r="J18" s="868"/>
      <c r="K18" s="868"/>
      <c r="L18" s="868"/>
      <c r="M18" s="868"/>
      <c r="N18" s="868"/>
      <c r="O18" s="868"/>
      <c r="P18" s="877"/>
      <c r="Q18" s="878"/>
      <c r="R18" s="878"/>
      <c r="S18" s="878"/>
      <c r="T18" s="878"/>
      <c r="U18" s="878"/>
      <c r="V18" s="878"/>
      <c r="W18" s="878"/>
      <c r="X18" s="878"/>
      <c r="Y18" s="878"/>
      <c r="Z18" s="878"/>
      <c r="AA18" s="878"/>
      <c r="AB18" s="878"/>
      <c r="AC18" s="878"/>
      <c r="AD18" s="878"/>
      <c r="AE18" s="878"/>
      <c r="AF18" s="878"/>
      <c r="AG18" s="878"/>
      <c r="AH18" s="878"/>
      <c r="AI18" s="878"/>
      <c r="AJ18" s="878"/>
      <c r="AK18" s="878"/>
      <c r="AL18" s="878"/>
      <c r="AM18" s="878"/>
      <c r="AN18" s="877"/>
      <c r="AO18" s="878"/>
      <c r="AP18" s="878"/>
      <c r="AQ18" s="878"/>
      <c r="AR18" s="878"/>
      <c r="AS18" s="878"/>
      <c r="AT18" s="878"/>
      <c r="AU18" s="878"/>
      <c r="AV18" s="878"/>
      <c r="AW18" s="878"/>
      <c r="AX18" s="878"/>
      <c r="AY18" s="878"/>
      <c r="AZ18" s="878"/>
      <c r="BA18" s="878"/>
      <c r="BB18" s="878"/>
      <c r="BC18" s="878"/>
      <c r="BD18" s="878"/>
      <c r="BE18" s="878"/>
      <c r="BF18" s="878"/>
      <c r="BG18" s="878"/>
      <c r="BH18" s="878"/>
      <c r="BI18" s="878"/>
      <c r="BJ18" s="878"/>
      <c r="BK18" s="879"/>
    </row>
    <row r="19" spans="2:63" ht="29.25" customHeight="1" x14ac:dyDescent="0.45">
      <c r="B19" s="874"/>
      <c r="C19" s="875"/>
      <c r="D19" s="875"/>
      <c r="E19" s="875"/>
      <c r="F19" s="875"/>
      <c r="G19" s="876"/>
      <c r="H19" s="868"/>
      <c r="I19" s="868"/>
      <c r="J19" s="868"/>
      <c r="K19" s="868"/>
      <c r="L19" s="868"/>
      <c r="M19" s="868"/>
      <c r="N19" s="868"/>
      <c r="O19" s="868"/>
      <c r="P19" s="877"/>
      <c r="Q19" s="878"/>
      <c r="R19" s="878"/>
      <c r="S19" s="878"/>
      <c r="T19" s="878"/>
      <c r="U19" s="878"/>
      <c r="V19" s="878"/>
      <c r="W19" s="878"/>
      <c r="X19" s="878"/>
      <c r="Y19" s="878"/>
      <c r="Z19" s="878"/>
      <c r="AA19" s="878"/>
      <c r="AB19" s="878"/>
      <c r="AC19" s="878"/>
      <c r="AD19" s="878"/>
      <c r="AE19" s="878"/>
      <c r="AF19" s="878"/>
      <c r="AG19" s="878"/>
      <c r="AH19" s="878"/>
      <c r="AI19" s="878"/>
      <c r="AJ19" s="878"/>
      <c r="AK19" s="878"/>
      <c r="AL19" s="878"/>
      <c r="AM19" s="878"/>
      <c r="AN19" s="877"/>
      <c r="AO19" s="878"/>
      <c r="AP19" s="878"/>
      <c r="AQ19" s="878"/>
      <c r="AR19" s="878"/>
      <c r="AS19" s="878"/>
      <c r="AT19" s="878"/>
      <c r="AU19" s="878"/>
      <c r="AV19" s="878"/>
      <c r="AW19" s="878"/>
      <c r="AX19" s="878"/>
      <c r="AY19" s="878"/>
      <c r="AZ19" s="878"/>
      <c r="BA19" s="878"/>
      <c r="BB19" s="878"/>
      <c r="BC19" s="878"/>
      <c r="BD19" s="878"/>
      <c r="BE19" s="878"/>
      <c r="BF19" s="878"/>
      <c r="BG19" s="878"/>
      <c r="BH19" s="878"/>
      <c r="BI19" s="878"/>
      <c r="BJ19" s="878"/>
      <c r="BK19" s="879"/>
    </row>
    <row r="20" spans="2:63" x14ac:dyDescent="0.45">
      <c r="B20" s="880"/>
      <c r="C20" s="880"/>
      <c r="D20" s="881" t="s">
        <v>990</v>
      </c>
      <c r="E20" s="880"/>
      <c r="F20" s="880"/>
      <c r="G20" s="880"/>
      <c r="H20" s="880"/>
      <c r="I20" s="880"/>
      <c r="J20" s="880"/>
      <c r="K20" s="880"/>
      <c r="L20" s="880"/>
      <c r="M20" s="880"/>
      <c r="N20" s="880"/>
      <c r="O20" s="880"/>
      <c r="P20" s="880"/>
      <c r="Q20" s="880"/>
      <c r="R20" s="880"/>
      <c r="S20" s="880"/>
      <c r="T20" s="880"/>
      <c r="U20" s="880"/>
      <c r="V20" s="880"/>
      <c r="W20" s="880"/>
      <c r="X20" s="880"/>
      <c r="Y20" s="880"/>
      <c r="Z20" s="880"/>
      <c r="AA20" s="880"/>
      <c r="AB20" s="880"/>
      <c r="AC20" s="880"/>
      <c r="AD20" s="880"/>
      <c r="AE20" s="880"/>
      <c r="AF20" s="880"/>
      <c r="AG20" s="880"/>
      <c r="AH20" s="880"/>
      <c r="AI20" s="880"/>
      <c r="AJ20" s="880"/>
      <c r="AK20" s="880"/>
      <c r="AL20" s="880"/>
      <c r="AM20" s="880"/>
      <c r="AN20" s="880"/>
      <c r="AO20" s="880"/>
      <c r="AP20" s="880"/>
      <c r="AQ20" s="880"/>
      <c r="AR20" s="880"/>
      <c r="AS20" s="880"/>
      <c r="AT20" s="880"/>
      <c r="AU20" s="880"/>
      <c r="AV20" s="880"/>
      <c r="AW20" s="880"/>
      <c r="AX20" s="880"/>
      <c r="AY20" s="880"/>
      <c r="AZ20" s="880"/>
      <c r="BA20" s="880"/>
      <c r="BB20" s="880"/>
      <c r="BC20" s="880"/>
      <c r="BD20" s="880"/>
      <c r="BE20" s="880"/>
      <c r="BF20" s="880"/>
      <c r="BG20" s="880"/>
      <c r="BH20" s="880"/>
      <c r="BI20" s="880"/>
      <c r="BJ20" s="880"/>
      <c r="BK20" s="880"/>
    </row>
    <row r="21" spans="2:63" x14ac:dyDescent="0.45">
      <c r="D21" s="65" t="s">
        <v>991</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3"/>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56FC-22B7-4E87-8E54-084668CEB493}">
  <dimension ref="A1:AU93"/>
  <sheetViews>
    <sheetView showGridLines="0" view="pageBreakPreview" zoomScale="85" zoomScaleNormal="100" zoomScaleSheetLayoutView="85" workbookViewId="0">
      <selection activeCell="L38" sqref="L38:AO39"/>
    </sheetView>
  </sheetViews>
  <sheetFormatPr defaultColWidth="8.09765625" defaultRowHeight="16.2" x14ac:dyDescent="0.45"/>
  <cols>
    <col min="1" max="1" width="2.5" style="882" customWidth="1"/>
    <col min="2" max="3" width="3.59765625" style="935" customWidth="1"/>
    <col min="4" max="40" width="3.59765625" style="882" customWidth="1"/>
    <col min="41" max="16384" width="8.09765625" style="882"/>
  </cols>
  <sheetData>
    <row r="1" spans="1:47" ht="20.25" customHeight="1" x14ac:dyDescent="0.45">
      <c r="B1" s="883" t="s">
        <v>992</v>
      </c>
      <c r="C1" s="884"/>
      <c r="D1" s="885"/>
      <c r="E1" s="885"/>
      <c r="F1" s="885"/>
      <c r="G1" s="885"/>
      <c r="H1" s="885"/>
      <c r="I1" s="885"/>
      <c r="J1" s="885"/>
      <c r="K1" s="885"/>
      <c r="L1" s="885"/>
      <c r="M1" s="885"/>
      <c r="N1" s="885"/>
      <c r="O1" s="885"/>
      <c r="P1" s="885"/>
      <c r="Q1" s="885"/>
      <c r="R1" s="885"/>
      <c r="S1" s="885"/>
      <c r="T1" s="885"/>
      <c r="U1" s="885"/>
      <c r="V1" s="885"/>
      <c r="W1" s="885"/>
      <c r="X1" s="885"/>
      <c r="Y1" s="885"/>
      <c r="Z1" s="885"/>
      <c r="AA1" s="885"/>
      <c r="AB1" s="885"/>
      <c r="AC1" s="885"/>
      <c r="AD1" s="885"/>
      <c r="AE1" s="885"/>
      <c r="AF1" s="885"/>
      <c r="AG1" s="885"/>
      <c r="AH1" s="885"/>
      <c r="AI1" s="885"/>
      <c r="AJ1" s="885"/>
      <c r="AK1" s="885"/>
      <c r="AL1" s="885"/>
      <c r="AM1" s="885"/>
      <c r="AN1" s="885"/>
    </row>
    <row r="2" spans="1:47" x14ac:dyDescent="0.45">
      <c r="B2" s="886" t="s">
        <v>409</v>
      </c>
      <c r="C2" s="886"/>
      <c r="D2" s="886"/>
      <c r="E2" s="887" t="s">
        <v>408</v>
      </c>
      <c r="F2" s="887"/>
      <c r="G2" s="887"/>
      <c r="H2" s="887"/>
      <c r="I2" s="887"/>
      <c r="J2" s="887"/>
      <c r="K2" s="886" t="s">
        <v>993</v>
      </c>
      <c r="L2" s="886"/>
      <c r="M2" s="886"/>
      <c r="N2" s="887" t="s">
        <v>407</v>
      </c>
      <c r="O2" s="887"/>
      <c r="P2" s="887"/>
      <c r="Q2" s="887"/>
      <c r="R2" s="887"/>
      <c r="S2" s="887"/>
      <c r="T2" s="887"/>
      <c r="U2" s="888" t="s">
        <v>994</v>
      </c>
      <c r="V2" s="888"/>
      <c r="W2" s="888"/>
      <c r="X2" s="888"/>
      <c r="Y2" s="887" t="s">
        <v>397</v>
      </c>
      <c r="Z2" s="887"/>
      <c r="AA2" s="887"/>
      <c r="AB2" s="887"/>
      <c r="AC2" s="887"/>
      <c r="AD2" s="887"/>
      <c r="AE2" s="887"/>
      <c r="AF2" s="887"/>
      <c r="AG2" s="889" t="s">
        <v>995</v>
      </c>
      <c r="AH2" s="889"/>
      <c r="AI2" s="889"/>
      <c r="AJ2" s="890">
        <v>44337</v>
      </c>
      <c r="AK2" s="890"/>
      <c r="AL2" s="890"/>
      <c r="AM2" s="890"/>
      <c r="AN2" s="890"/>
    </row>
    <row r="3" spans="1:47" x14ac:dyDescent="0.45">
      <c r="A3" s="882" t="s">
        <v>996</v>
      </c>
      <c r="B3" s="891" t="s">
        <v>997</v>
      </c>
      <c r="C3" s="891"/>
      <c r="D3" s="891"/>
      <c r="E3" s="892" t="s">
        <v>401</v>
      </c>
      <c r="F3" s="892"/>
      <c r="G3" s="892"/>
      <c r="H3" s="892"/>
      <c r="I3" s="892"/>
      <c r="J3" s="892"/>
      <c r="K3" s="891" t="s">
        <v>998</v>
      </c>
      <c r="L3" s="891"/>
      <c r="M3" s="891"/>
      <c r="N3" s="892" t="s">
        <v>406</v>
      </c>
      <c r="O3" s="892"/>
      <c r="P3" s="892"/>
      <c r="Q3" s="892"/>
      <c r="R3" s="892"/>
      <c r="S3" s="892"/>
      <c r="T3" s="892"/>
      <c r="U3" s="893" t="s">
        <v>999</v>
      </c>
      <c r="V3" s="893"/>
      <c r="W3" s="893"/>
      <c r="X3" s="893"/>
      <c r="Y3" s="892" t="s">
        <v>391</v>
      </c>
      <c r="Z3" s="892"/>
      <c r="AA3" s="892"/>
      <c r="AB3" s="892"/>
      <c r="AC3" s="892"/>
      <c r="AD3" s="892"/>
      <c r="AE3" s="892"/>
      <c r="AF3" s="892"/>
      <c r="AG3" s="894"/>
      <c r="AH3" s="894"/>
      <c r="AI3" s="894"/>
      <c r="AJ3" s="895"/>
      <c r="AK3" s="895"/>
      <c r="AL3" s="895"/>
      <c r="AM3" s="895"/>
      <c r="AN3" s="895"/>
    </row>
    <row r="4" spans="1:47" ht="12" customHeight="1" x14ac:dyDescent="0.45">
      <c r="B4" s="896"/>
      <c r="C4" s="897"/>
      <c r="D4" s="897"/>
      <c r="E4" s="897"/>
      <c r="F4" s="897"/>
      <c r="G4" s="897"/>
      <c r="H4" s="897"/>
      <c r="I4" s="897"/>
      <c r="J4" s="897"/>
      <c r="K4" s="897"/>
      <c r="L4" s="897"/>
      <c r="M4" s="897"/>
      <c r="N4" s="897"/>
      <c r="O4" s="897"/>
      <c r="P4" s="897"/>
      <c r="Q4" s="897"/>
      <c r="R4" s="897"/>
      <c r="S4" s="897"/>
      <c r="T4" s="897"/>
      <c r="U4" s="897"/>
      <c r="V4" s="897"/>
      <c r="W4" s="897"/>
      <c r="X4" s="897"/>
      <c r="Y4" s="897"/>
      <c r="Z4" s="897"/>
      <c r="AA4" s="897"/>
      <c r="AB4" s="897"/>
      <c r="AC4" s="897"/>
      <c r="AD4" s="897"/>
      <c r="AE4" s="897"/>
      <c r="AF4" s="897"/>
      <c r="AG4" s="898" t="s">
        <v>1000</v>
      </c>
      <c r="AH4" s="899"/>
      <c r="AI4" s="900"/>
      <c r="AJ4" s="901" t="str">
        <f>IF(AT87=4,"Ⅳ",IF(AT87=3,"Ⅲ",IF(AT87=2,"Ⅱ","Ⅰ")))</f>
        <v>Ⅲ</v>
      </c>
      <c r="AK4" s="902"/>
      <c r="AL4" s="902"/>
      <c r="AM4" s="902"/>
      <c r="AN4" s="903"/>
      <c r="AO4" s="47"/>
      <c r="AP4" s="47"/>
      <c r="AQ4" s="47"/>
      <c r="AR4" s="47"/>
      <c r="AS4" s="47"/>
      <c r="AT4" s="47"/>
      <c r="AU4" s="47"/>
    </row>
    <row r="5" spans="1:47" ht="12.75" customHeight="1" thickBot="1" x14ac:dyDescent="0.5">
      <c r="B5" s="904" t="s">
        <v>1001</v>
      </c>
      <c r="C5" s="905"/>
      <c r="D5" s="905"/>
      <c r="E5" s="905"/>
      <c r="F5" s="905"/>
      <c r="G5" s="905"/>
      <c r="H5" s="905"/>
      <c r="I5" s="905"/>
      <c r="J5" s="905"/>
      <c r="K5" s="905"/>
      <c r="L5" s="905"/>
      <c r="M5" s="905"/>
      <c r="N5" s="905"/>
      <c r="O5" s="905"/>
      <c r="P5" s="905"/>
      <c r="Q5" s="905"/>
      <c r="R5" s="905"/>
      <c r="S5" s="905"/>
      <c r="T5" s="905"/>
      <c r="U5" s="905"/>
      <c r="V5" s="905"/>
      <c r="W5" s="905"/>
      <c r="X5" s="905"/>
      <c r="Y5" s="905"/>
      <c r="Z5" s="905"/>
      <c r="AA5" s="905"/>
      <c r="AB5" s="905"/>
      <c r="AC5" s="905"/>
      <c r="AD5" s="905"/>
      <c r="AE5" s="905"/>
      <c r="AF5" s="905"/>
      <c r="AG5" s="906"/>
      <c r="AH5" s="907"/>
      <c r="AI5" s="908"/>
      <c r="AJ5" s="909"/>
      <c r="AK5" s="910"/>
      <c r="AL5" s="910"/>
      <c r="AM5" s="910"/>
      <c r="AN5" s="911"/>
      <c r="AO5" s="47"/>
      <c r="AP5" s="47"/>
      <c r="AQ5" s="47"/>
      <c r="AR5" s="47"/>
      <c r="AS5" s="47"/>
      <c r="AT5" s="47"/>
      <c r="AU5" s="47"/>
    </row>
    <row r="6" spans="1:47" x14ac:dyDescent="0.45">
      <c r="B6" s="912" t="s">
        <v>1002</v>
      </c>
      <c r="C6" s="913" t="s">
        <v>1003</v>
      </c>
      <c r="D6" s="914" t="s">
        <v>1004</v>
      </c>
      <c r="E6" s="915"/>
      <c r="F6" s="915"/>
      <c r="G6" s="915"/>
      <c r="H6" s="915"/>
      <c r="I6" s="915"/>
      <c r="J6" s="915"/>
      <c r="K6" s="915"/>
      <c r="L6" s="915"/>
      <c r="M6" s="915"/>
      <c r="N6" s="915"/>
      <c r="O6" s="915"/>
      <c r="P6" s="915"/>
      <c r="Q6" s="915"/>
      <c r="R6" s="915"/>
      <c r="S6" s="915"/>
      <c r="T6" s="915"/>
      <c r="U6" s="915"/>
      <c r="V6" s="915"/>
      <c r="W6" s="915"/>
      <c r="X6" s="916"/>
      <c r="Y6" s="917" t="s">
        <v>1005</v>
      </c>
      <c r="Z6" s="917"/>
      <c r="AA6" s="917"/>
      <c r="AB6" s="917"/>
      <c r="AC6" s="918" t="s">
        <v>1006</v>
      </c>
      <c r="AD6" s="919"/>
      <c r="AE6" s="919"/>
      <c r="AF6" s="919"/>
      <c r="AG6" s="919"/>
      <c r="AH6" s="919"/>
      <c r="AI6" s="919"/>
      <c r="AJ6" s="919"/>
      <c r="AK6" s="919"/>
      <c r="AL6" s="919"/>
      <c r="AM6" s="919"/>
      <c r="AN6" s="920"/>
      <c r="AO6" s="47"/>
      <c r="AP6" s="47"/>
      <c r="AQ6" s="47"/>
      <c r="AR6" s="47"/>
      <c r="AS6" s="47"/>
      <c r="AT6" s="921" t="s">
        <v>1007</v>
      </c>
      <c r="AU6" s="47"/>
    </row>
    <row r="7" spans="1:47" x14ac:dyDescent="0.45">
      <c r="B7" s="922"/>
      <c r="C7" s="923"/>
      <c r="D7" s="924" t="s">
        <v>1008</v>
      </c>
      <c r="E7" s="925"/>
      <c r="F7" s="925"/>
      <c r="G7" s="925"/>
      <c r="H7" s="925"/>
      <c r="I7" s="925"/>
      <c r="J7" s="925"/>
      <c r="K7" s="925"/>
      <c r="L7" s="925"/>
      <c r="M7" s="925"/>
      <c r="N7" s="925"/>
      <c r="O7" s="926"/>
      <c r="P7" s="925" t="s">
        <v>1009</v>
      </c>
      <c r="Q7" s="925"/>
      <c r="R7" s="925"/>
      <c r="S7" s="925"/>
      <c r="T7" s="925"/>
      <c r="U7" s="925"/>
      <c r="V7" s="925"/>
      <c r="W7" s="925"/>
      <c r="X7" s="927"/>
      <c r="Y7" s="928"/>
      <c r="Z7" s="928"/>
      <c r="AA7" s="928"/>
      <c r="AB7" s="928"/>
      <c r="AC7" s="929" t="s">
        <v>1010</v>
      </c>
      <c r="AD7" s="930"/>
      <c r="AE7" s="930"/>
      <c r="AF7" s="930"/>
      <c r="AG7" s="926" t="s">
        <v>1011</v>
      </c>
      <c r="AH7" s="930"/>
      <c r="AI7" s="930"/>
      <c r="AJ7" s="930"/>
      <c r="AK7" s="930"/>
      <c r="AL7" s="930"/>
      <c r="AM7" s="930"/>
      <c r="AN7" s="931"/>
      <c r="AO7" s="47"/>
      <c r="AP7" s="47"/>
      <c r="AQ7" s="47"/>
      <c r="AR7" s="47"/>
      <c r="AS7" s="47"/>
      <c r="AT7" s="932"/>
      <c r="AU7" s="47"/>
    </row>
    <row r="8" spans="1:47" x14ac:dyDescent="0.45">
      <c r="B8" s="922"/>
      <c r="C8" s="923"/>
      <c r="D8" s="924" t="s">
        <v>1012</v>
      </c>
      <c r="E8" s="925"/>
      <c r="F8" s="925"/>
      <c r="G8" s="926"/>
      <c r="H8" s="925" t="s">
        <v>1013</v>
      </c>
      <c r="I8" s="925"/>
      <c r="J8" s="925"/>
      <c r="K8" s="926"/>
      <c r="L8" s="925" t="s">
        <v>1014</v>
      </c>
      <c r="M8" s="925"/>
      <c r="N8" s="925"/>
      <c r="O8" s="926"/>
      <c r="P8" s="925" t="s">
        <v>1015</v>
      </c>
      <c r="Q8" s="925"/>
      <c r="R8" s="926"/>
      <c r="S8" s="925" t="s">
        <v>1013</v>
      </c>
      <c r="T8" s="925"/>
      <c r="U8" s="926"/>
      <c r="V8" s="925" t="s">
        <v>1014</v>
      </c>
      <c r="W8" s="925"/>
      <c r="X8" s="927"/>
      <c r="Y8" s="933" t="s">
        <v>1015</v>
      </c>
      <c r="Z8" s="934" t="s">
        <v>1013</v>
      </c>
      <c r="AA8" s="934" t="s">
        <v>1014</v>
      </c>
      <c r="AB8" s="933" t="s">
        <v>1016</v>
      </c>
      <c r="AC8" s="929" t="s">
        <v>1017</v>
      </c>
      <c r="AD8" s="930"/>
      <c r="AE8" s="930"/>
      <c r="AF8" s="930"/>
      <c r="AG8" s="930" t="s">
        <v>1013</v>
      </c>
      <c r="AH8" s="930"/>
      <c r="AI8" s="930"/>
      <c r="AJ8" s="930"/>
      <c r="AK8" s="926" t="s">
        <v>1014</v>
      </c>
      <c r="AL8" s="930"/>
      <c r="AM8" s="930"/>
      <c r="AN8" s="931"/>
      <c r="AO8" s="47"/>
      <c r="AP8" s="47"/>
      <c r="AQ8" s="47"/>
      <c r="AR8" s="47"/>
      <c r="AS8" s="47"/>
      <c r="AT8" s="932"/>
      <c r="AU8" s="47"/>
    </row>
    <row r="9" spans="1:47" s="935" customFormat="1" x14ac:dyDescent="0.45">
      <c r="B9" s="936"/>
      <c r="C9" s="937"/>
      <c r="D9" s="938" t="s">
        <v>1018</v>
      </c>
      <c r="E9" s="939" t="s">
        <v>1019</v>
      </c>
      <c r="F9" s="939" t="s">
        <v>1020</v>
      </c>
      <c r="G9" s="940" t="s">
        <v>1021</v>
      </c>
      <c r="H9" s="941" t="s">
        <v>1018</v>
      </c>
      <c r="I9" s="939" t="s">
        <v>1019</v>
      </c>
      <c r="J9" s="939" t="s">
        <v>1020</v>
      </c>
      <c r="K9" s="940" t="s">
        <v>1021</v>
      </c>
      <c r="L9" s="941" t="s">
        <v>1018</v>
      </c>
      <c r="M9" s="939" t="s">
        <v>1019</v>
      </c>
      <c r="N9" s="939" t="s">
        <v>1020</v>
      </c>
      <c r="O9" s="940" t="s">
        <v>1021</v>
      </c>
      <c r="P9" s="941" t="s">
        <v>395</v>
      </c>
      <c r="Q9" s="939" t="s">
        <v>382</v>
      </c>
      <c r="R9" s="940" t="s">
        <v>1022</v>
      </c>
      <c r="S9" s="941" t="s">
        <v>395</v>
      </c>
      <c r="T9" s="939" t="s">
        <v>382</v>
      </c>
      <c r="U9" s="940" t="s">
        <v>1022</v>
      </c>
      <c r="V9" s="941" t="s">
        <v>395</v>
      </c>
      <c r="W9" s="939" t="s">
        <v>382</v>
      </c>
      <c r="X9" s="942" t="s">
        <v>1022</v>
      </c>
      <c r="Y9" s="943"/>
      <c r="Z9" s="944"/>
      <c r="AA9" s="944"/>
      <c r="AB9" s="943"/>
      <c r="AC9" s="938" t="s">
        <v>1018</v>
      </c>
      <c r="AD9" s="939" t="s">
        <v>1019</v>
      </c>
      <c r="AE9" s="939" t="s">
        <v>1020</v>
      </c>
      <c r="AF9" s="940" t="s">
        <v>1021</v>
      </c>
      <c r="AG9" s="945" t="s">
        <v>1018</v>
      </c>
      <c r="AH9" s="939" t="s">
        <v>1019</v>
      </c>
      <c r="AI9" s="939" t="s">
        <v>1020</v>
      </c>
      <c r="AJ9" s="939" t="s">
        <v>1021</v>
      </c>
      <c r="AK9" s="939" t="s">
        <v>1018</v>
      </c>
      <c r="AL9" s="939" t="s">
        <v>1019</v>
      </c>
      <c r="AM9" s="939" t="s">
        <v>1020</v>
      </c>
      <c r="AN9" s="942" t="s">
        <v>1021</v>
      </c>
      <c r="AO9" s="47" t="s">
        <v>1023</v>
      </c>
      <c r="AP9" s="47"/>
      <c r="AQ9" s="47"/>
      <c r="AR9" s="47"/>
      <c r="AS9" s="47"/>
      <c r="AT9" s="946"/>
      <c r="AU9" s="47"/>
    </row>
    <row r="10" spans="1:47" x14ac:dyDescent="0.45">
      <c r="B10" s="947" t="s">
        <v>631</v>
      </c>
      <c r="C10" s="948">
        <v>0</v>
      </c>
      <c r="D10" s="949">
        <v>0</v>
      </c>
      <c r="E10" s="950">
        <v>0</v>
      </c>
      <c r="F10" s="950">
        <v>0</v>
      </c>
      <c r="G10" s="950">
        <v>0</v>
      </c>
      <c r="H10" s="950">
        <v>0</v>
      </c>
      <c r="I10" s="950">
        <v>0</v>
      </c>
      <c r="J10" s="950">
        <v>0</v>
      </c>
      <c r="K10" s="950">
        <v>0</v>
      </c>
      <c r="L10" s="950">
        <v>0</v>
      </c>
      <c r="M10" s="950">
        <v>0</v>
      </c>
      <c r="N10" s="950">
        <v>0</v>
      </c>
      <c r="O10" s="950">
        <v>0</v>
      </c>
      <c r="P10" s="950"/>
      <c r="Q10" s="950"/>
      <c r="R10" s="950"/>
      <c r="S10" s="950">
        <v>0</v>
      </c>
      <c r="T10" s="950">
        <v>0</v>
      </c>
      <c r="U10" s="950">
        <v>0</v>
      </c>
      <c r="V10" s="950">
        <v>0</v>
      </c>
      <c r="W10" s="950">
        <v>0</v>
      </c>
      <c r="X10" s="951">
        <v>0</v>
      </c>
      <c r="Y10" s="952" t="s">
        <v>412</v>
      </c>
      <c r="Z10" s="953" t="s">
        <v>412</v>
      </c>
      <c r="AA10" s="953" t="s">
        <v>412</v>
      </c>
      <c r="AB10" s="952" t="s">
        <v>412</v>
      </c>
      <c r="AC10" s="954"/>
      <c r="AD10" s="955"/>
      <c r="AE10" s="955"/>
      <c r="AF10" s="956"/>
      <c r="AG10" s="957">
        <v>0</v>
      </c>
      <c r="AH10" s="957">
        <v>0</v>
      </c>
      <c r="AI10" s="957">
        <v>0</v>
      </c>
      <c r="AJ10" s="957">
        <v>0</v>
      </c>
      <c r="AK10" s="957">
        <v>0</v>
      </c>
      <c r="AL10" s="957">
        <v>0</v>
      </c>
      <c r="AM10" s="957">
        <v>0</v>
      </c>
      <c r="AN10" s="958">
        <v>0</v>
      </c>
      <c r="AO10" s="47"/>
      <c r="AP10" s="47"/>
      <c r="AQ10" s="47"/>
      <c r="AR10" s="47"/>
      <c r="AS10" s="47"/>
      <c r="AT10" s="959">
        <f>IF(AB10="Ⅳ",4,IF(AB10="Ⅲ",3,IF(AB10="Ⅱ",2,1)))</f>
        <v>1</v>
      </c>
      <c r="AU10" s="47"/>
    </row>
    <row r="11" spans="1:47" x14ac:dyDescent="0.45">
      <c r="B11" s="947" t="s">
        <v>970</v>
      </c>
      <c r="C11" s="948">
        <v>3.1</v>
      </c>
      <c r="D11" s="949">
        <v>0</v>
      </c>
      <c r="E11" s="950">
        <v>0</v>
      </c>
      <c r="F11" s="950">
        <v>0</v>
      </c>
      <c r="G11" s="950">
        <v>0</v>
      </c>
      <c r="H11" s="950">
        <v>0</v>
      </c>
      <c r="I11" s="950">
        <v>0</v>
      </c>
      <c r="J11" s="950">
        <v>0</v>
      </c>
      <c r="K11" s="950">
        <v>0</v>
      </c>
      <c r="L11" s="950">
        <v>0</v>
      </c>
      <c r="M11" s="950">
        <v>0</v>
      </c>
      <c r="N11" s="950">
        <v>0</v>
      </c>
      <c r="O11" s="950">
        <v>0</v>
      </c>
      <c r="P11" s="950"/>
      <c r="Q11" s="950"/>
      <c r="R11" s="950"/>
      <c r="S11" s="950">
        <v>0</v>
      </c>
      <c r="T11" s="950">
        <v>0</v>
      </c>
      <c r="U11" s="950">
        <v>0</v>
      </c>
      <c r="V11" s="950">
        <v>0</v>
      </c>
      <c r="W11" s="950">
        <v>0</v>
      </c>
      <c r="X11" s="951">
        <v>0</v>
      </c>
      <c r="Y11" s="952" t="s">
        <v>412</v>
      </c>
      <c r="Z11" s="953" t="s">
        <v>412</v>
      </c>
      <c r="AA11" s="953" t="s">
        <v>412</v>
      </c>
      <c r="AB11" s="952" t="s">
        <v>412</v>
      </c>
      <c r="AC11" s="954"/>
      <c r="AD11" s="955"/>
      <c r="AE11" s="955"/>
      <c r="AF11" s="956"/>
      <c r="AG11" s="957">
        <v>0</v>
      </c>
      <c r="AH11" s="957">
        <v>0</v>
      </c>
      <c r="AI11" s="957">
        <v>0</v>
      </c>
      <c r="AJ11" s="957">
        <v>0</v>
      </c>
      <c r="AK11" s="957">
        <v>0</v>
      </c>
      <c r="AL11" s="957">
        <v>0</v>
      </c>
      <c r="AM11" s="957">
        <v>0</v>
      </c>
      <c r="AN11" s="958">
        <v>0</v>
      </c>
      <c r="AO11" s="47"/>
      <c r="AP11" s="47"/>
      <c r="AQ11" s="47"/>
      <c r="AR11" s="47"/>
      <c r="AS11" s="47"/>
      <c r="AT11" s="959">
        <f t="shared" ref="AT11:AT74" si="0">IF(AB11="Ⅳ",4,IF(AB11="Ⅲ",3,IF(AB11="Ⅱ",2,1)))</f>
        <v>1</v>
      </c>
      <c r="AU11" s="47"/>
    </row>
    <row r="12" spans="1:47" x14ac:dyDescent="0.45">
      <c r="B12" s="947" t="s">
        <v>285</v>
      </c>
      <c r="C12" s="948">
        <v>5.2</v>
      </c>
      <c r="D12" s="949">
        <v>0</v>
      </c>
      <c r="E12" s="950">
        <v>0</v>
      </c>
      <c r="F12" s="950">
        <v>0</v>
      </c>
      <c r="G12" s="950">
        <v>0</v>
      </c>
      <c r="H12" s="950">
        <v>0</v>
      </c>
      <c r="I12" s="950">
        <v>0</v>
      </c>
      <c r="J12" s="950">
        <v>0</v>
      </c>
      <c r="K12" s="950">
        <v>0</v>
      </c>
      <c r="L12" s="950">
        <v>0</v>
      </c>
      <c r="M12" s="950">
        <v>0</v>
      </c>
      <c r="N12" s="950">
        <v>1</v>
      </c>
      <c r="O12" s="950">
        <v>3</v>
      </c>
      <c r="P12" s="950"/>
      <c r="Q12" s="950"/>
      <c r="R12" s="950"/>
      <c r="S12" s="950">
        <v>0</v>
      </c>
      <c r="T12" s="950">
        <v>0</v>
      </c>
      <c r="U12" s="950">
        <v>0</v>
      </c>
      <c r="V12" s="950">
        <v>0</v>
      </c>
      <c r="W12" s="950">
        <v>0</v>
      </c>
      <c r="X12" s="951">
        <v>4</v>
      </c>
      <c r="Y12" s="952" t="s">
        <v>412</v>
      </c>
      <c r="Z12" s="953" t="s">
        <v>412</v>
      </c>
      <c r="AA12" s="953" t="s">
        <v>404</v>
      </c>
      <c r="AB12" s="952" t="s">
        <v>404</v>
      </c>
      <c r="AC12" s="954"/>
      <c r="AD12" s="955"/>
      <c r="AE12" s="955"/>
      <c r="AF12" s="956"/>
      <c r="AG12" s="957">
        <v>0</v>
      </c>
      <c r="AH12" s="957">
        <v>0</v>
      </c>
      <c r="AI12" s="957">
        <v>0</v>
      </c>
      <c r="AJ12" s="957">
        <v>0</v>
      </c>
      <c r="AK12" s="957">
        <v>0</v>
      </c>
      <c r="AL12" s="957">
        <v>0</v>
      </c>
      <c r="AM12" s="957">
        <v>3.6</v>
      </c>
      <c r="AN12" s="958">
        <v>15.2</v>
      </c>
      <c r="AO12" s="47"/>
      <c r="AP12" s="47"/>
      <c r="AQ12" s="47"/>
      <c r="AR12" s="47"/>
      <c r="AS12" s="47"/>
      <c r="AT12" s="959">
        <f t="shared" si="0"/>
        <v>2</v>
      </c>
      <c r="AU12" s="47"/>
    </row>
    <row r="13" spans="1:47" x14ac:dyDescent="0.45">
      <c r="B13" s="947" t="s">
        <v>286</v>
      </c>
      <c r="C13" s="948">
        <v>4</v>
      </c>
      <c r="D13" s="949">
        <v>0</v>
      </c>
      <c r="E13" s="950">
        <v>0</v>
      </c>
      <c r="F13" s="950">
        <v>0</v>
      </c>
      <c r="G13" s="950">
        <v>1</v>
      </c>
      <c r="H13" s="950">
        <v>0</v>
      </c>
      <c r="I13" s="950">
        <v>0</v>
      </c>
      <c r="J13" s="950">
        <v>0</v>
      </c>
      <c r="K13" s="950">
        <v>1</v>
      </c>
      <c r="L13" s="950">
        <v>0</v>
      </c>
      <c r="M13" s="950">
        <v>0</v>
      </c>
      <c r="N13" s="950">
        <v>0</v>
      </c>
      <c r="O13" s="950">
        <v>0</v>
      </c>
      <c r="P13" s="950"/>
      <c r="Q13" s="950"/>
      <c r="R13" s="950">
        <v>1</v>
      </c>
      <c r="S13" s="950">
        <v>0</v>
      </c>
      <c r="T13" s="950">
        <v>0</v>
      </c>
      <c r="U13" s="950">
        <v>1</v>
      </c>
      <c r="V13" s="950">
        <v>0</v>
      </c>
      <c r="W13" s="950">
        <v>0</v>
      </c>
      <c r="X13" s="951">
        <v>0</v>
      </c>
      <c r="Y13" s="952" t="s">
        <v>404</v>
      </c>
      <c r="Z13" s="953" t="s">
        <v>404</v>
      </c>
      <c r="AA13" s="953" t="s">
        <v>412</v>
      </c>
      <c r="AB13" s="952" t="s">
        <v>404</v>
      </c>
      <c r="AC13" s="954"/>
      <c r="AD13" s="955"/>
      <c r="AE13" s="955"/>
      <c r="AF13" s="956">
        <v>4</v>
      </c>
      <c r="AG13" s="957">
        <v>0</v>
      </c>
      <c r="AH13" s="957">
        <v>0</v>
      </c>
      <c r="AI13" s="957">
        <v>0</v>
      </c>
      <c r="AJ13" s="957">
        <v>0.04</v>
      </c>
      <c r="AK13" s="957">
        <v>0</v>
      </c>
      <c r="AL13" s="957">
        <v>0</v>
      </c>
      <c r="AM13" s="957">
        <v>0</v>
      </c>
      <c r="AN13" s="958">
        <v>0</v>
      </c>
      <c r="AO13" s="47"/>
      <c r="AP13" s="47"/>
      <c r="AQ13" s="47"/>
      <c r="AR13" s="47"/>
      <c r="AS13" s="47"/>
      <c r="AT13" s="959">
        <f t="shared" si="0"/>
        <v>2</v>
      </c>
      <c r="AU13" s="47"/>
    </row>
    <row r="14" spans="1:47" x14ac:dyDescent="0.45">
      <c r="B14" s="947" t="s">
        <v>287</v>
      </c>
      <c r="C14" s="948">
        <v>3.6</v>
      </c>
      <c r="D14" s="949">
        <v>0</v>
      </c>
      <c r="E14" s="950">
        <v>0</v>
      </c>
      <c r="F14" s="950">
        <v>0</v>
      </c>
      <c r="G14" s="950">
        <v>2</v>
      </c>
      <c r="H14" s="950">
        <v>0</v>
      </c>
      <c r="I14" s="950">
        <v>0</v>
      </c>
      <c r="J14" s="950">
        <v>0</v>
      </c>
      <c r="K14" s="950">
        <v>0</v>
      </c>
      <c r="L14" s="950">
        <v>0</v>
      </c>
      <c r="M14" s="950">
        <v>0</v>
      </c>
      <c r="N14" s="950">
        <v>0</v>
      </c>
      <c r="O14" s="950">
        <v>0</v>
      </c>
      <c r="P14" s="950"/>
      <c r="Q14" s="950"/>
      <c r="R14" s="950">
        <v>1</v>
      </c>
      <c r="S14" s="950">
        <v>0</v>
      </c>
      <c r="T14" s="950">
        <v>0</v>
      </c>
      <c r="U14" s="950">
        <v>0</v>
      </c>
      <c r="V14" s="950">
        <v>0</v>
      </c>
      <c r="W14" s="950">
        <v>0</v>
      </c>
      <c r="X14" s="951">
        <v>0</v>
      </c>
      <c r="Y14" s="952" t="s">
        <v>404</v>
      </c>
      <c r="Z14" s="953" t="s">
        <v>412</v>
      </c>
      <c r="AA14" s="953" t="s">
        <v>412</v>
      </c>
      <c r="AB14" s="952" t="s">
        <v>404</v>
      </c>
      <c r="AC14" s="954"/>
      <c r="AD14" s="955"/>
      <c r="AE14" s="955"/>
      <c r="AF14" s="956">
        <v>3.6</v>
      </c>
      <c r="AG14" s="957">
        <v>0</v>
      </c>
      <c r="AH14" s="957">
        <v>0</v>
      </c>
      <c r="AI14" s="957">
        <v>0</v>
      </c>
      <c r="AJ14" s="957">
        <v>0</v>
      </c>
      <c r="AK14" s="957">
        <v>0</v>
      </c>
      <c r="AL14" s="957">
        <v>0</v>
      </c>
      <c r="AM14" s="957">
        <v>0</v>
      </c>
      <c r="AN14" s="958">
        <v>0</v>
      </c>
      <c r="AO14" s="47"/>
      <c r="AP14" s="47"/>
      <c r="AQ14" s="47"/>
      <c r="AR14" s="47"/>
      <c r="AS14" s="47"/>
      <c r="AT14" s="959">
        <f t="shared" si="0"/>
        <v>2</v>
      </c>
      <c r="AU14" s="47"/>
    </row>
    <row r="15" spans="1:47" x14ac:dyDescent="0.45">
      <c r="B15" s="947" t="s">
        <v>288</v>
      </c>
      <c r="C15" s="948">
        <v>5.4</v>
      </c>
      <c r="D15" s="949">
        <v>0</v>
      </c>
      <c r="E15" s="950">
        <v>0</v>
      </c>
      <c r="F15" s="950">
        <v>0</v>
      </c>
      <c r="G15" s="950">
        <v>2</v>
      </c>
      <c r="H15" s="950">
        <v>0</v>
      </c>
      <c r="I15" s="950">
        <v>0</v>
      </c>
      <c r="J15" s="950">
        <v>1</v>
      </c>
      <c r="K15" s="950">
        <v>1</v>
      </c>
      <c r="L15" s="950">
        <v>0</v>
      </c>
      <c r="M15" s="950">
        <v>0</v>
      </c>
      <c r="N15" s="950">
        <v>0</v>
      </c>
      <c r="O15" s="950">
        <v>1</v>
      </c>
      <c r="P15" s="950"/>
      <c r="Q15" s="950"/>
      <c r="R15" s="950">
        <v>1</v>
      </c>
      <c r="S15" s="950">
        <v>0</v>
      </c>
      <c r="T15" s="950">
        <v>0</v>
      </c>
      <c r="U15" s="950">
        <v>2</v>
      </c>
      <c r="V15" s="950">
        <v>0</v>
      </c>
      <c r="W15" s="950">
        <v>0</v>
      </c>
      <c r="X15" s="951">
        <v>1</v>
      </c>
      <c r="Y15" s="952" t="s">
        <v>404</v>
      </c>
      <c r="Z15" s="953" t="s">
        <v>404</v>
      </c>
      <c r="AA15" s="953" t="s">
        <v>404</v>
      </c>
      <c r="AB15" s="952" t="s">
        <v>404</v>
      </c>
      <c r="AC15" s="954"/>
      <c r="AD15" s="955"/>
      <c r="AE15" s="955"/>
      <c r="AF15" s="956">
        <v>5.4</v>
      </c>
      <c r="AG15" s="957">
        <v>0</v>
      </c>
      <c r="AH15" s="957">
        <v>0</v>
      </c>
      <c r="AI15" s="957">
        <v>5.2999999999999999E-2</v>
      </c>
      <c r="AJ15" s="957">
        <v>0.22500000000000001</v>
      </c>
      <c r="AK15" s="957">
        <v>0</v>
      </c>
      <c r="AL15" s="957">
        <v>0</v>
      </c>
      <c r="AM15" s="957">
        <v>0</v>
      </c>
      <c r="AN15" s="958">
        <v>9.9</v>
      </c>
      <c r="AO15" s="47"/>
      <c r="AP15" s="47"/>
      <c r="AQ15" s="47"/>
      <c r="AR15" s="47"/>
      <c r="AS15" s="47"/>
      <c r="AT15" s="959">
        <f t="shared" si="0"/>
        <v>2</v>
      </c>
      <c r="AU15" s="47"/>
    </row>
    <row r="16" spans="1:47" x14ac:dyDescent="0.45">
      <c r="B16" s="947" t="s">
        <v>289</v>
      </c>
      <c r="C16" s="948">
        <v>4.3</v>
      </c>
      <c r="D16" s="949">
        <v>0</v>
      </c>
      <c r="E16" s="950">
        <v>0</v>
      </c>
      <c r="F16" s="950">
        <v>0</v>
      </c>
      <c r="G16" s="950">
        <v>1</v>
      </c>
      <c r="H16" s="950">
        <v>0</v>
      </c>
      <c r="I16" s="950">
        <v>0</v>
      </c>
      <c r="J16" s="950">
        <v>0</v>
      </c>
      <c r="K16" s="950">
        <v>0</v>
      </c>
      <c r="L16" s="950">
        <v>0</v>
      </c>
      <c r="M16" s="950">
        <v>0</v>
      </c>
      <c r="N16" s="950">
        <v>0</v>
      </c>
      <c r="O16" s="950">
        <v>1</v>
      </c>
      <c r="P16" s="950"/>
      <c r="Q16" s="950"/>
      <c r="R16" s="950">
        <v>1</v>
      </c>
      <c r="S16" s="950">
        <v>0</v>
      </c>
      <c r="T16" s="950">
        <v>0</v>
      </c>
      <c r="U16" s="950">
        <v>0</v>
      </c>
      <c r="V16" s="950">
        <v>0</v>
      </c>
      <c r="W16" s="950">
        <v>0</v>
      </c>
      <c r="X16" s="951">
        <v>1</v>
      </c>
      <c r="Y16" s="952" t="s">
        <v>404</v>
      </c>
      <c r="Z16" s="953" t="s">
        <v>412</v>
      </c>
      <c r="AA16" s="953" t="s">
        <v>404</v>
      </c>
      <c r="AB16" s="952" t="s">
        <v>404</v>
      </c>
      <c r="AC16" s="954"/>
      <c r="AD16" s="955"/>
      <c r="AE16" s="955"/>
      <c r="AF16" s="956">
        <v>4.3</v>
      </c>
      <c r="AG16" s="957">
        <v>0</v>
      </c>
      <c r="AH16" s="957">
        <v>0</v>
      </c>
      <c r="AI16" s="957">
        <v>0</v>
      </c>
      <c r="AJ16" s="957">
        <v>0</v>
      </c>
      <c r="AK16" s="957">
        <v>0</v>
      </c>
      <c r="AL16" s="957">
        <v>0</v>
      </c>
      <c r="AM16" s="957">
        <v>0</v>
      </c>
      <c r="AN16" s="958">
        <v>2.35</v>
      </c>
      <c r="AO16" s="47"/>
      <c r="AP16" s="47"/>
      <c r="AQ16" s="47"/>
      <c r="AR16" s="47"/>
      <c r="AS16" s="47"/>
      <c r="AT16" s="959">
        <f t="shared" si="0"/>
        <v>2</v>
      </c>
      <c r="AU16" s="47"/>
    </row>
    <row r="17" spans="2:47" x14ac:dyDescent="0.45">
      <c r="B17" s="947" t="s">
        <v>290</v>
      </c>
      <c r="C17" s="948">
        <v>4</v>
      </c>
      <c r="D17" s="949">
        <v>0</v>
      </c>
      <c r="E17" s="950">
        <v>0</v>
      </c>
      <c r="F17" s="950">
        <v>0</v>
      </c>
      <c r="G17" s="950">
        <v>2</v>
      </c>
      <c r="H17" s="950">
        <v>0</v>
      </c>
      <c r="I17" s="950">
        <v>2</v>
      </c>
      <c r="J17" s="950">
        <v>0</v>
      </c>
      <c r="K17" s="950">
        <v>1</v>
      </c>
      <c r="L17" s="950">
        <v>0</v>
      </c>
      <c r="M17" s="950">
        <v>0</v>
      </c>
      <c r="N17" s="950">
        <v>0</v>
      </c>
      <c r="O17" s="950">
        <v>0</v>
      </c>
      <c r="P17" s="950"/>
      <c r="Q17" s="950"/>
      <c r="R17" s="950">
        <v>1</v>
      </c>
      <c r="S17" s="950">
        <v>0</v>
      </c>
      <c r="T17" s="950">
        <v>2</v>
      </c>
      <c r="U17" s="950">
        <v>1</v>
      </c>
      <c r="V17" s="950">
        <v>0</v>
      </c>
      <c r="W17" s="950">
        <v>0</v>
      </c>
      <c r="X17" s="951">
        <v>0</v>
      </c>
      <c r="Y17" s="952" t="s">
        <v>404</v>
      </c>
      <c r="Z17" s="953" t="s">
        <v>382</v>
      </c>
      <c r="AA17" s="953" t="s">
        <v>412</v>
      </c>
      <c r="AB17" s="952" t="s">
        <v>382</v>
      </c>
      <c r="AC17" s="954"/>
      <c r="AD17" s="955"/>
      <c r="AE17" s="955"/>
      <c r="AF17" s="956">
        <v>4</v>
      </c>
      <c r="AG17" s="957">
        <v>0</v>
      </c>
      <c r="AH17" s="957">
        <v>3.68</v>
      </c>
      <c r="AI17" s="957">
        <v>0</v>
      </c>
      <c r="AJ17" s="957">
        <v>0.09</v>
      </c>
      <c r="AK17" s="957">
        <v>0</v>
      </c>
      <c r="AL17" s="957">
        <v>0</v>
      </c>
      <c r="AM17" s="957">
        <v>0</v>
      </c>
      <c r="AN17" s="958">
        <v>0</v>
      </c>
      <c r="AO17" s="47"/>
      <c r="AP17" s="47"/>
      <c r="AQ17" s="47"/>
      <c r="AR17" s="47"/>
      <c r="AS17" s="47"/>
      <c r="AT17" s="959">
        <f t="shared" si="0"/>
        <v>3</v>
      </c>
      <c r="AU17" s="47"/>
    </row>
    <row r="18" spans="2:47" x14ac:dyDescent="0.45">
      <c r="B18" s="947" t="s">
        <v>291</v>
      </c>
      <c r="C18" s="948">
        <v>4</v>
      </c>
      <c r="D18" s="949">
        <v>0</v>
      </c>
      <c r="E18" s="950">
        <v>0</v>
      </c>
      <c r="F18" s="950">
        <v>0</v>
      </c>
      <c r="G18" s="950">
        <v>1</v>
      </c>
      <c r="H18" s="950">
        <v>0</v>
      </c>
      <c r="I18" s="950">
        <v>0</v>
      </c>
      <c r="J18" s="950">
        <v>1</v>
      </c>
      <c r="K18" s="950">
        <v>1</v>
      </c>
      <c r="L18" s="950">
        <v>0</v>
      </c>
      <c r="M18" s="950">
        <v>0</v>
      </c>
      <c r="N18" s="950">
        <v>0</v>
      </c>
      <c r="O18" s="950">
        <v>0</v>
      </c>
      <c r="P18" s="950"/>
      <c r="Q18" s="950"/>
      <c r="R18" s="950">
        <v>1</v>
      </c>
      <c r="S18" s="950">
        <v>0</v>
      </c>
      <c r="T18" s="950">
        <v>0</v>
      </c>
      <c r="U18" s="950">
        <v>2</v>
      </c>
      <c r="V18" s="950">
        <v>0</v>
      </c>
      <c r="W18" s="950">
        <v>0</v>
      </c>
      <c r="X18" s="951">
        <v>0</v>
      </c>
      <c r="Y18" s="952" t="s">
        <v>404</v>
      </c>
      <c r="Z18" s="953" t="s">
        <v>404</v>
      </c>
      <c r="AA18" s="953" t="s">
        <v>412</v>
      </c>
      <c r="AB18" s="952" t="s">
        <v>404</v>
      </c>
      <c r="AC18" s="954"/>
      <c r="AD18" s="955"/>
      <c r="AE18" s="955"/>
      <c r="AF18" s="956">
        <v>4</v>
      </c>
      <c r="AG18" s="957">
        <v>0</v>
      </c>
      <c r="AH18" s="957">
        <v>0</v>
      </c>
      <c r="AI18" s="957">
        <v>7.4999999999999997E-2</v>
      </c>
      <c r="AJ18" s="957">
        <v>0.12</v>
      </c>
      <c r="AK18" s="957">
        <v>0</v>
      </c>
      <c r="AL18" s="957">
        <v>0</v>
      </c>
      <c r="AM18" s="957">
        <v>0</v>
      </c>
      <c r="AN18" s="958">
        <v>0</v>
      </c>
      <c r="AO18" s="47"/>
      <c r="AP18" s="47"/>
      <c r="AQ18" s="47"/>
      <c r="AR18" s="47"/>
      <c r="AS18" s="47"/>
      <c r="AT18" s="959">
        <f t="shared" si="0"/>
        <v>2</v>
      </c>
      <c r="AU18" s="47"/>
    </row>
    <row r="19" spans="2:47" x14ac:dyDescent="0.45">
      <c r="B19" s="947" t="s">
        <v>292</v>
      </c>
      <c r="C19" s="948">
        <v>4.5</v>
      </c>
      <c r="D19" s="949">
        <v>0</v>
      </c>
      <c r="E19" s="950">
        <v>0</v>
      </c>
      <c r="F19" s="950">
        <v>0</v>
      </c>
      <c r="G19" s="950">
        <v>1</v>
      </c>
      <c r="H19" s="950">
        <v>0</v>
      </c>
      <c r="I19" s="950">
        <v>0</v>
      </c>
      <c r="J19" s="950">
        <v>0</v>
      </c>
      <c r="K19" s="950">
        <v>1</v>
      </c>
      <c r="L19" s="950">
        <v>0</v>
      </c>
      <c r="M19" s="950">
        <v>0</v>
      </c>
      <c r="N19" s="950">
        <v>0</v>
      </c>
      <c r="O19" s="950">
        <v>0</v>
      </c>
      <c r="P19" s="950"/>
      <c r="Q19" s="950"/>
      <c r="R19" s="950">
        <v>1</v>
      </c>
      <c r="S19" s="950">
        <v>0</v>
      </c>
      <c r="T19" s="950">
        <v>0</v>
      </c>
      <c r="U19" s="950">
        <v>1</v>
      </c>
      <c r="V19" s="950">
        <v>0</v>
      </c>
      <c r="W19" s="950">
        <v>0</v>
      </c>
      <c r="X19" s="951">
        <v>0</v>
      </c>
      <c r="Y19" s="952" t="s">
        <v>404</v>
      </c>
      <c r="Z19" s="953" t="s">
        <v>404</v>
      </c>
      <c r="AA19" s="953" t="s">
        <v>412</v>
      </c>
      <c r="AB19" s="952" t="s">
        <v>404</v>
      </c>
      <c r="AC19" s="954"/>
      <c r="AD19" s="955"/>
      <c r="AE19" s="955"/>
      <c r="AF19" s="956">
        <v>4.5</v>
      </c>
      <c r="AG19" s="957">
        <v>0</v>
      </c>
      <c r="AH19" s="957">
        <v>0</v>
      </c>
      <c r="AI19" s="957">
        <v>0</v>
      </c>
      <c r="AJ19" s="957">
        <v>0.7</v>
      </c>
      <c r="AK19" s="957">
        <v>0</v>
      </c>
      <c r="AL19" s="957">
        <v>0</v>
      </c>
      <c r="AM19" s="957">
        <v>0</v>
      </c>
      <c r="AN19" s="958">
        <v>0</v>
      </c>
      <c r="AO19" s="47"/>
      <c r="AP19" s="47"/>
      <c r="AQ19" s="47"/>
      <c r="AR19" s="47"/>
      <c r="AS19" s="47"/>
      <c r="AT19" s="959">
        <f t="shared" si="0"/>
        <v>2</v>
      </c>
      <c r="AU19" s="47"/>
    </row>
    <row r="20" spans="2:47" x14ac:dyDescent="0.45">
      <c r="B20" s="947" t="s">
        <v>293</v>
      </c>
      <c r="C20" s="948">
        <v>4.5</v>
      </c>
      <c r="D20" s="949">
        <v>0</v>
      </c>
      <c r="E20" s="950">
        <v>0</v>
      </c>
      <c r="F20" s="950">
        <v>0</v>
      </c>
      <c r="G20" s="950">
        <v>2</v>
      </c>
      <c r="H20" s="950">
        <v>0</v>
      </c>
      <c r="I20" s="950">
        <v>0</v>
      </c>
      <c r="J20" s="950">
        <v>0</v>
      </c>
      <c r="K20" s="950">
        <v>1</v>
      </c>
      <c r="L20" s="950">
        <v>0</v>
      </c>
      <c r="M20" s="950">
        <v>0</v>
      </c>
      <c r="N20" s="950">
        <v>0</v>
      </c>
      <c r="O20" s="950">
        <v>0</v>
      </c>
      <c r="P20" s="950"/>
      <c r="Q20" s="950"/>
      <c r="R20" s="950">
        <v>1</v>
      </c>
      <c r="S20" s="950">
        <v>0</v>
      </c>
      <c r="T20" s="950">
        <v>0</v>
      </c>
      <c r="U20" s="950">
        <v>1</v>
      </c>
      <c r="V20" s="950">
        <v>0</v>
      </c>
      <c r="W20" s="950">
        <v>0</v>
      </c>
      <c r="X20" s="951">
        <v>0</v>
      </c>
      <c r="Y20" s="952" t="s">
        <v>404</v>
      </c>
      <c r="Z20" s="953" t="s">
        <v>404</v>
      </c>
      <c r="AA20" s="953" t="s">
        <v>412</v>
      </c>
      <c r="AB20" s="952" t="s">
        <v>404</v>
      </c>
      <c r="AC20" s="954"/>
      <c r="AD20" s="955"/>
      <c r="AE20" s="955"/>
      <c r="AF20" s="956">
        <v>4.5</v>
      </c>
      <c r="AG20" s="957">
        <v>0</v>
      </c>
      <c r="AH20" s="957">
        <v>0</v>
      </c>
      <c r="AI20" s="957">
        <v>0</v>
      </c>
      <c r="AJ20" s="957">
        <v>0.03</v>
      </c>
      <c r="AK20" s="957">
        <v>0</v>
      </c>
      <c r="AL20" s="957">
        <v>0</v>
      </c>
      <c r="AM20" s="957">
        <v>0</v>
      </c>
      <c r="AN20" s="958">
        <v>0</v>
      </c>
      <c r="AO20" s="47"/>
      <c r="AP20" s="47"/>
      <c r="AQ20" s="47"/>
      <c r="AR20" s="47"/>
      <c r="AS20" s="47"/>
      <c r="AT20" s="959">
        <f t="shared" si="0"/>
        <v>2</v>
      </c>
      <c r="AU20" s="47"/>
    </row>
    <row r="21" spans="2:47" x14ac:dyDescent="0.45">
      <c r="B21" s="947" t="s">
        <v>294</v>
      </c>
      <c r="C21" s="948">
        <v>4.5</v>
      </c>
      <c r="D21" s="949">
        <v>0</v>
      </c>
      <c r="E21" s="950">
        <v>0</v>
      </c>
      <c r="F21" s="950">
        <v>0</v>
      </c>
      <c r="G21" s="950">
        <v>2</v>
      </c>
      <c r="H21" s="950">
        <v>0</v>
      </c>
      <c r="I21" s="950">
        <v>0</v>
      </c>
      <c r="J21" s="950">
        <v>1</v>
      </c>
      <c r="K21" s="950">
        <v>1</v>
      </c>
      <c r="L21" s="950">
        <v>0</v>
      </c>
      <c r="M21" s="950">
        <v>0</v>
      </c>
      <c r="N21" s="950">
        <v>0</v>
      </c>
      <c r="O21" s="950">
        <v>1</v>
      </c>
      <c r="P21" s="950"/>
      <c r="Q21" s="950"/>
      <c r="R21" s="950">
        <v>1</v>
      </c>
      <c r="S21" s="950">
        <v>0</v>
      </c>
      <c r="T21" s="950">
        <v>0</v>
      </c>
      <c r="U21" s="950">
        <v>2</v>
      </c>
      <c r="V21" s="950">
        <v>0</v>
      </c>
      <c r="W21" s="950">
        <v>0</v>
      </c>
      <c r="X21" s="951">
        <v>1</v>
      </c>
      <c r="Y21" s="952" t="s">
        <v>404</v>
      </c>
      <c r="Z21" s="953" t="s">
        <v>404</v>
      </c>
      <c r="AA21" s="953" t="s">
        <v>404</v>
      </c>
      <c r="AB21" s="952" t="s">
        <v>404</v>
      </c>
      <c r="AC21" s="954"/>
      <c r="AD21" s="955"/>
      <c r="AE21" s="955"/>
      <c r="AF21" s="956">
        <v>4.5</v>
      </c>
      <c r="AG21" s="957">
        <v>0</v>
      </c>
      <c r="AH21" s="957">
        <v>0</v>
      </c>
      <c r="AI21" s="957">
        <v>0.06</v>
      </c>
      <c r="AJ21" s="957">
        <v>0.02</v>
      </c>
      <c r="AK21" s="957">
        <v>0</v>
      </c>
      <c r="AL21" s="957">
        <v>0</v>
      </c>
      <c r="AM21" s="957">
        <v>0</v>
      </c>
      <c r="AN21" s="958">
        <v>3.24</v>
      </c>
      <c r="AO21" s="47"/>
      <c r="AP21" s="47"/>
      <c r="AQ21" s="47"/>
      <c r="AR21" s="47"/>
      <c r="AS21" s="47"/>
      <c r="AT21" s="959">
        <f t="shared" si="0"/>
        <v>2</v>
      </c>
      <c r="AU21" s="47"/>
    </row>
    <row r="22" spans="2:47" x14ac:dyDescent="0.45">
      <c r="B22" s="947" t="s">
        <v>295</v>
      </c>
      <c r="C22" s="948">
        <v>4.4000000000000004</v>
      </c>
      <c r="D22" s="949">
        <v>0</v>
      </c>
      <c r="E22" s="950">
        <v>0</v>
      </c>
      <c r="F22" s="950">
        <v>0</v>
      </c>
      <c r="G22" s="950">
        <v>0</v>
      </c>
      <c r="H22" s="950">
        <v>0</v>
      </c>
      <c r="I22" s="950">
        <v>2</v>
      </c>
      <c r="J22" s="950">
        <v>0</v>
      </c>
      <c r="K22" s="950">
        <v>0</v>
      </c>
      <c r="L22" s="950">
        <v>0</v>
      </c>
      <c r="M22" s="950">
        <v>0</v>
      </c>
      <c r="N22" s="950">
        <v>0</v>
      </c>
      <c r="O22" s="950">
        <v>1</v>
      </c>
      <c r="P22" s="950"/>
      <c r="Q22" s="950"/>
      <c r="R22" s="950"/>
      <c r="S22" s="950">
        <v>0</v>
      </c>
      <c r="T22" s="950">
        <v>2</v>
      </c>
      <c r="U22" s="950">
        <v>0</v>
      </c>
      <c r="V22" s="950">
        <v>0</v>
      </c>
      <c r="W22" s="950">
        <v>0</v>
      </c>
      <c r="X22" s="951">
        <v>1</v>
      </c>
      <c r="Y22" s="952" t="s">
        <v>412</v>
      </c>
      <c r="Z22" s="953" t="s">
        <v>382</v>
      </c>
      <c r="AA22" s="953" t="s">
        <v>404</v>
      </c>
      <c r="AB22" s="952" t="s">
        <v>382</v>
      </c>
      <c r="AC22" s="954"/>
      <c r="AD22" s="955"/>
      <c r="AE22" s="955"/>
      <c r="AF22" s="956"/>
      <c r="AG22" s="957">
        <v>0</v>
      </c>
      <c r="AH22" s="957">
        <v>3.32</v>
      </c>
      <c r="AI22" s="957">
        <v>0</v>
      </c>
      <c r="AJ22" s="957">
        <v>0</v>
      </c>
      <c r="AK22" s="957">
        <v>0</v>
      </c>
      <c r="AL22" s="957">
        <v>0</v>
      </c>
      <c r="AM22" s="957">
        <v>0</v>
      </c>
      <c r="AN22" s="958">
        <v>3.95</v>
      </c>
      <c r="AO22" s="47"/>
      <c r="AP22" s="47"/>
      <c r="AQ22" s="47"/>
      <c r="AR22" s="47"/>
      <c r="AS22" s="47"/>
      <c r="AT22" s="959">
        <f t="shared" si="0"/>
        <v>3</v>
      </c>
      <c r="AU22" s="47"/>
    </row>
    <row r="23" spans="2:47" x14ac:dyDescent="0.45">
      <c r="B23" s="947" t="s">
        <v>296</v>
      </c>
      <c r="C23" s="948">
        <v>4.5</v>
      </c>
      <c r="D23" s="949">
        <v>0</v>
      </c>
      <c r="E23" s="950">
        <v>0</v>
      </c>
      <c r="F23" s="950">
        <v>0</v>
      </c>
      <c r="G23" s="950">
        <v>0</v>
      </c>
      <c r="H23" s="950">
        <v>0</v>
      </c>
      <c r="I23" s="950">
        <v>0</v>
      </c>
      <c r="J23" s="950">
        <v>0</v>
      </c>
      <c r="K23" s="950">
        <v>0</v>
      </c>
      <c r="L23" s="950">
        <v>0</v>
      </c>
      <c r="M23" s="950">
        <v>0</v>
      </c>
      <c r="N23" s="950">
        <v>0</v>
      </c>
      <c r="O23" s="950">
        <v>0</v>
      </c>
      <c r="P23" s="950"/>
      <c r="Q23" s="950"/>
      <c r="R23" s="950"/>
      <c r="S23" s="950">
        <v>0</v>
      </c>
      <c r="T23" s="950">
        <v>0</v>
      </c>
      <c r="U23" s="950">
        <v>0</v>
      </c>
      <c r="V23" s="950">
        <v>0</v>
      </c>
      <c r="W23" s="950">
        <v>0</v>
      </c>
      <c r="X23" s="951">
        <v>0</v>
      </c>
      <c r="Y23" s="952" t="s">
        <v>412</v>
      </c>
      <c r="Z23" s="953" t="s">
        <v>412</v>
      </c>
      <c r="AA23" s="953" t="s">
        <v>412</v>
      </c>
      <c r="AB23" s="952" t="s">
        <v>412</v>
      </c>
      <c r="AC23" s="954"/>
      <c r="AD23" s="955"/>
      <c r="AE23" s="955"/>
      <c r="AF23" s="956"/>
      <c r="AG23" s="957">
        <v>0</v>
      </c>
      <c r="AH23" s="957">
        <v>0</v>
      </c>
      <c r="AI23" s="957">
        <v>0</v>
      </c>
      <c r="AJ23" s="957">
        <v>0</v>
      </c>
      <c r="AK23" s="957">
        <v>0</v>
      </c>
      <c r="AL23" s="957">
        <v>0</v>
      </c>
      <c r="AM23" s="957">
        <v>0</v>
      </c>
      <c r="AN23" s="958">
        <v>0</v>
      </c>
      <c r="AO23" s="47"/>
      <c r="AP23" s="47"/>
      <c r="AQ23" s="47"/>
      <c r="AR23" s="47"/>
      <c r="AS23" s="47"/>
      <c r="AT23" s="959">
        <f t="shared" si="0"/>
        <v>1</v>
      </c>
      <c r="AU23" s="47"/>
    </row>
    <row r="24" spans="2:47" x14ac:dyDescent="0.45">
      <c r="B24" s="947" t="s">
        <v>297</v>
      </c>
      <c r="C24" s="948">
        <v>4.5</v>
      </c>
      <c r="D24" s="949">
        <v>0</v>
      </c>
      <c r="E24" s="950">
        <v>0</v>
      </c>
      <c r="F24" s="950">
        <v>0</v>
      </c>
      <c r="G24" s="950">
        <v>0</v>
      </c>
      <c r="H24" s="950">
        <v>0</v>
      </c>
      <c r="I24" s="950">
        <v>0</v>
      </c>
      <c r="J24" s="950">
        <v>0</v>
      </c>
      <c r="K24" s="950">
        <v>1</v>
      </c>
      <c r="L24" s="950">
        <v>0</v>
      </c>
      <c r="M24" s="950">
        <v>0</v>
      </c>
      <c r="N24" s="950">
        <v>3</v>
      </c>
      <c r="O24" s="950">
        <v>3</v>
      </c>
      <c r="P24" s="950"/>
      <c r="Q24" s="950"/>
      <c r="R24" s="950"/>
      <c r="S24" s="950">
        <v>0</v>
      </c>
      <c r="T24" s="950">
        <v>0</v>
      </c>
      <c r="U24" s="950">
        <v>1</v>
      </c>
      <c r="V24" s="950">
        <v>0</v>
      </c>
      <c r="W24" s="950">
        <v>0</v>
      </c>
      <c r="X24" s="951">
        <v>6</v>
      </c>
      <c r="Y24" s="952" t="s">
        <v>412</v>
      </c>
      <c r="Z24" s="953" t="s">
        <v>404</v>
      </c>
      <c r="AA24" s="953" t="s">
        <v>404</v>
      </c>
      <c r="AB24" s="952" t="s">
        <v>404</v>
      </c>
      <c r="AC24" s="954"/>
      <c r="AD24" s="955"/>
      <c r="AE24" s="955"/>
      <c r="AF24" s="956"/>
      <c r="AG24" s="957">
        <v>0</v>
      </c>
      <c r="AH24" s="957">
        <v>0</v>
      </c>
      <c r="AI24" s="957">
        <v>0</v>
      </c>
      <c r="AJ24" s="957">
        <v>0.03</v>
      </c>
      <c r="AK24" s="957">
        <v>0</v>
      </c>
      <c r="AL24" s="957">
        <v>0</v>
      </c>
      <c r="AM24" s="957">
        <v>12.29</v>
      </c>
      <c r="AN24" s="958">
        <v>3.16</v>
      </c>
      <c r="AO24" s="47"/>
      <c r="AP24" s="47"/>
      <c r="AQ24" s="47"/>
      <c r="AR24" s="47"/>
      <c r="AS24" s="47"/>
      <c r="AT24" s="959">
        <f t="shared" si="0"/>
        <v>2</v>
      </c>
      <c r="AU24" s="47"/>
    </row>
    <row r="25" spans="2:47" x14ac:dyDescent="0.45">
      <c r="B25" s="947" t="s">
        <v>298</v>
      </c>
      <c r="C25" s="948">
        <v>4.5</v>
      </c>
      <c r="D25" s="949">
        <v>0</v>
      </c>
      <c r="E25" s="950">
        <v>0</v>
      </c>
      <c r="F25" s="950">
        <v>0</v>
      </c>
      <c r="G25" s="950">
        <v>0</v>
      </c>
      <c r="H25" s="950">
        <v>0</v>
      </c>
      <c r="I25" s="950">
        <v>0</v>
      </c>
      <c r="J25" s="950">
        <v>0</v>
      </c>
      <c r="K25" s="950">
        <v>1</v>
      </c>
      <c r="L25" s="950">
        <v>0</v>
      </c>
      <c r="M25" s="950">
        <v>0</v>
      </c>
      <c r="N25" s="950">
        <v>2</v>
      </c>
      <c r="O25" s="950">
        <v>2</v>
      </c>
      <c r="P25" s="950"/>
      <c r="Q25" s="950"/>
      <c r="R25" s="950"/>
      <c r="S25" s="950">
        <v>0</v>
      </c>
      <c r="T25" s="950">
        <v>0</v>
      </c>
      <c r="U25" s="950">
        <v>1</v>
      </c>
      <c r="V25" s="950">
        <v>0</v>
      </c>
      <c r="W25" s="950">
        <v>0</v>
      </c>
      <c r="X25" s="951">
        <v>4</v>
      </c>
      <c r="Y25" s="952" t="s">
        <v>412</v>
      </c>
      <c r="Z25" s="953" t="s">
        <v>404</v>
      </c>
      <c r="AA25" s="953" t="s">
        <v>404</v>
      </c>
      <c r="AB25" s="952" t="s">
        <v>404</v>
      </c>
      <c r="AC25" s="954"/>
      <c r="AD25" s="955"/>
      <c r="AE25" s="955"/>
      <c r="AF25" s="956"/>
      <c r="AG25" s="957">
        <v>0</v>
      </c>
      <c r="AH25" s="957">
        <v>0</v>
      </c>
      <c r="AI25" s="957">
        <v>0</v>
      </c>
      <c r="AJ25" s="957">
        <v>0.15</v>
      </c>
      <c r="AK25" s="957">
        <v>0</v>
      </c>
      <c r="AL25" s="957">
        <v>0</v>
      </c>
      <c r="AM25" s="957">
        <v>8.9499999999999993</v>
      </c>
      <c r="AN25" s="958">
        <v>4.5999999999999996</v>
      </c>
      <c r="AO25" s="47"/>
      <c r="AP25" s="47"/>
      <c r="AQ25" s="47"/>
      <c r="AR25" s="47"/>
      <c r="AS25" s="47"/>
      <c r="AT25" s="959">
        <f t="shared" si="0"/>
        <v>2</v>
      </c>
      <c r="AU25" s="47"/>
    </row>
    <row r="26" spans="2:47" x14ac:dyDescent="0.45">
      <c r="B26" s="947" t="s">
        <v>299</v>
      </c>
      <c r="C26" s="948">
        <v>4.5</v>
      </c>
      <c r="D26" s="949">
        <v>0</v>
      </c>
      <c r="E26" s="950">
        <v>0</v>
      </c>
      <c r="F26" s="950">
        <v>0</v>
      </c>
      <c r="G26" s="950">
        <v>0</v>
      </c>
      <c r="H26" s="950">
        <v>0</v>
      </c>
      <c r="I26" s="950">
        <v>1</v>
      </c>
      <c r="J26" s="950">
        <v>0</v>
      </c>
      <c r="K26" s="950">
        <v>0</v>
      </c>
      <c r="L26" s="950">
        <v>0</v>
      </c>
      <c r="M26" s="950">
        <v>0</v>
      </c>
      <c r="N26" s="950">
        <v>0</v>
      </c>
      <c r="O26" s="950">
        <v>0</v>
      </c>
      <c r="P26" s="950"/>
      <c r="Q26" s="950"/>
      <c r="R26" s="950"/>
      <c r="S26" s="950">
        <v>0</v>
      </c>
      <c r="T26" s="950">
        <v>1</v>
      </c>
      <c r="U26" s="950">
        <v>0</v>
      </c>
      <c r="V26" s="950">
        <v>0</v>
      </c>
      <c r="W26" s="950">
        <v>0</v>
      </c>
      <c r="X26" s="951">
        <v>0</v>
      </c>
      <c r="Y26" s="952" t="s">
        <v>412</v>
      </c>
      <c r="Z26" s="953" t="s">
        <v>382</v>
      </c>
      <c r="AA26" s="953" t="s">
        <v>412</v>
      </c>
      <c r="AB26" s="952" t="s">
        <v>382</v>
      </c>
      <c r="AC26" s="954"/>
      <c r="AD26" s="955"/>
      <c r="AE26" s="955"/>
      <c r="AF26" s="956"/>
      <c r="AG26" s="957">
        <v>0</v>
      </c>
      <c r="AH26" s="957">
        <v>2.92</v>
      </c>
      <c r="AI26" s="957">
        <v>0</v>
      </c>
      <c r="AJ26" s="957">
        <v>0</v>
      </c>
      <c r="AK26" s="957">
        <v>0</v>
      </c>
      <c r="AL26" s="957">
        <v>0</v>
      </c>
      <c r="AM26" s="957">
        <v>0</v>
      </c>
      <c r="AN26" s="958">
        <v>0</v>
      </c>
      <c r="AO26" s="47"/>
      <c r="AP26" s="47"/>
      <c r="AQ26" s="47"/>
      <c r="AR26" s="47"/>
      <c r="AS26" s="47"/>
      <c r="AT26" s="959">
        <f t="shared" si="0"/>
        <v>3</v>
      </c>
      <c r="AU26" s="47"/>
    </row>
    <row r="27" spans="2:47" x14ac:dyDescent="0.45">
      <c r="B27" s="947" t="s">
        <v>300</v>
      </c>
      <c r="C27" s="948">
        <v>4.5</v>
      </c>
      <c r="D27" s="949">
        <v>0</v>
      </c>
      <c r="E27" s="950">
        <v>0</v>
      </c>
      <c r="F27" s="950">
        <v>0</v>
      </c>
      <c r="G27" s="950">
        <v>0</v>
      </c>
      <c r="H27" s="950">
        <v>0</v>
      </c>
      <c r="I27" s="950">
        <v>0</v>
      </c>
      <c r="J27" s="950">
        <v>0</v>
      </c>
      <c r="K27" s="950">
        <v>1</v>
      </c>
      <c r="L27" s="950">
        <v>0</v>
      </c>
      <c r="M27" s="950">
        <v>0</v>
      </c>
      <c r="N27" s="950">
        <v>1</v>
      </c>
      <c r="O27" s="950">
        <v>2</v>
      </c>
      <c r="P27" s="950"/>
      <c r="Q27" s="950"/>
      <c r="R27" s="950"/>
      <c r="S27" s="950">
        <v>0</v>
      </c>
      <c r="T27" s="950">
        <v>0</v>
      </c>
      <c r="U27" s="950">
        <v>1</v>
      </c>
      <c r="V27" s="950">
        <v>0</v>
      </c>
      <c r="W27" s="950">
        <v>0</v>
      </c>
      <c r="X27" s="951">
        <v>3</v>
      </c>
      <c r="Y27" s="952" t="s">
        <v>412</v>
      </c>
      <c r="Z27" s="953" t="s">
        <v>404</v>
      </c>
      <c r="AA27" s="953" t="s">
        <v>404</v>
      </c>
      <c r="AB27" s="952" t="s">
        <v>404</v>
      </c>
      <c r="AC27" s="954"/>
      <c r="AD27" s="955"/>
      <c r="AE27" s="955"/>
      <c r="AF27" s="956"/>
      <c r="AG27" s="957">
        <v>0</v>
      </c>
      <c r="AH27" s="957">
        <v>0</v>
      </c>
      <c r="AI27" s="957">
        <v>0</v>
      </c>
      <c r="AJ27" s="957">
        <v>0.18</v>
      </c>
      <c r="AK27" s="957">
        <v>0</v>
      </c>
      <c r="AL27" s="957">
        <v>0</v>
      </c>
      <c r="AM27" s="957">
        <v>0.03</v>
      </c>
      <c r="AN27" s="958">
        <v>2.5499999999999998</v>
      </c>
      <c r="AO27" s="47"/>
      <c r="AP27" s="47"/>
      <c r="AQ27" s="47"/>
      <c r="AR27" s="47"/>
      <c r="AS27" s="47"/>
      <c r="AT27" s="959">
        <f t="shared" si="0"/>
        <v>2</v>
      </c>
      <c r="AU27" s="47"/>
    </row>
    <row r="28" spans="2:47" x14ac:dyDescent="0.45">
      <c r="B28" s="947" t="s">
        <v>301</v>
      </c>
      <c r="C28" s="948">
        <v>5.0999999999999996</v>
      </c>
      <c r="D28" s="949">
        <v>0</v>
      </c>
      <c r="E28" s="950">
        <v>0</v>
      </c>
      <c r="F28" s="950">
        <v>0</v>
      </c>
      <c r="G28" s="950">
        <v>0</v>
      </c>
      <c r="H28" s="950">
        <v>0</v>
      </c>
      <c r="I28" s="950">
        <v>2</v>
      </c>
      <c r="J28" s="950">
        <v>0</v>
      </c>
      <c r="K28" s="950">
        <v>0</v>
      </c>
      <c r="L28" s="950">
        <v>0</v>
      </c>
      <c r="M28" s="950">
        <v>0</v>
      </c>
      <c r="N28" s="950">
        <v>1</v>
      </c>
      <c r="O28" s="950">
        <v>0</v>
      </c>
      <c r="P28" s="950"/>
      <c r="Q28" s="950"/>
      <c r="R28" s="950"/>
      <c r="S28" s="950">
        <v>0</v>
      </c>
      <c r="T28" s="950">
        <v>2</v>
      </c>
      <c r="U28" s="950">
        <v>0</v>
      </c>
      <c r="V28" s="950">
        <v>0</v>
      </c>
      <c r="W28" s="950">
        <v>0</v>
      </c>
      <c r="X28" s="951">
        <v>1</v>
      </c>
      <c r="Y28" s="952" t="s">
        <v>412</v>
      </c>
      <c r="Z28" s="953" t="s">
        <v>382</v>
      </c>
      <c r="AA28" s="953" t="s">
        <v>404</v>
      </c>
      <c r="AB28" s="952" t="s">
        <v>382</v>
      </c>
      <c r="AC28" s="954"/>
      <c r="AD28" s="955"/>
      <c r="AE28" s="955"/>
      <c r="AF28" s="956"/>
      <c r="AG28" s="957">
        <v>0</v>
      </c>
      <c r="AH28" s="957">
        <v>2.0999999999999996</v>
      </c>
      <c r="AI28" s="957">
        <v>0</v>
      </c>
      <c r="AJ28" s="957">
        <v>0</v>
      </c>
      <c r="AK28" s="957">
        <v>0</v>
      </c>
      <c r="AL28" s="957">
        <v>0</v>
      </c>
      <c r="AM28" s="957">
        <v>2.4500000000000002</v>
      </c>
      <c r="AN28" s="958">
        <v>0</v>
      </c>
      <c r="AO28" s="47"/>
      <c r="AP28" s="47"/>
      <c r="AQ28" s="47"/>
      <c r="AR28" s="47"/>
      <c r="AS28" s="47"/>
      <c r="AT28" s="959">
        <f t="shared" si="0"/>
        <v>3</v>
      </c>
      <c r="AU28" s="47"/>
    </row>
    <row r="29" spans="2:47" x14ac:dyDescent="0.45">
      <c r="B29" s="947" t="s">
        <v>302</v>
      </c>
      <c r="C29" s="948">
        <v>4.5</v>
      </c>
      <c r="D29" s="949">
        <v>0</v>
      </c>
      <c r="E29" s="950">
        <v>0</v>
      </c>
      <c r="F29" s="950">
        <v>0</v>
      </c>
      <c r="G29" s="950">
        <v>0</v>
      </c>
      <c r="H29" s="950">
        <v>0</v>
      </c>
      <c r="I29" s="950">
        <v>1</v>
      </c>
      <c r="J29" s="950">
        <v>0</v>
      </c>
      <c r="K29" s="950">
        <v>0</v>
      </c>
      <c r="L29" s="950">
        <v>0</v>
      </c>
      <c r="M29" s="950">
        <v>0</v>
      </c>
      <c r="N29" s="950">
        <v>0</v>
      </c>
      <c r="O29" s="950">
        <v>1</v>
      </c>
      <c r="P29" s="950"/>
      <c r="Q29" s="950"/>
      <c r="R29" s="950"/>
      <c r="S29" s="950">
        <v>0</v>
      </c>
      <c r="T29" s="950">
        <v>1</v>
      </c>
      <c r="U29" s="950">
        <v>0</v>
      </c>
      <c r="V29" s="950">
        <v>0</v>
      </c>
      <c r="W29" s="950">
        <v>0</v>
      </c>
      <c r="X29" s="951">
        <v>1</v>
      </c>
      <c r="Y29" s="952" t="s">
        <v>412</v>
      </c>
      <c r="Z29" s="953" t="s">
        <v>382</v>
      </c>
      <c r="AA29" s="953" t="s">
        <v>404</v>
      </c>
      <c r="AB29" s="952" t="s">
        <v>382</v>
      </c>
      <c r="AC29" s="954"/>
      <c r="AD29" s="955"/>
      <c r="AE29" s="955"/>
      <c r="AF29" s="956"/>
      <c r="AG29" s="957">
        <v>0</v>
      </c>
      <c r="AH29" s="957">
        <v>1.0649999999999999</v>
      </c>
      <c r="AI29" s="957">
        <v>0</v>
      </c>
      <c r="AJ29" s="957">
        <v>0</v>
      </c>
      <c r="AK29" s="957">
        <v>0</v>
      </c>
      <c r="AL29" s="957">
        <v>0</v>
      </c>
      <c r="AM29" s="957">
        <v>0</v>
      </c>
      <c r="AN29" s="958">
        <v>1.38</v>
      </c>
      <c r="AO29" s="47"/>
      <c r="AP29" s="47"/>
      <c r="AQ29" s="47"/>
      <c r="AR29" s="47"/>
      <c r="AS29" s="47"/>
      <c r="AT29" s="959">
        <f t="shared" si="0"/>
        <v>3</v>
      </c>
      <c r="AU29" s="47"/>
    </row>
    <row r="30" spans="2:47" x14ac:dyDescent="0.45">
      <c r="B30" s="947" t="s">
        <v>303</v>
      </c>
      <c r="C30" s="948">
        <v>4.5</v>
      </c>
      <c r="D30" s="949">
        <v>0</v>
      </c>
      <c r="E30" s="950">
        <v>0</v>
      </c>
      <c r="F30" s="950">
        <v>0</v>
      </c>
      <c r="G30" s="950">
        <v>0</v>
      </c>
      <c r="H30" s="950">
        <v>0</v>
      </c>
      <c r="I30" s="950">
        <v>0</v>
      </c>
      <c r="J30" s="950">
        <v>0</v>
      </c>
      <c r="K30" s="950">
        <v>0</v>
      </c>
      <c r="L30" s="950">
        <v>0</v>
      </c>
      <c r="M30" s="950">
        <v>0</v>
      </c>
      <c r="N30" s="950">
        <v>0</v>
      </c>
      <c r="O30" s="950">
        <v>1</v>
      </c>
      <c r="P30" s="950"/>
      <c r="Q30" s="950"/>
      <c r="R30" s="950"/>
      <c r="S30" s="950">
        <v>0</v>
      </c>
      <c r="T30" s="950">
        <v>0</v>
      </c>
      <c r="U30" s="950">
        <v>0</v>
      </c>
      <c r="V30" s="950">
        <v>0</v>
      </c>
      <c r="W30" s="950">
        <v>0</v>
      </c>
      <c r="X30" s="951">
        <v>1</v>
      </c>
      <c r="Y30" s="952" t="s">
        <v>412</v>
      </c>
      <c r="Z30" s="953" t="s">
        <v>412</v>
      </c>
      <c r="AA30" s="953" t="s">
        <v>404</v>
      </c>
      <c r="AB30" s="952" t="s">
        <v>404</v>
      </c>
      <c r="AC30" s="954"/>
      <c r="AD30" s="955"/>
      <c r="AE30" s="955"/>
      <c r="AF30" s="956"/>
      <c r="AG30" s="957">
        <v>0</v>
      </c>
      <c r="AH30" s="957">
        <v>0</v>
      </c>
      <c r="AI30" s="957">
        <v>0</v>
      </c>
      <c r="AJ30" s="957">
        <v>0</v>
      </c>
      <c r="AK30" s="957">
        <v>0</v>
      </c>
      <c r="AL30" s="957">
        <v>0</v>
      </c>
      <c r="AM30" s="957">
        <v>0</v>
      </c>
      <c r="AN30" s="958">
        <v>1.4</v>
      </c>
      <c r="AO30" s="47"/>
      <c r="AP30" s="47"/>
      <c r="AQ30" s="47"/>
      <c r="AR30" s="47"/>
      <c r="AS30" s="47"/>
      <c r="AT30" s="959">
        <f t="shared" si="0"/>
        <v>2</v>
      </c>
      <c r="AU30" s="47"/>
    </row>
    <row r="31" spans="2:47" x14ac:dyDescent="0.45">
      <c r="B31" s="947" t="s">
        <v>304</v>
      </c>
      <c r="C31" s="948">
        <v>4.5</v>
      </c>
      <c r="D31" s="949">
        <v>0</v>
      </c>
      <c r="E31" s="950">
        <v>0</v>
      </c>
      <c r="F31" s="950">
        <v>0</v>
      </c>
      <c r="G31" s="950">
        <v>0</v>
      </c>
      <c r="H31" s="950">
        <v>0</v>
      </c>
      <c r="I31" s="950">
        <v>0</v>
      </c>
      <c r="J31" s="950">
        <v>0</v>
      </c>
      <c r="K31" s="950">
        <v>2</v>
      </c>
      <c r="L31" s="950">
        <v>0</v>
      </c>
      <c r="M31" s="950">
        <v>0</v>
      </c>
      <c r="N31" s="950">
        <v>1</v>
      </c>
      <c r="O31" s="950">
        <v>1</v>
      </c>
      <c r="P31" s="950"/>
      <c r="Q31" s="950"/>
      <c r="R31" s="950"/>
      <c r="S31" s="950">
        <v>0</v>
      </c>
      <c r="T31" s="950">
        <v>0</v>
      </c>
      <c r="U31" s="950">
        <v>2</v>
      </c>
      <c r="V31" s="950">
        <v>0</v>
      </c>
      <c r="W31" s="950">
        <v>0</v>
      </c>
      <c r="X31" s="951">
        <v>2</v>
      </c>
      <c r="Y31" s="952" t="s">
        <v>412</v>
      </c>
      <c r="Z31" s="953" t="s">
        <v>404</v>
      </c>
      <c r="AA31" s="953" t="s">
        <v>404</v>
      </c>
      <c r="AB31" s="952" t="s">
        <v>404</v>
      </c>
      <c r="AC31" s="954"/>
      <c r="AD31" s="955"/>
      <c r="AE31" s="955"/>
      <c r="AF31" s="956"/>
      <c r="AG31" s="957">
        <v>0</v>
      </c>
      <c r="AH31" s="957">
        <v>0</v>
      </c>
      <c r="AI31" s="957">
        <v>0</v>
      </c>
      <c r="AJ31" s="957">
        <v>0.21</v>
      </c>
      <c r="AK31" s="957">
        <v>0</v>
      </c>
      <c r="AL31" s="957">
        <v>0</v>
      </c>
      <c r="AM31" s="957">
        <v>3.1</v>
      </c>
      <c r="AN31" s="958">
        <v>0.8</v>
      </c>
      <c r="AO31" s="47"/>
      <c r="AP31" s="47"/>
      <c r="AQ31" s="47"/>
      <c r="AR31" s="47"/>
      <c r="AS31" s="47"/>
      <c r="AT31" s="959">
        <f t="shared" si="0"/>
        <v>2</v>
      </c>
      <c r="AU31" s="47"/>
    </row>
    <row r="32" spans="2:47" x14ac:dyDescent="0.45">
      <c r="B32" s="947" t="s">
        <v>305</v>
      </c>
      <c r="C32" s="948">
        <v>4.5</v>
      </c>
      <c r="D32" s="949">
        <v>0</v>
      </c>
      <c r="E32" s="950">
        <v>0</v>
      </c>
      <c r="F32" s="950">
        <v>0</v>
      </c>
      <c r="G32" s="950">
        <v>0</v>
      </c>
      <c r="H32" s="950">
        <v>0</v>
      </c>
      <c r="I32" s="950">
        <v>1</v>
      </c>
      <c r="J32" s="950">
        <v>0</v>
      </c>
      <c r="K32" s="950">
        <v>1</v>
      </c>
      <c r="L32" s="950">
        <v>0</v>
      </c>
      <c r="M32" s="950">
        <v>0</v>
      </c>
      <c r="N32" s="950">
        <v>0</v>
      </c>
      <c r="O32" s="950">
        <v>0</v>
      </c>
      <c r="P32" s="950"/>
      <c r="Q32" s="950"/>
      <c r="R32" s="950"/>
      <c r="S32" s="950">
        <v>0</v>
      </c>
      <c r="T32" s="950">
        <v>1</v>
      </c>
      <c r="U32" s="950">
        <v>1</v>
      </c>
      <c r="V32" s="950">
        <v>0</v>
      </c>
      <c r="W32" s="950">
        <v>0</v>
      </c>
      <c r="X32" s="951">
        <v>0</v>
      </c>
      <c r="Y32" s="952" t="s">
        <v>412</v>
      </c>
      <c r="Z32" s="953" t="s">
        <v>382</v>
      </c>
      <c r="AA32" s="953" t="s">
        <v>412</v>
      </c>
      <c r="AB32" s="952" t="s">
        <v>382</v>
      </c>
      <c r="AC32" s="954"/>
      <c r="AD32" s="955"/>
      <c r="AE32" s="955"/>
      <c r="AF32" s="956"/>
      <c r="AG32" s="957">
        <v>0</v>
      </c>
      <c r="AH32" s="957">
        <v>3.15</v>
      </c>
      <c r="AI32" s="957">
        <v>0</v>
      </c>
      <c r="AJ32" s="957">
        <v>0.4</v>
      </c>
      <c r="AK32" s="957">
        <v>0</v>
      </c>
      <c r="AL32" s="957">
        <v>0</v>
      </c>
      <c r="AM32" s="957">
        <v>0</v>
      </c>
      <c r="AN32" s="958">
        <v>0</v>
      </c>
      <c r="AO32" s="47"/>
      <c r="AP32" s="47"/>
      <c r="AQ32" s="47"/>
      <c r="AR32" s="47"/>
      <c r="AS32" s="47"/>
      <c r="AT32" s="959">
        <f t="shared" si="0"/>
        <v>3</v>
      </c>
      <c r="AU32" s="47"/>
    </row>
    <row r="33" spans="2:47" x14ac:dyDescent="0.45">
      <c r="B33" s="947" t="s">
        <v>306</v>
      </c>
      <c r="C33" s="948">
        <v>4.5</v>
      </c>
      <c r="D33" s="949">
        <v>0</v>
      </c>
      <c r="E33" s="950">
        <v>0</v>
      </c>
      <c r="F33" s="950">
        <v>0</v>
      </c>
      <c r="G33" s="950">
        <v>0</v>
      </c>
      <c r="H33" s="950">
        <v>0</v>
      </c>
      <c r="I33" s="950">
        <v>0</v>
      </c>
      <c r="J33" s="950">
        <v>0</v>
      </c>
      <c r="K33" s="950">
        <v>0</v>
      </c>
      <c r="L33" s="950">
        <v>0</v>
      </c>
      <c r="M33" s="950">
        <v>0</v>
      </c>
      <c r="N33" s="950">
        <v>1</v>
      </c>
      <c r="O33" s="950">
        <v>2</v>
      </c>
      <c r="P33" s="950"/>
      <c r="Q33" s="950"/>
      <c r="R33" s="950"/>
      <c r="S33" s="950">
        <v>0</v>
      </c>
      <c r="T33" s="950">
        <v>0</v>
      </c>
      <c r="U33" s="950">
        <v>0</v>
      </c>
      <c r="V33" s="950">
        <v>0</v>
      </c>
      <c r="W33" s="950">
        <v>0</v>
      </c>
      <c r="X33" s="951">
        <v>3</v>
      </c>
      <c r="Y33" s="952" t="s">
        <v>412</v>
      </c>
      <c r="Z33" s="953" t="s">
        <v>412</v>
      </c>
      <c r="AA33" s="953" t="s">
        <v>404</v>
      </c>
      <c r="AB33" s="952" t="s">
        <v>404</v>
      </c>
      <c r="AC33" s="954"/>
      <c r="AD33" s="955"/>
      <c r="AE33" s="955"/>
      <c r="AF33" s="956"/>
      <c r="AG33" s="957">
        <v>0</v>
      </c>
      <c r="AH33" s="957">
        <v>0</v>
      </c>
      <c r="AI33" s="957">
        <v>0</v>
      </c>
      <c r="AJ33" s="957">
        <v>0</v>
      </c>
      <c r="AK33" s="957">
        <v>0</v>
      </c>
      <c r="AL33" s="957">
        <v>0</v>
      </c>
      <c r="AM33" s="957">
        <v>2.75</v>
      </c>
      <c r="AN33" s="958">
        <v>5.4</v>
      </c>
      <c r="AO33" s="47"/>
      <c r="AP33" s="47"/>
      <c r="AQ33" s="47"/>
      <c r="AR33" s="47"/>
      <c r="AS33" s="47"/>
      <c r="AT33" s="959">
        <f t="shared" si="0"/>
        <v>2</v>
      </c>
      <c r="AU33" s="47"/>
    </row>
    <row r="34" spans="2:47" x14ac:dyDescent="0.45">
      <c r="B34" s="947" t="s">
        <v>307</v>
      </c>
      <c r="C34" s="948">
        <v>4.5</v>
      </c>
      <c r="D34" s="949">
        <v>0</v>
      </c>
      <c r="E34" s="950">
        <v>0</v>
      </c>
      <c r="F34" s="950">
        <v>0</v>
      </c>
      <c r="G34" s="950">
        <v>0</v>
      </c>
      <c r="H34" s="950">
        <v>0</v>
      </c>
      <c r="I34" s="950">
        <v>0</v>
      </c>
      <c r="J34" s="950">
        <v>0</v>
      </c>
      <c r="K34" s="950">
        <v>1</v>
      </c>
      <c r="L34" s="950">
        <v>0</v>
      </c>
      <c r="M34" s="950">
        <v>0</v>
      </c>
      <c r="N34" s="950">
        <v>0</v>
      </c>
      <c r="O34" s="950">
        <v>1</v>
      </c>
      <c r="P34" s="950"/>
      <c r="Q34" s="950"/>
      <c r="R34" s="950"/>
      <c r="S34" s="950">
        <v>0</v>
      </c>
      <c r="T34" s="950">
        <v>0</v>
      </c>
      <c r="U34" s="950">
        <v>1</v>
      </c>
      <c r="V34" s="950">
        <v>0</v>
      </c>
      <c r="W34" s="950">
        <v>0</v>
      </c>
      <c r="X34" s="951">
        <v>1</v>
      </c>
      <c r="Y34" s="952" t="s">
        <v>412</v>
      </c>
      <c r="Z34" s="953" t="s">
        <v>404</v>
      </c>
      <c r="AA34" s="953" t="s">
        <v>404</v>
      </c>
      <c r="AB34" s="952" t="s">
        <v>404</v>
      </c>
      <c r="AC34" s="954"/>
      <c r="AD34" s="955"/>
      <c r="AE34" s="955"/>
      <c r="AF34" s="956"/>
      <c r="AG34" s="957">
        <v>0</v>
      </c>
      <c r="AH34" s="957">
        <v>0</v>
      </c>
      <c r="AI34" s="957">
        <v>0</v>
      </c>
      <c r="AJ34" s="957">
        <v>0.04</v>
      </c>
      <c r="AK34" s="957">
        <v>0</v>
      </c>
      <c r="AL34" s="957">
        <v>0</v>
      </c>
      <c r="AM34" s="957">
        <v>0</v>
      </c>
      <c r="AN34" s="958">
        <v>1.44</v>
      </c>
      <c r="AO34" s="47"/>
      <c r="AP34" s="47"/>
      <c r="AQ34" s="47"/>
      <c r="AR34" s="47"/>
      <c r="AS34" s="47"/>
      <c r="AT34" s="959">
        <f t="shared" si="0"/>
        <v>2</v>
      </c>
      <c r="AU34" s="47"/>
    </row>
    <row r="35" spans="2:47" x14ac:dyDescent="0.45">
      <c r="B35" s="947" t="s">
        <v>308</v>
      </c>
      <c r="C35" s="948">
        <v>4.5</v>
      </c>
      <c r="D35" s="949">
        <v>0</v>
      </c>
      <c r="E35" s="950">
        <v>0</v>
      </c>
      <c r="F35" s="950">
        <v>0</v>
      </c>
      <c r="G35" s="950">
        <v>0</v>
      </c>
      <c r="H35" s="950">
        <v>0</v>
      </c>
      <c r="I35" s="950">
        <v>0</v>
      </c>
      <c r="J35" s="950">
        <v>0</v>
      </c>
      <c r="K35" s="950">
        <v>0</v>
      </c>
      <c r="L35" s="950">
        <v>0</v>
      </c>
      <c r="M35" s="950">
        <v>0</v>
      </c>
      <c r="N35" s="950">
        <v>0</v>
      </c>
      <c r="O35" s="950">
        <v>0</v>
      </c>
      <c r="P35" s="950"/>
      <c r="Q35" s="950"/>
      <c r="R35" s="950"/>
      <c r="S35" s="950">
        <v>0</v>
      </c>
      <c r="T35" s="950">
        <v>0</v>
      </c>
      <c r="U35" s="950">
        <v>0</v>
      </c>
      <c r="V35" s="950">
        <v>0</v>
      </c>
      <c r="W35" s="950">
        <v>0</v>
      </c>
      <c r="X35" s="951">
        <v>0</v>
      </c>
      <c r="Y35" s="952" t="s">
        <v>412</v>
      </c>
      <c r="Z35" s="953" t="s">
        <v>412</v>
      </c>
      <c r="AA35" s="953" t="s">
        <v>412</v>
      </c>
      <c r="AB35" s="952" t="s">
        <v>412</v>
      </c>
      <c r="AC35" s="954"/>
      <c r="AD35" s="955"/>
      <c r="AE35" s="955"/>
      <c r="AF35" s="956"/>
      <c r="AG35" s="957">
        <v>0</v>
      </c>
      <c r="AH35" s="957">
        <v>0</v>
      </c>
      <c r="AI35" s="957">
        <v>0</v>
      </c>
      <c r="AJ35" s="957">
        <v>0</v>
      </c>
      <c r="AK35" s="957">
        <v>0</v>
      </c>
      <c r="AL35" s="957">
        <v>0</v>
      </c>
      <c r="AM35" s="957">
        <v>0</v>
      </c>
      <c r="AN35" s="958">
        <v>0</v>
      </c>
      <c r="AO35" s="47"/>
      <c r="AP35" s="47"/>
      <c r="AQ35" s="47"/>
      <c r="AR35" s="47"/>
      <c r="AS35" s="47"/>
      <c r="AT35" s="959">
        <f t="shared" si="0"/>
        <v>1</v>
      </c>
      <c r="AU35" s="47"/>
    </row>
    <row r="36" spans="2:47" x14ac:dyDescent="0.45">
      <c r="B36" s="947" t="s">
        <v>309</v>
      </c>
      <c r="C36" s="948">
        <v>3.3</v>
      </c>
      <c r="D36" s="949">
        <v>0</v>
      </c>
      <c r="E36" s="950">
        <v>0</v>
      </c>
      <c r="F36" s="950">
        <v>0</v>
      </c>
      <c r="G36" s="950">
        <v>0</v>
      </c>
      <c r="H36" s="950">
        <v>0</v>
      </c>
      <c r="I36" s="950">
        <v>0</v>
      </c>
      <c r="J36" s="950">
        <v>0</v>
      </c>
      <c r="K36" s="950">
        <v>0</v>
      </c>
      <c r="L36" s="950">
        <v>0</v>
      </c>
      <c r="M36" s="950">
        <v>0</v>
      </c>
      <c r="N36" s="950">
        <v>0</v>
      </c>
      <c r="O36" s="950">
        <v>0</v>
      </c>
      <c r="P36" s="950"/>
      <c r="Q36" s="950"/>
      <c r="R36" s="950"/>
      <c r="S36" s="950">
        <v>0</v>
      </c>
      <c r="T36" s="950">
        <v>0</v>
      </c>
      <c r="U36" s="950">
        <v>0</v>
      </c>
      <c r="V36" s="950">
        <v>0</v>
      </c>
      <c r="W36" s="950">
        <v>0</v>
      </c>
      <c r="X36" s="951">
        <v>0</v>
      </c>
      <c r="Y36" s="952" t="s">
        <v>412</v>
      </c>
      <c r="Z36" s="953" t="s">
        <v>412</v>
      </c>
      <c r="AA36" s="953" t="s">
        <v>412</v>
      </c>
      <c r="AB36" s="952" t="s">
        <v>412</v>
      </c>
      <c r="AC36" s="954"/>
      <c r="AD36" s="955"/>
      <c r="AE36" s="955"/>
      <c r="AF36" s="956"/>
      <c r="AG36" s="957">
        <v>0</v>
      </c>
      <c r="AH36" s="957">
        <v>0</v>
      </c>
      <c r="AI36" s="957">
        <v>0</v>
      </c>
      <c r="AJ36" s="957">
        <v>0</v>
      </c>
      <c r="AK36" s="957">
        <v>0</v>
      </c>
      <c r="AL36" s="957">
        <v>0</v>
      </c>
      <c r="AM36" s="957">
        <v>0</v>
      </c>
      <c r="AN36" s="958">
        <v>0</v>
      </c>
      <c r="AO36" s="47"/>
      <c r="AP36" s="47"/>
      <c r="AQ36" s="47"/>
      <c r="AR36" s="47"/>
      <c r="AS36" s="47"/>
      <c r="AT36" s="959">
        <f t="shared" si="0"/>
        <v>1</v>
      </c>
      <c r="AU36" s="47"/>
    </row>
    <row r="37" spans="2:47" x14ac:dyDescent="0.45">
      <c r="B37" s="947" t="s">
        <v>310</v>
      </c>
      <c r="C37" s="948">
        <v>5.8</v>
      </c>
      <c r="D37" s="949">
        <v>0</v>
      </c>
      <c r="E37" s="950">
        <v>0</v>
      </c>
      <c r="F37" s="950">
        <v>0</v>
      </c>
      <c r="G37" s="950">
        <v>0</v>
      </c>
      <c r="H37" s="950">
        <v>0</v>
      </c>
      <c r="I37" s="950">
        <v>0</v>
      </c>
      <c r="J37" s="950">
        <v>0</v>
      </c>
      <c r="K37" s="950">
        <v>1</v>
      </c>
      <c r="L37" s="950">
        <v>0</v>
      </c>
      <c r="M37" s="950">
        <v>0</v>
      </c>
      <c r="N37" s="950">
        <v>0</v>
      </c>
      <c r="O37" s="950">
        <v>0</v>
      </c>
      <c r="P37" s="950"/>
      <c r="Q37" s="950"/>
      <c r="R37" s="950"/>
      <c r="S37" s="950">
        <v>0</v>
      </c>
      <c r="T37" s="950">
        <v>0</v>
      </c>
      <c r="U37" s="950">
        <v>1</v>
      </c>
      <c r="V37" s="950">
        <v>0</v>
      </c>
      <c r="W37" s="950">
        <v>0</v>
      </c>
      <c r="X37" s="951">
        <v>0</v>
      </c>
      <c r="Y37" s="952" t="s">
        <v>412</v>
      </c>
      <c r="Z37" s="953" t="s">
        <v>404</v>
      </c>
      <c r="AA37" s="953" t="s">
        <v>412</v>
      </c>
      <c r="AB37" s="952" t="s">
        <v>404</v>
      </c>
      <c r="AC37" s="954"/>
      <c r="AD37" s="955"/>
      <c r="AE37" s="955"/>
      <c r="AF37" s="956"/>
      <c r="AG37" s="957">
        <v>0</v>
      </c>
      <c r="AH37" s="957">
        <v>0</v>
      </c>
      <c r="AI37" s="957">
        <v>0</v>
      </c>
      <c r="AJ37" s="957">
        <v>0.04</v>
      </c>
      <c r="AK37" s="957">
        <v>0</v>
      </c>
      <c r="AL37" s="957">
        <v>0</v>
      </c>
      <c r="AM37" s="957">
        <v>0</v>
      </c>
      <c r="AN37" s="958">
        <v>0</v>
      </c>
      <c r="AO37" s="47"/>
      <c r="AP37" s="47"/>
      <c r="AQ37" s="47"/>
      <c r="AR37" s="47"/>
      <c r="AS37" s="47"/>
      <c r="AT37" s="959">
        <f t="shared" si="0"/>
        <v>2</v>
      </c>
      <c r="AU37" s="47"/>
    </row>
    <row r="38" spans="2:47" x14ac:dyDescent="0.45">
      <c r="B38" s="947" t="s">
        <v>311</v>
      </c>
      <c r="C38" s="948">
        <v>7.6</v>
      </c>
      <c r="D38" s="949">
        <v>0</v>
      </c>
      <c r="E38" s="950">
        <v>0</v>
      </c>
      <c r="F38" s="950">
        <v>0</v>
      </c>
      <c r="G38" s="950">
        <v>0</v>
      </c>
      <c r="H38" s="950">
        <v>0</v>
      </c>
      <c r="I38" s="950">
        <v>0</v>
      </c>
      <c r="J38" s="950">
        <v>1</v>
      </c>
      <c r="K38" s="950">
        <v>1</v>
      </c>
      <c r="L38" s="950">
        <v>0</v>
      </c>
      <c r="M38" s="950">
        <v>0</v>
      </c>
      <c r="N38" s="950">
        <v>0</v>
      </c>
      <c r="O38" s="950">
        <v>0</v>
      </c>
      <c r="P38" s="950"/>
      <c r="Q38" s="950"/>
      <c r="R38" s="950"/>
      <c r="S38" s="950">
        <v>0</v>
      </c>
      <c r="T38" s="950">
        <v>0</v>
      </c>
      <c r="U38" s="950">
        <v>2</v>
      </c>
      <c r="V38" s="950">
        <v>0</v>
      </c>
      <c r="W38" s="950">
        <v>0</v>
      </c>
      <c r="X38" s="951">
        <v>0</v>
      </c>
      <c r="Y38" s="952" t="s">
        <v>412</v>
      </c>
      <c r="Z38" s="953" t="s">
        <v>404</v>
      </c>
      <c r="AA38" s="953" t="s">
        <v>412</v>
      </c>
      <c r="AB38" s="952" t="s">
        <v>404</v>
      </c>
      <c r="AC38" s="954"/>
      <c r="AD38" s="955"/>
      <c r="AE38" s="955"/>
      <c r="AF38" s="956"/>
      <c r="AG38" s="957">
        <v>0</v>
      </c>
      <c r="AH38" s="957">
        <v>0</v>
      </c>
      <c r="AI38" s="957">
        <v>0.06</v>
      </c>
      <c r="AJ38" s="957">
        <v>0.56000000000000005</v>
      </c>
      <c r="AK38" s="957">
        <v>0</v>
      </c>
      <c r="AL38" s="957">
        <v>0</v>
      </c>
      <c r="AM38" s="957">
        <v>0</v>
      </c>
      <c r="AN38" s="958">
        <v>0</v>
      </c>
      <c r="AO38" s="47"/>
      <c r="AP38" s="47"/>
      <c r="AQ38" s="47"/>
      <c r="AR38" s="47"/>
      <c r="AS38" s="47"/>
      <c r="AT38" s="959">
        <f t="shared" si="0"/>
        <v>2</v>
      </c>
      <c r="AU38" s="47"/>
    </row>
    <row r="39" spans="2:47" x14ac:dyDescent="0.45">
      <c r="B39" s="947" t="s">
        <v>312</v>
      </c>
      <c r="C39" s="948">
        <v>6.1</v>
      </c>
      <c r="D39" s="949">
        <v>0</v>
      </c>
      <c r="E39" s="950">
        <v>0</v>
      </c>
      <c r="F39" s="950">
        <v>0</v>
      </c>
      <c r="G39" s="950">
        <v>0</v>
      </c>
      <c r="H39" s="950">
        <v>0</v>
      </c>
      <c r="I39" s="950">
        <v>1</v>
      </c>
      <c r="J39" s="950">
        <v>0</v>
      </c>
      <c r="K39" s="950">
        <v>1</v>
      </c>
      <c r="L39" s="950">
        <v>0</v>
      </c>
      <c r="M39" s="950">
        <v>0</v>
      </c>
      <c r="N39" s="950">
        <v>0</v>
      </c>
      <c r="O39" s="950">
        <v>0</v>
      </c>
      <c r="P39" s="950"/>
      <c r="Q39" s="950"/>
      <c r="R39" s="950"/>
      <c r="S39" s="950">
        <v>0</v>
      </c>
      <c r="T39" s="950">
        <v>1</v>
      </c>
      <c r="U39" s="950">
        <v>1</v>
      </c>
      <c r="V39" s="950">
        <v>0</v>
      </c>
      <c r="W39" s="950">
        <v>0</v>
      </c>
      <c r="X39" s="951">
        <v>0</v>
      </c>
      <c r="Y39" s="952" t="s">
        <v>412</v>
      </c>
      <c r="Z39" s="953" t="s">
        <v>382</v>
      </c>
      <c r="AA39" s="953" t="s">
        <v>412</v>
      </c>
      <c r="AB39" s="952" t="s">
        <v>382</v>
      </c>
      <c r="AC39" s="954"/>
      <c r="AD39" s="955"/>
      <c r="AE39" s="955"/>
      <c r="AF39" s="956"/>
      <c r="AG39" s="957">
        <v>0</v>
      </c>
      <c r="AH39" s="957">
        <v>6.4349999999999996</v>
      </c>
      <c r="AI39" s="957">
        <v>0</v>
      </c>
      <c r="AJ39" s="957">
        <v>0.2</v>
      </c>
      <c r="AK39" s="957">
        <v>0</v>
      </c>
      <c r="AL39" s="957">
        <v>0</v>
      </c>
      <c r="AM39" s="957">
        <v>0</v>
      </c>
      <c r="AN39" s="958">
        <v>0</v>
      </c>
      <c r="AO39" s="47"/>
      <c r="AP39" s="47"/>
      <c r="AQ39" s="47"/>
      <c r="AR39" s="47"/>
      <c r="AS39" s="47"/>
      <c r="AT39" s="959">
        <f t="shared" si="0"/>
        <v>3</v>
      </c>
      <c r="AU39" s="47"/>
    </row>
    <row r="40" spans="2:47" x14ac:dyDescent="0.45">
      <c r="B40" s="947" t="s">
        <v>313</v>
      </c>
      <c r="C40" s="948">
        <v>6.1</v>
      </c>
      <c r="D40" s="949">
        <v>0</v>
      </c>
      <c r="E40" s="950">
        <v>0</v>
      </c>
      <c r="F40" s="950">
        <v>0</v>
      </c>
      <c r="G40" s="950">
        <v>0</v>
      </c>
      <c r="H40" s="950">
        <v>0</v>
      </c>
      <c r="I40" s="950">
        <v>0</v>
      </c>
      <c r="J40" s="950">
        <v>1</v>
      </c>
      <c r="K40" s="950">
        <v>0</v>
      </c>
      <c r="L40" s="950">
        <v>0</v>
      </c>
      <c r="M40" s="950">
        <v>0</v>
      </c>
      <c r="N40" s="950">
        <v>1</v>
      </c>
      <c r="O40" s="950">
        <v>0</v>
      </c>
      <c r="P40" s="950"/>
      <c r="Q40" s="950"/>
      <c r="R40" s="950"/>
      <c r="S40" s="950">
        <v>0</v>
      </c>
      <c r="T40" s="950">
        <v>0</v>
      </c>
      <c r="U40" s="950">
        <v>1</v>
      </c>
      <c r="V40" s="950">
        <v>0</v>
      </c>
      <c r="W40" s="950">
        <v>0</v>
      </c>
      <c r="X40" s="951">
        <v>1</v>
      </c>
      <c r="Y40" s="952" t="s">
        <v>412</v>
      </c>
      <c r="Z40" s="953" t="s">
        <v>404</v>
      </c>
      <c r="AA40" s="953" t="s">
        <v>404</v>
      </c>
      <c r="AB40" s="952" t="s">
        <v>404</v>
      </c>
      <c r="AC40" s="954"/>
      <c r="AD40" s="955"/>
      <c r="AE40" s="955"/>
      <c r="AF40" s="956"/>
      <c r="AG40" s="957">
        <v>0</v>
      </c>
      <c r="AH40" s="957">
        <v>0</v>
      </c>
      <c r="AI40" s="957">
        <v>0.02</v>
      </c>
      <c r="AJ40" s="957">
        <v>0</v>
      </c>
      <c r="AK40" s="957">
        <v>0</v>
      </c>
      <c r="AL40" s="957">
        <v>0</v>
      </c>
      <c r="AM40" s="957">
        <v>0.24</v>
      </c>
      <c r="AN40" s="958">
        <v>0</v>
      </c>
      <c r="AO40" s="47"/>
      <c r="AP40" s="47"/>
      <c r="AQ40" s="47"/>
      <c r="AR40" s="47"/>
      <c r="AS40" s="47"/>
      <c r="AT40" s="959">
        <f t="shared" si="0"/>
        <v>2</v>
      </c>
      <c r="AU40" s="47"/>
    </row>
    <row r="41" spans="2:47" x14ac:dyDescent="0.45">
      <c r="B41" s="947" t="s">
        <v>314</v>
      </c>
      <c r="C41" s="948">
        <v>10.6</v>
      </c>
      <c r="D41" s="949">
        <v>0</v>
      </c>
      <c r="E41" s="950">
        <v>0</v>
      </c>
      <c r="F41" s="950">
        <v>0</v>
      </c>
      <c r="G41" s="950">
        <v>0</v>
      </c>
      <c r="H41" s="950">
        <v>0</v>
      </c>
      <c r="I41" s="950">
        <v>0</v>
      </c>
      <c r="J41" s="950">
        <v>0</v>
      </c>
      <c r="K41" s="950">
        <v>2</v>
      </c>
      <c r="L41" s="950">
        <v>0</v>
      </c>
      <c r="M41" s="950">
        <v>0</v>
      </c>
      <c r="N41" s="950">
        <v>0</v>
      </c>
      <c r="O41" s="950">
        <v>0</v>
      </c>
      <c r="P41" s="950"/>
      <c r="Q41" s="950"/>
      <c r="R41" s="950"/>
      <c r="S41" s="950">
        <v>0</v>
      </c>
      <c r="T41" s="950">
        <v>0</v>
      </c>
      <c r="U41" s="950">
        <v>2</v>
      </c>
      <c r="V41" s="950">
        <v>0</v>
      </c>
      <c r="W41" s="950">
        <v>0</v>
      </c>
      <c r="X41" s="951">
        <v>0</v>
      </c>
      <c r="Y41" s="952" t="s">
        <v>412</v>
      </c>
      <c r="Z41" s="953" t="s">
        <v>404</v>
      </c>
      <c r="AA41" s="953" t="s">
        <v>412</v>
      </c>
      <c r="AB41" s="952" t="s">
        <v>404</v>
      </c>
      <c r="AC41" s="954"/>
      <c r="AD41" s="955"/>
      <c r="AE41" s="955"/>
      <c r="AF41" s="956"/>
      <c r="AG41" s="957">
        <v>0</v>
      </c>
      <c r="AH41" s="957">
        <v>0</v>
      </c>
      <c r="AI41" s="957">
        <v>0</v>
      </c>
      <c r="AJ41" s="957">
        <v>0.38799999999999996</v>
      </c>
      <c r="AK41" s="957">
        <v>0</v>
      </c>
      <c r="AL41" s="957">
        <v>0</v>
      </c>
      <c r="AM41" s="957">
        <v>0</v>
      </c>
      <c r="AN41" s="958">
        <v>0</v>
      </c>
      <c r="AO41" s="47"/>
      <c r="AP41" s="47"/>
      <c r="AQ41" s="47"/>
      <c r="AR41" s="47"/>
      <c r="AS41" s="47"/>
      <c r="AT41" s="959">
        <f t="shared" si="0"/>
        <v>2</v>
      </c>
      <c r="AU41" s="47"/>
    </row>
    <row r="42" spans="2:47" x14ac:dyDescent="0.45">
      <c r="B42" s="947" t="s">
        <v>315</v>
      </c>
      <c r="C42" s="948">
        <v>7.6</v>
      </c>
      <c r="D42" s="949">
        <v>0</v>
      </c>
      <c r="E42" s="950">
        <v>0</v>
      </c>
      <c r="F42" s="950">
        <v>0</v>
      </c>
      <c r="G42" s="950">
        <v>0</v>
      </c>
      <c r="H42" s="950">
        <v>0</v>
      </c>
      <c r="I42" s="950">
        <v>0</v>
      </c>
      <c r="J42" s="950">
        <v>2</v>
      </c>
      <c r="K42" s="950">
        <v>1</v>
      </c>
      <c r="L42" s="950">
        <v>0</v>
      </c>
      <c r="M42" s="950">
        <v>0</v>
      </c>
      <c r="N42" s="950">
        <v>0</v>
      </c>
      <c r="O42" s="950">
        <v>0</v>
      </c>
      <c r="P42" s="950"/>
      <c r="Q42" s="950"/>
      <c r="R42" s="950"/>
      <c r="S42" s="950">
        <v>0</v>
      </c>
      <c r="T42" s="950">
        <v>0</v>
      </c>
      <c r="U42" s="950">
        <v>3</v>
      </c>
      <c r="V42" s="950">
        <v>0</v>
      </c>
      <c r="W42" s="950">
        <v>0</v>
      </c>
      <c r="X42" s="951">
        <v>0</v>
      </c>
      <c r="Y42" s="952" t="s">
        <v>412</v>
      </c>
      <c r="Z42" s="953" t="s">
        <v>404</v>
      </c>
      <c r="AA42" s="953" t="s">
        <v>412</v>
      </c>
      <c r="AB42" s="952" t="s">
        <v>404</v>
      </c>
      <c r="AC42" s="954"/>
      <c r="AD42" s="955"/>
      <c r="AE42" s="955"/>
      <c r="AF42" s="956"/>
      <c r="AG42" s="957">
        <v>0</v>
      </c>
      <c r="AH42" s="957">
        <v>0</v>
      </c>
      <c r="AI42" s="957">
        <v>0.02</v>
      </c>
      <c r="AJ42" s="957">
        <v>0.03</v>
      </c>
      <c r="AK42" s="957">
        <v>0</v>
      </c>
      <c r="AL42" s="957">
        <v>0</v>
      </c>
      <c r="AM42" s="957">
        <v>0</v>
      </c>
      <c r="AN42" s="958">
        <v>0</v>
      </c>
      <c r="AO42" s="47"/>
      <c r="AP42" s="47"/>
      <c r="AQ42" s="47"/>
      <c r="AR42" s="47"/>
      <c r="AS42" s="47"/>
      <c r="AT42" s="959">
        <f t="shared" si="0"/>
        <v>2</v>
      </c>
      <c r="AU42" s="47"/>
    </row>
    <row r="43" spans="2:47" x14ac:dyDescent="0.45">
      <c r="B43" s="947" t="s">
        <v>316</v>
      </c>
      <c r="C43" s="948">
        <v>7.6</v>
      </c>
      <c r="D43" s="949">
        <v>0</v>
      </c>
      <c r="E43" s="950">
        <v>0</v>
      </c>
      <c r="F43" s="950">
        <v>0</v>
      </c>
      <c r="G43" s="950">
        <v>0</v>
      </c>
      <c r="H43" s="950">
        <v>0</v>
      </c>
      <c r="I43" s="950">
        <v>0</v>
      </c>
      <c r="J43" s="950">
        <v>1</v>
      </c>
      <c r="K43" s="950">
        <v>4</v>
      </c>
      <c r="L43" s="950">
        <v>0</v>
      </c>
      <c r="M43" s="950">
        <v>0</v>
      </c>
      <c r="N43" s="950">
        <v>0</v>
      </c>
      <c r="O43" s="950">
        <v>0</v>
      </c>
      <c r="P43" s="950"/>
      <c r="Q43" s="950"/>
      <c r="R43" s="950"/>
      <c r="S43" s="950">
        <v>0</v>
      </c>
      <c r="T43" s="950">
        <v>0</v>
      </c>
      <c r="U43" s="950">
        <v>5</v>
      </c>
      <c r="V43" s="950">
        <v>0</v>
      </c>
      <c r="W43" s="950">
        <v>0</v>
      </c>
      <c r="X43" s="951">
        <v>0</v>
      </c>
      <c r="Y43" s="952" t="s">
        <v>412</v>
      </c>
      <c r="Z43" s="953" t="s">
        <v>404</v>
      </c>
      <c r="AA43" s="953" t="s">
        <v>412</v>
      </c>
      <c r="AB43" s="952" t="s">
        <v>404</v>
      </c>
      <c r="AC43" s="954"/>
      <c r="AD43" s="955"/>
      <c r="AE43" s="955"/>
      <c r="AF43" s="956"/>
      <c r="AG43" s="957">
        <v>0</v>
      </c>
      <c r="AH43" s="957">
        <v>0</v>
      </c>
      <c r="AI43" s="957">
        <v>1.0149999999999999</v>
      </c>
      <c r="AJ43" s="957">
        <v>0.83000000000000007</v>
      </c>
      <c r="AK43" s="957">
        <v>0</v>
      </c>
      <c r="AL43" s="957">
        <v>0</v>
      </c>
      <c r="AM43" s="957">
        <v>0</v>
      </c>
      <c r="AN43" s="958">
        <v>0</v>
      </c>
      <c r="AO43" s="47"/>
      <c r="AP43" s="47"/>
      <c r="AQ43" s="47"/>
      <c r="AR43" s="47"/>
      <c r="AS43" s="47"/>
      <c r="AT43" s="959">
        <f t="shared" si="0"/>
        <v>2</v>
      </c>
      <c r="AU43" s="47"/>
    </row>
    <row r="44" spans="2:47" x14ac:dyDescent="0.45">
      <c r="B44" s="947" t="s">
        <v>317</v>
      </c>
      <c r="C44" s="948">
        <v>7.6</v>
      </c>
      <c r="D44" s="949">
        <v>0</v>
      </c>
      <c r="E44" s="950">
        <v>0</v>
      </c>
      <c r="F44" s="950">
        <v>0</v>
      </c>
      <c r="G44" s="950">
        <v>0</v>
      </c>
      <c r="H44" s="950">
        <v>0</v>
      </c>
      <c r="I44" s="950">
        <v>0</v>
      </c>
      <c r="J44" s="950">
        <v>0</v>
      </c>
      <c r="K44" s="950">
        <v>4</v>
      </c>
      <c r="L44" s="950">
        <v>0</v>
      </c>
      <c r="M44" s="950">
        <v>0</v>
      </c>
      <c r="N44" s="950">
        <v>0</v>
      </c>
      <c r="O44" s="950">
        <v>0</v>
      </c>
      <c r="P44" s="950"/>
      <c r="Q44" s="950"/>
      <c r="R44" s="950"/>
      <c r="S44" s="950">
        <v>0</v>
      </c>
      <c r="T44" s="950">
        <v>0</v>
      </c>
      <c r="U44" s="950">
        <v>4</v>
      </c>
      <c r="V44" s="950">
        <v>0</v>
      </c>
      <c r="W44" s="950">
        <v>0</v>
      </c>
      <c r="X44" s="951">
        <v>0</v>
      </c>
      <c r="Y44" s="952" t="s">
        <v>412</v>
      </c>
      <c r="Z44" s="953" t="s">
        <v>404</v>
      </c>
      <c r="AA44" s="953" t="s">
        <v>412</v>
      </c>
      <c r="AB44" s="952" t="s">
        <v>404</v>
      </c>
      <c r="AC44" s="954"/>
      <c r="AD44" s="955"/>
      <c r="AE44" s="955"/>
      <c r="AF44" s="956"/>
      <c r="AG44" s="957">
        <v>0</v>
      </c>
      <c r="AH44" s="957">
        <v>0</v>
      </c>
      <c r="AI44" s="957">
        <v>0</v>
      </c>
      <c r="AJ44" s="957">
        <v>0.53800000000000003</v>
      </c>
      <c r="AK44" s="957">
        <v>0</v>
      </c>
      <c r="AL44" s="957">
        <v>0</v>
      </c>
      <c r="AM44" s="957">
        <v>0</v>
      </c>
      <c r="AN44" s="958">
        <v>0</v>
      </c>
      <c r="AO44" s="47"/>
      <c r="AP44" s="47"/>
      <c r="AQ44" s="47"/>
      <c r="AR44" s="47"/>
      <c r="AS44" s="47"/>
      <c r="AT44" s="959">
        <f t="shared" si="0"/>
        <v>2</v>
      </c>
      <c r="AU44" s="47"/>
    </row>
    <row r="45" spans="2:47" x14ac:dyDescent="0.45">
      <c r="B45" s="947" t="s">
        <v>318</v>
      </c>
      <c r="C45" s="948">
        <v>12.3</v>
      </c>
      <c r="D45" s="949">
        <v>0</v>
      </c>
      <c r="E45" s="950">
        <v>0</v>
      </c>
      <c r="F45" s="950">
        <v>0</v>
      </c>
      <c r="G45" s="950">
        <v>0</v>
      </c>
      <c r="H45" s="950">
        <v>0</v>
      </c>
      <c r="I45" s="950">
        <v>2</v>
      </c>
      <c r="J45" s="950">
        <v>1</v>
      </c>
      <c r="K45" s="950">
        <v>3</v>
      </c>
      <c r="L45" s="950">
        <v>0</v>
      </c>
      <c r="M45" s="950">
        <v>0</v>
      </c>
      <c r="N45" s="950">
        <v>0</v>
      </c>
      <c r="O45" s="950">
        <v>0</v>
      </c>
      <c r="P45" s="950"/>
      <c r="Q45" s="950"/>
      <c r="R45" s="950"/>
      <c r="S45" s="950">
        <v>0</v>
      </c>
      <c r="T45" s="950">
        <v>2</v>
      </c>
      <c r="U45" s="950">
        <v>4</v>
      </c>
      <c r="V45" s="950">
        <v>0</v>
      </c>
      <c r="W45" s="950">
        <v>0</v>
      </c>
      <c r="X45" s="951">
        <v>0</v>
      </c>
      <c r="Y45" s="952" t="s">
        <v>412</v>
      </c>
      <c r="Z45" s="953" t="s">
        <v>382</v>
      </c>
      <c r="AA45" s="953" t="s">
        <v>412</v>
      </c>
      <c r="AB45" s="952" t="s">
        <v>382</v>
      </c>
      <c r="AC45" s="954"/>
      <c r="AD45" s="955"/>
      <c r="AE45" s="955"/>
      <c r="AF45" s="956"/>
      <c r="AG45" s="957">
        <v>0</v>
      </c>
      <c r="AH45" s="957">
        <v>8.2349999999999994</v>
      </c>
      <c r="AI45" s="957">
        <v>0.12</v>
      </c>
      <c r="AJ45" s="957">
        <v>1.0999999999999999</v>
      </c>
      <c r="AK45" s="957">
        <v>0</v>
      </c>
      <c r="AL45" s="957">
        <v>0</v>
      </c>
      <c r="AM45" s="957">
        <v>0</v>
      </c>
      <c r="AN45" s="958">
        <v>0</v>
      </c>
      <c r="AO45" s="47"/>
      <c r="AP45" s="47"/>
      <c r="AQ45" s="47"/>
      <c r="AR45" s="47"/>
      <c r="AS45" s="47"/>
      <c r="AT45" s="959">
        <f t="shared" si="0"/>
        <v>3</v>
      </c>
      <c r="AU45" s="47"/>
    </row>
    <row r="46" spans="2:47" x14ac:dyDescent="0.45">
      <c r="B46" s="947" t="s">
        <v>319</v>
      </c>
      <c r="C46" s="948">
        <v>4.5</v>
      </c>
      <c r="D46" s="949">
        <v>0</v>
      </c>
      <c r="E46" s="950">
        <v>0</v>
      </c>
      <c r="F46" s="950">
        <v>0</v>
      </c>
      <c r="G46" s="950">
        <v>0</v>
      </c>
      <c r="H46" s="950">
        <v>0</v>
      </c>
      <c r="I46" s="950">
        <v>0</v>
      </c>
      <c r="J46" s="950">
        <v>0</v>
      </c>
      <c r="K46" s="950">
        <v>1</v>
      </c>
      <c r="L46" s="950">
        <v>0</v>
      </c>
      <c r="M46" s="950">
        <v>0</v>
      </c>
      <c r="N46" s="950">
        <v>0</v>
      </c>
      <c r="O46" s="950">
        <v>0</v>
      </c>
      <c r="P46" s="950"/>
      <c r="Q46" s="950"/>
      <c r="R46" s="950"/>
      <c r="S46" s="950">
        <v>0</v>
      </c>
      <c r="T46" s="950">
        <v>0</v>
      </c>
      <c r="U46" s="950">
        <v>1</v>
      </c>
      <c r="V46" s="950">
        <v>0</v>
      </c>
      <c r="W46" s="950">
        <v>0</v>
      </c>
      <c r="X46" s="951">
        <v>0</v>
      </c>
      <c r="Y46" s="952" t="s">
        <v>412</v>
      </c>
      <c r="Z46" s="953" t="s">
        <v>404</v>
      </c>
      <c r="AA46" s="953" t="s">
        <v>412</v>
      </c>
      <c r="AB46" s="952" t="s">
        <v>404</v>
      </c>
      <c r="AC46" s="954"/>
      <c r="AD46" s="955"/>
      <c r="AE46" s="955"/>
      <c r="AF46" s="956"/>
      <c r="AG46" s="957">
        <v>0</v>
      </c>
      <c r="AH46" s="957">
        <v>0</v>
      </c>
      <c r="AI46" s="957">
        <v>0</v>
      </c>
      <c r="AJ46" s="957">
        <v>7.4999999999999997E-2</v>
      </c>
      <c r="AK46" s="957">
        <v>0</v>
      </c>
      <c r="AL46" s="957">
        <v>0</v>
      </c>
      <c r="AM46" s="957">
        <v>0</v>
      </c>
      <c r="AN46" s="958">
        <v>0</v>
      </c>
      <c r="AO46" s="47"/>
      <c r="AP46" s="47"/>
      <c r="AQ46" s="47"/>
      <c r="AR46" s="47"/>
      <c r="AS46" s="47"/>
      <c r="AT46" s="959">
        <f t="shared" si="0"/>
        <v>2</v>
      </c>
      <c r="AU46" s="47"/>
    </row>
    <row r="47" spans="2:47" x14ac:dyDescent="0.45">
      <c r="B47" s="947" t="s">
        <v>320</v>
      </c>
      <c r="C47" s="948">
        <v>9.3000000000000007</v>
      </c>
      <c r="D47" s="949">
        <v>0</v>
      </c>
      <c r="E47" s="950">
        <v>0</v>
      </c>
      <c r="F47" s="950">
        <v>0</v>
      </c>
      <c r="G47" s="950">
        <v>0</v>
      </c>
      <c r="H47" s="950">
        <v>0</v>
      </c>
      <c r="I47" s="950">
        <v>1</v>
      </c>
      <c r="J47" s="950">
        <v>1</v>
      </c>
      <c r="K47" s="950">
        <v>3</v>
      </c>
      <c r="L47" s="950">
        <v>0</v>
      </c>
      <c r="M47" s="950">
        <v>0</v>
      </c>
      <c r="N47" s="950">
        <v>0</v>
      </c>
      <c r="O47" s="950">
        <v>0</v>
      </c>
      <c r="P47" s="950"/>
      <c r="Q47" s="950"/>
      <c r="R47" s="950"/>
      <c r="S47" s="950">
        <v>0</v>
      </c>
      <c r="T47" s="950">
        <v>1</v>
      </c>
      <c r="U47" s="950">
        <v>4</v>
      </c>
      <c r="V47" s="950">
        <v>0</v>
      </c>
      <c r="W47" s="950">
        <v>0</v>
      </c>
      <c r="X47" s="951">
        <v>0</v>
      </c>
      <c r="Y47" s="952" t="s">
        <v>412</v>
      </c>
      <c r="Z47" s="953" t="s">
        <v>382</v>
      </c>
      <c r="AA47" s="953" t="s">
        <v>412</v>
      </c>
      <c r="AB47" s="952" t="s">
        <v>382</v>
      </c>
      <c r="AC47" s="954"/>
      <c r="AD47" s="955"/>
      <c r="AE47" s="955"/>
      <c r="AF47" s="956"/>
      <c r="AG47" s="957">
        <v>0</v>
      </c>
      <c r="AH47" s="957">
        <v>3.24</v>
      </c>
      <c r="AI47" s="957">
        <v>0.01</v>
      </c>
      <c r="AJ47" s="957">
        <v>0.41800000000000004</v>
      </c>
      <c r="AK47" s="957">
        <v>0</v>
      </c>
      <c r="AL47" s="957">
        <v>0</v>
      </c>
      <c r="AM47" s="957">
        <v>0</v>
      </c>
      <c r="AN47" s="958">
        <v>0</v>
      </c>
      <c r="AO47" s="47"/>
      <c r="AP47" s="47"/>
      <c r="AQ47" s="47"/>
      <c r="AR47" s="47"/>
      <c r="AS47" s="47"/>
      <c r="AT47" s="959">
        <f t="shared" si="0"/>
        <v>3</v>
      </c>
      <c r="AU47" s="47"/>
    </row>
    <row r="48" spans="2:47" x14ac:dyDescent="0.45">
      <c r="B48" s="947" t="s">
        <v>321</v>
      </c>
      <c r="C48" s="948">
        <v>9</v>
      </c>
      <c r="D48" s="949">
        <v>0</v>
      </c>
      <c r="E48" s="950">
        <v>0</v>
      </c>
      <c r="F48" s="950">
        <v>0</v>
      </c>
      <c r="G48" s="950">
        <v>0</v>
      </c>
      <c r="H48" s="950">
        <v>0</v>
      </c>
      <c r="I48" s="950">
        <v>0</v>
      </c>
      <c r="J48" s="950">
        <v>1</v>
      </c>
      <c r="K48" s="950">
        <v>4</v>
      </c>
      <c r="L48" s="950">
        <v>0</v>
      </c>
      <c r="M48" s="950">
        <v>0</v>
      </c>
      <c r="N48" s="950">
        <v>0</v>
      </c>
      <c r="O48" s="950">
        <v>0</v>
      </c>
      <c r="P48" s="950"/>
      <c r="Q48" s="950"/>
      <c r="R48" s="950"/>
      <c r="S48" s="950">
        <v>0</v>
      </c>
      <c r="T48" s="950">
        <v>0</v>
      </c>
      <c r="U48" s="950">
        <v>5</v>
      </c>
      <c r="V48" s="950">
        <v>0</v>
      </c>
      <c r="W48" s="950">
        <v>0</v>
      </c>
      <c r="X48" s="951">
        <v>0</v>
      </c>
      <c r="Y48" s="952" t="s">
        <v>412</v>
      </c>
      <c r="Z48" s="953" t="s">
        <v>404</v>
      </c>
      <c r="AA48" s="953" t="s">
        <v>412</v>
      </c>
      <c r="AB48" s="952" t="s">
        <v>404</v>
      </c>
      <c r="AC48" s="954"/>
      <c r="AD48" s="955"/>
      <c r="AE48" s="955"/>
      <c r="AF48" s="956"/>
      <c r="AG48" s="957">
        <v>0</v>
      </c>
      <c r="AH48" s="957">
        <v>0</v>
      </c>
      <c r="AI48" s="957">
        <v>0.12</v>
      </c>
      <c r="AJ48" s="957">
        <v>0.42500000000000004</v>
      </c>
      <c r="AK48" s="957">
        <v>0</v>
      </c>
      <c r="AL48" s="957">
        <v>0</v>
      </c>
      <c r="AM48" s="957">
        <v>0</v>
      </c>
      <c r="AN48" s="958">
        <v>0</v>
      </c>
      <c r="AO48" s="47"/>
      <c r="AP48" s="47"/>
      <c r="AQ48" s="47"/>
      <c r="AR48" s="47"/>
      <c r="AS48" s="47"/>
      <c r="AT48" s="959">
        <f t="shared" si="0"/>
        <v>2</v>
      </c>
      <c r="AU48" s="47"/>
    </row>
    <row r="49" spans="2:47" x14ac:dyDescent="0.45">
      <c r="B49" s="947" t="s">
        <v>322</v>
      </c>
      <c r="C49" s="948">
        <v>4.5999999999999996</v>
      </c>
      <c r="D49" s="949">
        <v>0</v>
      </c>
      <c r="E49" s="950">
        <v>0</v>
      </c>
      <c r="F49" s="950">
        <v>0</v>
      </c>
      <c r="G49" s="950">
        <v>0</v>
      </c>
      <c r="H49" s="950">
        <v>0</v>
      </c>
      <c r="I49" s="950">
        <v>0</v>
      </c>
      <c r="J49" s="950">
        <v>0</v>
      </c>
      <c r="K49" s="950">
        <v>0</v>
      </c>
      <c r="L49" s="950">
        <v>0</v>
      </c>
      <c r="M49" s="950">
        <v>0</v>
      </c>
      <c r="N49" s="950">
        <v>0</v>
      </c>
      <c r="O49" s="950">
        <v>0</v>
      </c>
      <c r="P49" s="950"/>
      <c r="Q49" s="950"/>
      <c r="R49" s="950"/>
      <c r="S49" s="950">
        <v>0</v>
      </c>
      <c r="T49" s="950">
        <v>0</v>
      </c>
      <c r="U49" s="950">
        <v>0</v>
      </c>
      <c r="V49" s="950">
        <v>0</v>
      </c>
      <c r="W49" s="950">
        <v>0</v>
      </c>
      <c r="X49" s="951">
        <v>0</v>
      </c>
      <c r="Y49" s="952" t="s">
        <v>412</v>
      </c>
      <c r="Z49" s="953" t="s">
        <v>412</v>
      </c>
      <c r="AA49" s="953" t="s">
        <v>412</v>
      </c>
      <c r="AB49" s="952" t="s">
        <v>412</v>
      </c>
      <c r="AC49" s="954"/>
      <c r="AD49" s="955"/>
      <c r="AE49" s="955"/>
      <c r="AF49" s="956"/>
      <c r="AG49" s="957">
        <v>0</v>
      </c>
      <c r="AH49" s="957">
        <v>0</v>
      </c>
      <c r="AI49" s="957">
        <v>0</v>
      </c>
      <c r="AJ49" s="957">
        <v>0</v>
      </c>
      <c r="AK49" s="957">
        <v>0</v>
      </c>
      <c r="AL49" s="957">
        <v>0</v>
      </c>
      <c r="AM49" s="957">
        <v>0</v>
      </c>
      <c r="AN49" s="958">
        <v>0</v>
      </c>
      <c r="AO49" s="47"/>
      <c r="AP49" s="47"/>
      <c r="AQ49" s="47"/>
      <c r="AR49" s="47"/>
      <c r="AS49" s="47"/>
      <c r="AT49" s="959">
        <f t="shared" si="0"/>
        <v>1</v>
      </c>
      <c r="AU49" s="47"/>
    </row>
    <row r="50" spans="2:47" x14ac:dyDescent="0.45">
      <c r="B50" s="947" t="s">
        <v>323</v>
      </c>
      <c r="C50" s="948">
        <v>9.1</v>
      </c>
      <c r="D50" s="949">
        <v>0</v>
      </c>
      <c r="E50" s="950">
        <v>0</v>
      </c>
      <c r="F50" s="950">
        <v>0</v>
      </c>
      <c r="G50" s="950">
        <v>0</v>
      </c>
      <c r="H50" s="950">
        <v>0</v>
      </c>
      <c r="I50" s="950">
        <v>0</v>
      </c>
      <c r="J50" s="950">
        <v>0</v>
      </c>
      <c r="K50" s="950">
        <v>0</v>
      </c>
      <c r="L50" s="950">
        <v>0</v>
      </c>
      <c r="M50" s="950">
        <v>0</v>
      </c>
      <c r="N50" s="950">
        <v>0</v>
      </c>
      <c r="O50" s="950">
        <v>0</v>
      </c>
      <c r="P50" s="950"/>
      <c r="Q50" s="950"/>
      <c r="R50" s="950"/>
      <c r="S50" s="950">
        <v>0</v>
      </c>
      <c r="T50" s="950">
        <v>0</v>
      </c>
      <c r="U50" s="950">
        <v>0</v>
      </c>
      <c r="V50" s="950">
        <v>0</v>
      </c>
      <c r="W50" s="950">
        <v>0</v>
      </c>
      <c r="X50" s="951">
        <v>0</v>
      </c>
      <c r="Y50" s="952" t="s">
        <v>412</v>
      </c>
      <c r="Z50" s="953" t="s">
        <v>412</v>
      </c>
      <c r="AA50" s="953" t="s">
        <v>412</v>
      </c>
      <c r="AB50" s="952" t="s">
        <v>412</v>
      </c>
      <c r="AC50" s="954"/>
      <c r="AD50" s="955"/>
      <c r="AE50" s="955"/>
      <c r="AF50" s="956"/>
      <c r="AG50" s="957">
        <v>0</v>
      </c>
      <c r="AH50" s="957">
        <v>0</v>
      </c>
      <c r="AI50" s="957">
        <v>0</v>
      </c>
      <c r="AJ50" s="957">
        <v>0</v>
      </c>
      <c r="AK50" s="957">
        <v>0</v>
      </c>
      <c r="AL50" s="957">
        <v>0</v>
      </c>
      <c r="AM50" s="957">
        <v>0</v>
      </c>
      <c r="AN50" s="958">
        <v>0</v>
      </c>
      <c r="AO50" s="47"/>
      <c r="AP50" s="47"/>
      <c r="AQ50" s="47"/>
      <c r="AR50" s="47"/>
      <c r="AS50" s="47"/>
      <c r="AT50" s="959">
        <f t="shared" si="0"/>
        <v>1</v>
      </c>
      <c r="AU50" s="47"/>
    </row>
    <row r="51" spans="2:47" x14ac:dyDescent="0.45">
      <c r="B51" s="947" t="s">
        <v>324</v>
      </c>
      <c r="C51" s="948">
        <v>7.3</v>
      </c>
      <c r="D51" s="949">
        <v>0</v>
      </c>
      <c r="E51" s="950">
        <v>0</v>
      </c>
      <c r="F51" s="950">
        <v>0</v>
      </c>
      <c r="G51" s="950">
        <v>0</v>
      </c>
      <c r="H51" s="950">
        <v>0</v>
      </c>
      <c r="I51" s="950">
        <v>0</v>
      </c>
      <c r="J51" s="950">
        <v>0</v>
      </c>
      <c r="K51" s="950">
        <v>0</v>
      </c>
      <c r="L51" s="950">
        <v>0</v>
      </c>
      <c r="M51" s="950">
        <v>0</v>
      </c>
      <c r="N51" s="950">
        <v>0</v>
      </c>
      <c r="O51" s="950">
        <v>0</v>
      </c>
      <c r="P51" s="950"/>
      <c r="Q51" s="950"/>
      <c r="R51" s="950"/>
      <c r="S51" s="950">
        <v>0</v>
      </c>
      <c r="T51" s="950">
        <v>0</v>
      </c>
      <c r="U51" s="950">
        <v>0</v>
      </c>
      <c r="V51" s="950">
        <v>0</v>
      </c>
      <c r="W51" s="950">
        <v>0</v>
      </c>
      <c r="X51" s="951">
        <v>0</v>
      </c>
      <c r="Y51" s="952" t="s">
        <v>412</v>
      </c>
      <c r="Z51" s="953" t="s">
        <v>412</v>
      </c>
      <c r="AA51" s="953" t="s">
        <v>412</v>
      </c>
      <c r="AB51" s="952" t="s">
        <v>412</v>
      </c>
      <c r="AC51" s="954"/>
      <c r="AD51" s="955"/>
      <c r="AE51" s="955"/>
      <c r="AF51" s="956"/>
      <c r="AG51" s="957">
        <v>0</v>
      </c>
      <c r="AH51" s="957">
        <v>0</v>
      </c>
      <c r="AI51" s="957">
        <v>0</v>
      </c>
      <c r="AJ51" s="957">
        <v>0</v>
      </c>
      <c r="AK51" s="957">
        <v>0</v>
      </c>
      <c r="AL51" s="957">
        <v>0</v>
      </c>
      <c r="AM51" s="957">
        <v>0</v>
      </c>
      <c r="AN51" s="958">
        <v>0</v>
      </c>
      <c r="AO51" s="47"/>
      <c r="AP51" s="47"/>
      <c r="AQ51" s="47"/>
      <c r="AR51" s="47"/>
      <c r="AS51" s="47"/>
      <c r="AT51" s="959">
        <f t="shared" si="0"/>
        <v>1</v>
      </c>
      <c r="AU51" s="47"/>
    </row>
    <row r="52" spans="2:47" x14ac:dyDescent="0.45">
      <c r="B52" s="947" t="s">
        <v>325</v>
      </c>
      <c r="C52" s="948">
        <v>4.5999999999999996</v>
      </c>
      <c r="D52" s="949">
        <v>0</v>
      </c>
      <c r="E52" s="950">
        <v>0</v>
      </c>
      <c r="F52" s="950">
        <v>0</v>
      </c>
      <c r="G52" s="950">
        <v>0</v>
      </c>
      <c r="H52" s="950">
        <v>0</v>
      </c>
      <c r="I52" s="950">
        <v>1</v>
      </c>
      <c r="J52" s="950">
        <v>0</v>
      </c>
      <c r="K52" s="950">
        <v>0</v>
      </c>
      <c r="L52" s="950">
        <v>0</v>
      </c>
      <c r="M52" s="950">
        <v>0</v>
      </c>
      <c r="N52" s="950">
        <v>0</v>
      </c>
      <c r="O52" s="950">
        <v>0</v>
      </c>
      <c r="P52" s="950"/>
      <c r="Q52" s="950"/>
      <c r="R52" s="950"/>
      <c r="S52" s="950">
        <v>0</v>
      </c>
      <c r="T52" s="950">
        <v>1</v>
      </c>
      <c r="U52" s="950">
        <v>0</v>
      </c>
      <c r="V52" s="950">
        <v>0</v>
      </c>
      <c r="W52" s="950">
        <v>0</v>
      </c>
      <c r="X52" s="951">
        <v>0</v>
      </c>
      <c r="Y52" s="952" t="s">
        <v>412</v>
      </c>
      <c r="Z52" s="953" t="s">
        <v>382</v>
      </c>
      <c r="AA52" s="953" t="s">
        <v>412</v>
      </c>
      <c r="AB52" s="952" t="s">
        <v>382</v>
      </c>
      <c r="AC52" s="954"/>
      <c r="AD52" s="955"/>
      <c r="AE52" s="955"/>
      <c r="AF52" s="956"/>
      <c r="AG52" s="957">
        <v>0</v>
      </c>
      <c r="AH52" s="957">
        <v>1.36</v>
      </c>
      <c r="AI52" s="957">
        <v>0</v>
      </c>
      <c r="AJ52" s="957">
        <v>0</v>
      </c>
      <c r="AK52" s="957">
        <v>0</v>
      </c>
      <c r="AL52" s="957">
        <v>0</v>
      </c>
      <c r="AM52" s="957">
        <v>0</v>
      </c>
      <c r="AN52" s="958">
        <v>0</v>
      </c>
      <c r="AO52" s="47"/>
      <c r="AP52" s="47"/>
      <c r="AQ52" s="47"/>
      <c r="AR52" s="47"/>
      <c r="AS52" s="47"/>
      <c r="AT52" s="959">
        <f t="shared" si="0"/>
        <v>3</v>
      </c>
      <c r="AU52" s="47"/>
    </row>
    <row r="53" spans="2:47" x14ac:dyDescent="0.45">
      <c r="B53" s="947" t="s">
        <v>326</v>
      </c>
      <c r="C53" s="948">
        <v>7.6</v>
      </c>
      <c r="D53" s="949">
        <v>0</v>
      </c>
      <c r="E53" s="950">
        <v>0</v>
      </c>
      <c r="F53" s="950">
        <v>0</v>
      </c>
      <c r="G53" s="950">
        <v>0</v>
      </c>
      <c r="H53" s="950">
        <v>0</v>
      </c>
      <c r="I53" s="950">
        <v>0</v>
      </c>
      <c r="J53" s="950">
        <v>0</v>
      </c>
      <c r="K53" s="950">
        <v>1</v>
      </c>
      <c r="L53" s="950">
        <v>0</v>
      </c>
      <c r="M53" s="950">
        <v>0</v>
      </c>
      <c r="N53" s="950">
        <v>0</v>
      </c>
      <c r="O53" s="950">
        <v>1</v>
      </c>
      <c r="P53" s="950"/>
      <c r="Q53" s="950"/>
      <c r="R53" s="950"/>
      <c r="S53" s="950">
        <v>0</v>
      </c>
      <c r="T53" s="950">
        <v>0</v>
      </c>
      <c r="U53" s="950">
        <v>1</v>
      </c>
      <c r="V53" s="950">
        <v>0</v>
      </c>
      <c r="W53" s="950">
        <v>0</v>
      </c>
      <c r="X53" s="951">
        <v>1</v>
      </c>
      <c r="Y53" s="952" t="s">
        <v>412</v>
      </c>
      <c r="Z53" s="953" t="s">
        <v>404</v>
      </c>
      <c r="AA53" s="953" t="s">
        <v>404</v>
      </c>
      <c r="AB53" s="952" t="s">
        <v>404</v>
      </c>
      <c r="AC53" s="954"/>
      <c r="AD53" s="955"/>
      <c r="AE53" s="955"/>
      <c r="AF53" s="956"/>
      <c r="AG53" s="957">
        <v>0</v>
      </c>
      <c r="AH53" s="957">
        <v>0</v>
      </c>
      <c r="AI53" s="957">
        <v>0</v>
      </c>
      <c r="AJ53" s="957">
        <v>0.14000000000000001</v>
      </c>
      <c r="AK53" s="957">
        <v>0</v>
      </c>
      <c r="AL53" s="957">
        <v>0</v>
      </c>
      <c r="AM53" s="957">
        <v>0</v>
      </c>
      <c r="AN53" s="958">
        <v>3.2450000000000001</v>
      </c>
      <c r="AO53" s="47"/>
      <c r="AP53" s="47"/>
      <c r="AQ53" s="47"/>
      <c r="AR53" s="47"/>
      <c r="AS53" s="47"/>
      <c r="AT53" s="959">
        <f t="shared" si="0"/>
        <v>2</v>
      </c>
      <c r="AU53" s="47"/>
    </row>
    <row r="54" spans="2:47" x14ac:dyDescent="0.45">
      <c r="B54" s="947" t="s">
        <v>327</v>
      </c>
      <c r="C54" s="948">
        <v>7.6</v>
      </c>
      <c r="D54" s="949">
        <v>0</v>
      </c>
      <c r="E54" s="950">
        <v>0</v>
      </c>
      <c r="F54" s="950">
        <v>0</v>
      </c>
      <c r="G54" s="950">
        <v>0</v>
      </c>
      <c r="H54" s="950">
        <v>0</v>
      </c>
      <c r="I54" s="950">
        <v>1</v>
      </c>
      <c r="J54" s="950">
        <v>0</v>
      </c>
      <c r="K54" s="950">
        <v>1</v>
      </c>
      <c r="L54" s="950">
        <v>0</v>
      </c>
      <c r="M54" s="950">
        <v>0</v>
      </c>
      <c r="N54" s="950">
        <v>0</v>
      </c>
      <c r="O54" s="950">
        <v>0</v>
      </c>
      <c r="P54" s="950"/>
      <c r="Q54" s="950"/>
      <c r="R54" s="950"/>
      <c r="S54" s="950">
        <v>0</v>
      </c>
      <c r="T54" s="950">
        <v>1</v>
      </c>
      <c r="U54" s="950">
        <v>1</v>
      </c>
      <c r="V54" s="950">
        <v>0</v>
      </c>
      <c r="W54" s="950">
        <v>0</v>
      </c>
      <c r="X54" s="951">
        <v>0</v>
      </c>
      <c r="Y54" s="952" t="s">
        <v>412</v>
      </c>
      <c r="Z54" s="953" t="s">
        <v>382</v>
      </c>
      <c r="AA54" s="953" t="s">
        <v>412</v>
      </c>
      <c r="AB54" s="952" t="s">
        <v>382</v>
      </c>
      <c r="AC54" s="954"/>
      <c r="AD54" s="955"/>
      <c r="AE54" s="955"/>
      <c r="AF54" s="956"/>
      <c r="AG54" s="957">
        <v>0</v>
      </c>
      <c r="AH54" s="957">
        <v>0.33</v>
      </c>
      <c r="AI54" s="957">
        <v>0</v>
      </c>
      <c r="AJ54" s="957">
        <v>7.4999999999999997E-2</v>
      </c>
      <c r="AK54" s="957">
        <v>0</v>
      </c>
      <c r="AL54" s="957">
        <v>0</v>
      </c>
      <c r="AM54" s="957">
        <v>0</v>
      </c>
      <c r="AN54" s="958">
        <v>0</v>
      </c>
      <c r="AO54" s="47"/>
      <c r="AP54" s="47"/>
      <c r="AQ54" s="47"/>
      <c r="AR54" s="47"/>
      <c r="AS54" s="47"/>
      <c r="AT54" s="959">
        <f t="shared" si="0"/>
        <v>3</v>
      </c>
      <c r="AU54" s="47"/>
    </row>
    <row r="55" spans="2:47" x14ac:dyDescent="0.45">
      <c r="B55" s="947" t="s">
        <v>328</v>
      </c>
      <c r="C55" s="948">
        <v>7.6</v>
      </c>
      <c r="D55" s="949">
        <v>0</v>
      </c>
      <c r="E55" s="950">
        <v>0</v>
      </c>
      <c r="F55" s="950">
        <v>0</v>
      </c>
      <c r="G55" s="950">
        <v>0</v>
      </c>
      <c r="H55" s="950">
        <v>0</v>
      </c>
      <c r="I55" s="950">
        <v>0</v>
      </c>
      <c r="J55" s="950">
        <v>0</v>
      </c>
      <c r="K55" s="950">
        <v>1</v>
      </c>
      <c r="L55" s="950">
        <v>0</v>
      </c>
      <c r="M55" s="950">
        <v>0</v>
      </c>
      <c r="N55" s="950">
        <v>0</v>
      </c>
      <c r="O55" s="950">
        <v>0</v>
      </c>
      <c r="P55" s="950"/>
      <c r="Q55" s="950"/>
      <c r="R55" s="950"/>
      <c r="S55" s="950">
        <v>0</v>
      </c>
      <c r="T55" s="950">
        <v>0</v>
      </c>
      <c r="U55" s="950">
        <v>1</v>
      </c>
      <c r="V55" s="950">
        <v>0</v>
      </c>
      <c r="W55" s="950">
        <v>0</v>
      </c>
      <c r="X55" s="951">
        <v>0</v>
      </c>
      <c r="Y55" s="952" t="s">
        <v>412</v>
      </c>
      <c r="Z55" s="953" t="s">
        <v>404</v>
      </c>
      <c r="AA55" s="953" t="s">
        <v>412</v>
      </c>
      <c r="AB55" s="952" t="s">
        <v>404</v>
      </c>
      <c r="AC55" s="954"/>
      <c r="AD55" s="955"/>
      <c r="AE55" s="955"/>
      <c r="AF55" s="956"/>
      <c r="AG55" s="957">
        <v>0</v>
      </c>
      <c r="AH55" s="957">
        <v>0</v>
      </c>
      <c r="AI55" s="957">
        <v>0</v>
      </c>
      <c r="AJ55" s="957">
        <v>6.8000000000000005E-2</v>
      </c>
      <c r="AK55" s="957">
        <v>0</v>
      </c>
      <c r="AL55" s="957">
        <v>0</v>
      </c>
      <c r="AM55" s="957">
        <v>0</v>
      </c>
      <c r="AN55" s="958">
        <v>0</v>
      </c>
      <c r="AO55" s="47"/>
      <c r="AP55" s="47"/>
      <c r="AQ55" s="47"/>
      <c r="AR55" s="47"/>
      <c r="AS55" s="47"/>
      <c r="AT55" s="959">
        <f t="shared" si="0"/>
        <v>2</v>
      </c>
      <c r="AU55" s="47"/>
    </row>
    <row r="56" spans="2:47" x14ac:dyDescent="0.45">
      <c r="B56" s="947" t="s">
        <v>329</v>
      </c>
      <c r="C56" s="948">
        <v>7.2</v>
      </c>
      <c r="D56" s="949">
        <v>0</v>
      </c>
      <c r="E56" s="950">
        <v>0</v>
      </c>
      <c r="F56" s="950">
        <v>0</v>
      </c>
      <c r="G56" s="950">
        <v>0</v>
      </c>
      <c r="H56" s="950">
        <v>0</v>
      </c>
      <c r="I56" s="950">
        <v>0</v>
      </c>
      <c r="J56" s="950">
        <v>0</v>
      </c>
      <c r="K56" s="950">
        <v>0</v>
      </c>
      <c r="L56" s="950">
        <v>0</v>
      </c>
      <c r="M56" s="950">
        <v>0</v>
      </c>
      <c r="N56" s="950">
        <v>0</v>
      </c>
      <c r="O56" s="950">
        <v>0</v>
      </c>
      <c r="P56" s="950"/>
      <c r="Q56" s="950"/>
      <c r="R56" s="950"/>
      <c r="S56" s="950">
        <v>0</v>
      </c>
      <c r="T56" s="950">
        <v>0</v>
      </c>
      <c r="U56" s="950">
        <v>0</v>
      </c>
      <c r="V56" s="950">
        <v>0</v>
      </c>
      <c r="W56" s="950">
        <v>0</v>
      </c>
      <c r="X56" s="951">
        <v>0</v>
      </c>
      <c r="Y56" s="952" t="s">
        <v>412</v>
      </c>
      <c r="Z56" s="953" t="s">
        <v>412</v>
      </c>
      <c r="AA56" s="953" t="s">
        <v>412</v>
      </c>
      <c r="AB56" s="952" t="s">
        <v>412</v>
      </c>
      <c r="AC56" s="954"/>
      <c r="AD56" s="955"/>
      <c r="AE56" s="955"/>
      <c r="AF56" s="956"/>
      <c r="AG56" s="957">
        <v>0</v>
      </c>
      <c r="AH56" s="957">
        <v>0</v>
      </c>
      <c r="AI56" s="957">
        <v>0</v>
      </c>
      <c r="AJ56" s="957">
        <v>0</v>
      </c>
      <c r="AK56" s="957">
        <v>0</v>
      </c>
      <c r="AL56" s="957">
        <v>0</v>
      </c>
      <c r="AM56" s="957">
        <v>0</v>
      </c>
      <c r="AN56" s="958">
        <v>0</v>
      </c>
      <c r="AO56" s="47"/>
      <c r="AP56" s="47"/>
      <c r="AQ56" s="47"/>
      <c r="AR56" s="47"/>
      <c r="AS56" s="47"/>
      <c r="AT56" s="959">
        <f t="shared" si="0"/>
        <v>1</v>
      </c>
      <c r="AU56" s="47"/>
    </row>
    <row r="57" spans="2:47" x14ac:dyDescent="0.45">
      <c r="B57" s="947" t="s">
        <v>330</v>
      </c>
      <c r="C57" s="948">
        <v>6.1</v>
      </c>
      <c r="D57" s="949">
        <v>0</v>
      </c>
      <c r="E57" s="950">
        <v>0</v>
      </c>
      <c r="F57" s="950">
        <v>0</v>
      </c>
      <c r="G57" s="950">
        <v>0</v>
      </c>
      <c r="H57" s="950">
        <v>0</v>
      </c>
      <c r="I57" s="950">
        <v>0</v>
      </c>
      <c r="J57" s="950">
        <v>0</v>
      </c>
      <c r="K57" s="950">
        <v>3</v>
      </c>
      <c r="L57" s="950">
        <v>0</v>
      </c>
      <c r="M57" s="950">
        <v>0</v>
      </c>
      <c r="N57" s="950">
        <v>0</v>
      </c>
      <c r="O57" s="950">
        <v>0</v>
      </c>
      <c r="P57" s="950"/>
      <c r="Q57" s="950"/>
      <c r="R57" s="950"/>
      <c r="S57" s="950">
        <v>0</v>
      </c>
      <c r="T57" s="950">
        <v>0</v>
      </c>
      <c r="U57" s="950">
        <v>3</v>
      </c>
      <c r="V57" s="950">
        <v>0</v>
      </c>
      <c r="W57" s="950">
        <v>0</v>
      </c>
      <c r="X57" s="951">
        <v>0</v>
      </c>
      <c r="Y57" s="952" t="s">
        <v>412</v>
      </c>
      <c r="Z57" s="953" t="s">
        <v>404</v>
      </c>
      <c r="AA57" s="953" t="s">
        <v>412</v>
      </c>
      <c r="AB57" s="952" t="s">
        <v>404</v>
      </c>
      <c r="AC57" s="954"/>
      <c r="AD57" s="955"/>
      <c r="AE57" s="955"/>
      <c r="AF57" s="956"/>
      <c r="AG57" s="957">
        <v>0</v>
      </c>
      <c r="AH57" s="957">
        <v>0</v>
      </c>
      <c r="AI57" s="957">
        <v>0</v>
      </c>
      <c r="AJ57" s="957">
        <v>0.21799999999999997</v>
      </c>
      <c r="AK57" s="957">
        <v>0</v>
      </c>
      <c r="AL57" s="957">
        <v>0</v>
      </c>
      <c r="AM57" s="957">
        <v>0</v>
      </c>
      <c r="AN57" s="958">
        <v>0</v>
      </c>
      <c r="AO57" s="47"/>
      <c r="AP57" s="47"/>
      <c r="AQ57" s="47"/>
      <c r="AR57" s="47"/>
      <c r="AS57" s="47"/>
      <c r="AT57" s="959">
        <f t="shared" si="0"/>
        <v>2</v>
      </c>
      <c r="AU57" s="47"/>
    </row>
    <row r="58" spans="2:47" x14ac:dyDescent="0.45">
      <c r="B58" s="947" t="s">
        <v>331</v>
      </c>
      <c r="C58" s="948">
        <v>5</v>
      </c>
      <c r="D58" s="949">
        <v>0</v>
      </c>
      <c r="E58" s="950">
        <v>0</v>
      </c>
      <c r="F58" s="950">
        <v>0</v>
      </c>
      <c r="G58" s="950">
        <v>0</v>
      </c>
      <c r="H58" s="950">
        <v>0</v>
      </c>
      <c r="I58" s="950">
        <v>0</v>
      </c>
      <c r="J58" s="950">
        <v>0</v>
      </c>
      <c r="K58" s="950">
        <v>0</v>
      </c>
      <c r="L58" s="950">
        <v>0</v>
      </c>
      <c r="M58" s="950">
        <v>0</v>
      </c>
      <c r="N58" s="950">
        <v>0</v>
      </c>
      <c r="O58" s="950">
        <v>0</v>
      </c>
      <c r="P58" s="950"/>
      <c r="Q58" s="950"/>
      <c r="R58" s="950"/>
      <c r="S58" s="950">
        <v>0</v>
      </c>
      <c r="T58" s="950">
        <v>0</v>
      </c>
      <c r="U58" s="950">
        <v>0</v>
      </c>
      <c r="V58" s="950">
        <v>0</v>
      </c>
      <c r="W58" s="950">
        <v>0</v>
      </c>
      <c r="X58" s="951">
        <v>0</v>
      </c>
      <c r="Y58" s="952" t="s">
        <v>412</v>
      </c>
      <c r="Z58" s="953" t="s">
        <v>412</v>
      </c>
      <c r="AA58" s="953" t="s">
        <v>412</v>
      </c>
      <c r="AB58" s="952" t="s">
        <v>412</v>
      </c>
      <c r="AC58" s="954"/>
      <c r="AD58" s="955"/>
      <c r="AE58" s="955"/>
      <c r="AF58" s="956"/>
      <c r="AG58" s="957">
        <v>0</v>
      </c>
      <c r="AH58" s="957">
        <v>0</v>
      </c>
      <c r="AI58" s="957">
        <v>0</v>
      </c>
      <c r="AJ58" s="957">
        <v>0</v>
      </c>
      <c r="AK58" s="957">
        <v>0</v>
      </c>
      <c r="AL58" s="957">
        <v>0</v>
      </c>
      <c r="AM58" s="957">
        <v>0</v>
      </c>
      <c r="AN58" s="958">
        <v>0</v>
      </c>
      <c r="AO58" s="47"/>
      <c r="AP58" s="47"/>
      <c r="AQ58" s="47"/>
      <c r="AR58" s="47"/>
      <c r="AS58" s="47"/>
      <c r="AT58" s="959">
        <f t="shared" si="0"/>
        <v>1</v>
      </c>
      <c r="AU58" s="47"/>
    </row>
    <row r="59" spans="2:47" x14ac:dyDescent="0.45">
      <c r="B59" s="947" t="s">
        <v>332</v>
      </c>
      <c r="C59" s="948">
        <v>4.5999999999999996</v>
      </c>
      <c r="D59" s="949">
        <v>0</v>
      </c>
      <c r="E59" s="950">
        <v>0</v>
      </c>
      <c r="F59" s="950">
        <v>0</v>
      </c>
      <c r="G59" s="950">
        <v>0</v>
      </c>
      <c r="H59" s="950">
        <v>0</v>
      </c>
      <c r="I59" s="950">
        <v>0</v>
      </c>
      <c r="J59" s="950">
        <v>1</v>
      </c>
      <c r="K59" s="950">
        <v>1</v>
      </c>
      <c r="L59" s="950">
        <v>0</v>
      </c>
      <c r="M59" s="950">
        <v>0</v>
      </c>
      <c r="N59" s="950">
        <v>0</v>
      </c>
      <c r="O59" s="950">
        <v>0</v>
      </c>
      <c r="P59" s="950"/>
      <c r="Q59" s="950"/>
      <c r="R59" s="950"/>
      <c r="S59" s="950">
        <v>0</v>
      </c>
      <c r="T59" s="950">
        <v>0</v>
      </c>
      <c r="U59" s="950">
        <v>2</v>
      </c>
      <c r="V59" s="950">
        <v>0</v>
      </c>
      <c r="W59" s="950">
        <v>0</v>
      </c>
      <c r="X59" s="951">
        <v>0</v>
      </c>
      <c r="Y59" s="952" t="s">
        <v>412</v>
      </c>
      <c r="Z59" s="953" t="s">
        <v>404</v>
      </c>
      <c r="AA59" s="953" t="s">
        <v>412</v>
      </c>
      <c r="AB59" s="952" t="s">
        <v>404</v>
      </c>
      <c r="AC59" s="954"/>
      <c r="AD59" s="955"/>
      <c r="AE59" s="955"/>
      <c r="AF59" s="956"/>
      <c r="AG59" s="957">
        <v>0</v>
      </c>
      <c r="AH59" s="957">
        <v>0</v>
      </c>
      <c r="AI59" s="957">
        <v>0.01</v>
      </c>
      <c r="AJ59" s="957">
        <v>0.12</v>
      </c>
      <c r="AK59" s="957">
        <v>0</v>
      </c>
      <c r="AL59" s="957">
        <v>0</v>
      </c>
      <c r="AM59" s="957">
        <v>0</v>
      </c>
      <c r="AN59" s="958">
        <v>0</v>
      </c>
      <c r="AO59" s="47"/>
      <c r="AP59" s="47"/>
      <c r="AQ59" s="47"/>
      <c r="AR59" s="47"/>
      <c r="AS59" s="47"/>
      <c r="AT59" s="959">
        <f t="shared" si="0"/>
        <v>2</v>
      </c>
      <c r="AU59" s="47"/>
    </row>
    <row r="60" spans="2:47" x14ac:dyDescent="0.45">
      <c r="B60" s="947" t="s">
        <v>333</v>
      </c>
      <c r="C60" s="948">
        <v>6.1</v>
      </c>
      <c r="D60" s="949">
        <v>0</v>
      </c>
      <c r="E60" s="950">
        <v>0</v>
      </c>
      <c r="F60" s="950">
        <v>0</v>
      </c>
      <c r="G60" s="950">
        <v>0</v>
      </c>
      <c r="H60" s="950">
        <v>0</v>
      </c>
      <c r="I60" s="950">
        <v>0</v>
      </c>
      <c r="J60" s="950">
        <v>0</v>
      </c>
      <c r="K60" s="950">
        <v>2</v>
      </c>
      <c r="L60" s="950">
        <v>0</v>
      </c>
      <c r="M60" s="950">
        <v>0</v>
      </c>
      <c r="N60" s="950">
        <v>0</v>
      </c>
      <c r="O60" s="950">
        <v>0</v>
      </c>
      <c r="P60" s="950"/>
      <c r="Q60" s="950"/>
      <c r="R60" s="950"/>
      <c r="S60" s="950">
        <v>0</v>
      </c>
      <c r="T60" s="950">
        <v>0</v>
      </c>
      <c r="U60" s="950">
        <v>2</v>
      </c>
      <c r="V60" s="950">
        <v>0</v>
      </c>
      <c r="W60" s="950">
        <v>0</v>
      </c>
      <c r="X60" s="951">
        <v>0</v>
      </c>
      <c r="Y60" s="952" t="s">
        <v>412</v>
      </c>
      <c r="Z60" s="953" t="s">
        <v>404</v>
      </c>
      <c r="AA60" s="953" t="s">
        <v>412</v>
      </c>
      <c r="AB60" s="952" t="s">
        <v>404</v>
      </c>
      <c r="AC60" s="954"/>
      <c r="AD60" s="955"/>
      <c r="AE60" s="955"/>
      <c r="AF60" s="956"/>
      <c r="AG60" s="957">
        <v>0</v>
      </c>
      <c r="AH60" s="957">
        <v>0</v>
      </c>
      <c r="AI60" s="957">
        <v>0</v>
      </c>
      <c r="AJ60" s="957">
        <v>0.26300000000000001</v>
      </c>
      <c r="AK60" s="957">
        <v>0</v>
      </c>
      <c r="AL60" s="957">
        <v>0</v>
      </c>
      <c r="AM60" s="957">
        <v>0</v>
      </c>
      <c r="AN60" s="958">
        <v>0</v>
      </c>
      <c r="AO60" s="47"/>
      <c r="AP60" s="47"/>
      <c r="AQ60" s="47"/>
      <c r="AR60" s="47"/>
      <c r="AS60" s="47"/>
      <c r="AT60" s="959">
        <f t="shared" si="0"/>
        <v>2</v>
      </c>
      <c r="AU60" s="47"/>
    </row>
    <row r="61" spans="2:47" x14ac:dyDescent="0.45">
      <c r="B61" s="947" t="s">
        <v>334</v>
      </c>
      <c r="C61" s="948">
        <v>4.2</v>
      </c>
      <c r="D61" s="949">
        <v>0</v>
      </c>
      <c r="E61" s="950">
        <v>0</v>
      </c>
      <c r="F61" s="950">
        <v>0</v>
      </c>
      <c r="G61" s="950">
        <v>0</v>
      </c>
      <c r="H61" s="950">
        <v>0</v>
      </c>
      <c r="I61" s="950">
        <v>0</v>
      </c>
      <c r="J61" s="950">
        <v>1</v>
      </c>
      <c r="K61" s="950">
        <v>1</v>
      </c>
      <c r="L61" s="950">
        <v>0</v>
      </c>
      <c r="M61" s="950">
        <v>0</v>
      </c>
      <c r="N61" s="950">
        <v>0</v>
      </c>
      <c r="O61" s="950">
        <v>0</v>
      </c>
      <c r="P61" s="950"/>
      <c r="Q61" s="950"/>
      <c r="R61" s="950"/>
      <c r="S61" s="950">
        <v>0</v>
      </c>
      <c r="T61" s="950">
        <v>0</v>
      </c>
      <c r="U61" s="950">
        <v>2</v>
      </c>
      <c r="V61" s="950">
        <v>0</v>
      </c>
      <c r="W61" s="950">
        <v>0</v>
      </c>
      <c r="X61" s="951">
        <v>0</v>
      </c>
      <c r="Y61" s="952" t="s">
        <v>412</v>
      </c>
      <c r="Z61" s="953" t="s">
        <v>404</v>
      </c>
      <c r="AA61" s="953" t="s">
        <v>412</v>
      </c>
      <c r="AB61" s="952" t="s">
        <v>404</v>
      </c>
      <c r="AC61" s="954"/>
      <c r="AD61" s="955"/>
      <c r="AE61" s="955"/>
      <c r="AF61" s="956"/>
      <c r="AG61" s="957">
        <v>0</v>
      </c>
      <c r="AH61" s="957">
        <v>0</v>
      </c>
      <c r="AI61" s="957">
        <v>0.03</v>
      </c>
      <c r="AJ61" s="957">
        <v>0.28499999999999998</v>
      </c>
      <c r="AK61" s="957">
        <v>0</v>
      </c>
      <c r="AL61" s="957">
        <v>0</v>
      </c>
      <c r="AM61" s="957">
        <v>0</v>
      </c>
      <c r="AN61" s="958">
        <v>0</v>
      </c>
      <c r="AO61" s="47"/>
      <c r="AP61" s="47"/>
      <c r="AQ61" s="47"/>
      <c r="AR61" s="47"/>
      <c r="AS61" s="47"/>
      <c r="AT61" s="959">
        <f t="shared" si="0"/>
        <v>2</v>
      </c>
      <c r="AU61" s="47"/>
    </row>
    <row r="62" spans="2:47" x14ac:dyDescent="0.45">
      <c r="B62" s="947" t="s">
        <v>335</v>
      </c>
      <c r="C62" s="948">
        <v>4.5999999999999996</v>
      </c>
      <c r="D62" s="949">
        <v>0</v>
      </c>
      <c r="E62" s="950">
        <v>0</v>
      </c>
      <c r="F62" s="950">
        <v>0</v>
      </c>
      <c r="G62" s="950">
        <v>0</v>
      </c>
      <c r="H62" s="950">
        <v>0</v>
      </c>
      <c r="I62" s="950">
        <v>0</v>
      </c>
      <c r="J62" s="950">
        <v>0</v>
      </c>
      <c r="K62" s="950">
        <v>0</v>
      </c>
      <c r="L62" s="950">
        <v>0</v>
      </c>
      <c r="M62" s="950">
        <v>0</v>
      </c>
      <c r="N62" s="950">
        <v>0</v>
      </c>
      <c r="O62" s="950">
        <v>0</v>
      </c>
      <c r="P62" s="950"/>
      <c r="Q62" s="950"/>
      <c r="R62" s="950"/>
      <c r="S62" s="950">
        <v>0</v>
      </c>
      <c r="T62" s="950">
        <v>0</v>
      </c>
      <c r="U62" s="950">
        <v>0</v>
      </c>
      <c r="V62" s="950">
        <v>0</v>
      </c>
      <c r="W62" s="950">
        <v>0</v>
      </c>
      <c r="X62" s="951">
        <v>0</v>
      </c>
      <c r="Y62" s="952" t="s">
        <v>412</v>
      </c>
      <c r="Z62" s="953" t="s">
        <v>412</v>
      </c>
      <c r="AA62" s="953" t="s">
        <v>412</v>
      </c>
      <c r="AB62" s="952" t="s">
        <v>412</v>
      </c>
      <c r="AC62" s="954"/>
      <c r="AD62" s="955"/>
      <c r="AE62" s="955"/>
      <c r="AF62" s="956"/>
      <c r="AG62" s="957">
        <v>0</v>
      </c>
      <c r="AH62" s="957">
        <v>0</v>
      </c>
      <c r="AI62" s="957">
        <v>0</v>
      </c>
      <c r="AJ62" s="957">
        <v>0</v>
      </c>
      <c r="AK62" s="957">
        <v>0</v>
      </c>
      <c r="AL62" s="957">
        <v>0</v>
      </c>
      <c r="AM62" s="957">
        <v>0</v>
      </c>
      <c r="AN62" s="958">
        <v>0</v>
      </c>
      <c r="AO62" s="47"/>
      <c r="AP62" s="47"/>
      <c r="AQ62" s="47"/>
      <c r="AR62" s="47"/>
      <c r="AS62" s="47"/>
      <c r="AT62" s="959">
        <f t="shared" si="0"/>
        <v>1</v>
      </c>
      <c r="AU62" s="47"/>
    </row>
    <row r="63" spans="2:47" x14ac:dyDescent="0.45">
      <c r="B63" s="947" t="s">
        <v>336</v>
      </c>
      <c r="C63" s="948">
        <v>4.5999999999999996</v>
      </c>
      <c r="D63" s="949">
        <v>0</v>
      </c>
      <c r="E63" s="950">
        <v>0</v>
      </c>
      <c r="F63" s="950">
        <v>0</v>
      </c>
      <c r="G63" s="950">
        <v>0</v>
      </c>
      <c r="H63" s="950">
        <v>0</v>
      </c>
      <c r="I63" s="950">
        <v>0</v>
      </c>
      <c r="J63" s="950">
        <v>1</v>
      </c>
      <c r="K63" s="950">
        <v>0</v>
      </c>
      <c r="L63" s="950">
        <v>0</v>
      </c>
      <c r="M63" s="950">
        <v>0</v>
      </c>
      <c r="N63" s="950">
        <v>0</v>
      </c>
      <c r="O63" s="950">
        <v>0</v>
      </c>
      <c r="P63" s="950"/>
      <c r="Q63" s="950"/>
      <c r="R63" s="950"/>
      <c r="S63" s="950">
        <v>0</v>
      </c>
      <c r="T63" s="950">
        <v>0</v>
      </c>
      <c r="U63" s="950">
        <v>1</v>
      </c>
      <c r="V63" s="950">
        <v>0</v>
      </c>
      <c r="W63" s="950">
        <v>0</v>
      </c>
      <c r="X63" s="951">
        <v>0</v>
      </c>
      <c r="Y63" s="952" t="s">
        <v>412</v>
      </c>
      <c r="Z63" s="953" t="s">
        <v>404</v>
      </c>
      <c r="AA63" s="953" t="s">
        <v>412</v>
      </c>
      <c r="AB63" s="952" t="s">
        <v>404</v>
      </c>
      <c r="AC63" s="954"/>
      <c r="AD63" s="955"/>
      <c r="AE63" s="955"/>
      <c r="AF63" s="956"/>
      <c r="AG63" s="957">
        <v>0</v>
      </c>
      <c r="AH63" s="957">
        <v>0</v>
      </c>
      <c r="AI63" s="957">
        <v>0.2</v>
      </c>
      <c r="AJ63" s="957">
        <v>0</v>
      </c>
      <c r="AK63" s="957">
        <v>0</v>
      </c>
      <c r="AL63" s="957">
        <v>0</v>
      </c>
      <c r="AM63" s="957">
        <v>0</v>
      </c>
      <c r="AN63" s="958">
        <v>0</v>
      </c>
      <c r="AO63" s="47"/>
      <c r="AP63" s="47"/>
      <c r="AQ63" s="47"/>
      <c r="AR63" s="47"/>
      <c r="AS63" s="47"/>
      <c r="AT63" s="959">
        <f t="shared" si="0"/>
        <v>2</v>
      </c>
      <c r="AU63" s="47"/>
    </row>
    <row r="64" spans="2:47" x14ac:dyDescent="0.45">
      <c r="B64" s="947" t="s">
        <v>337</v>
      </c>
      <c r="C64" s="948">
        <v>4.5999999999999996</v>
      </c>
      <c r="D64" s="949">
        <v>0</v>
      </c>
      <c r="E64" s="950">
        <v>0</v>
      </c>
      <c r="F64" s="950">
        <v>0</v>
      </c>
      <c r="G64" s="950">
        <v>0</v>
      </c>
      <c r="H64" s="950">
        <v>0</v>
      </c>
      <c r="I64" s="950">
        <v>0</v>
      </c>
      <c r="J64" s="950">
        <v>1</v>
      </c>
      <c r="K64" s="950">
        <v>0</v>
      </c>
      <c r="L64" s="950">
        <v>0</v>
      </c>
      <c r="M64" s="950">
        <v>0</v>
      </c>
      <c r="N64" s="950">
        <v>1</v>
      </c>
      <c r="O64" s="950">
        <v>1</v>
      </c>
      <c r="P64" s="950"/>
      <c r="Q64" s="950"/>
      <c r="R64" s="950"/>
      <c r="S64" s="950">
        <v>0</v>
      </c>
      <c r="T64" s="950">
        <v>0</v>
      </c>
      <c r="U64" s="950">
        <v>1</v>
      </c>
      <c r="V64" s="950">
        <v>0</v>
      </c>
      <c r="W64" s="950">
        <v>0</v>
      </c>
      <c r="X64" s="951">
        <v>2</v>
      </c>
      <c r="Y64" s="952" t="s">
        <v>412</v>
      </c>
      <c r="Z64" s="953" t="s">
        <v>404</v>
      </c>
      <c r="AA64" s="953" t="s">
        <v>404</v>
      </c>
      <c r="AB64" s="952" t="s">
        <v>404</v>
      </c>
      <c r="AC64" s="954"/>
      <c r="AD64" s="955"/>
      <c r="AE64" s="955"/>
      <c r="AF64" s="956"/>
      <c r="AG64" s="957">
        <v>0</v>
      </c>
      <c r="AH64" s="957">
        <v>0</v>
      </c>
      <c r="AI64" s="957">
        <v>0.04</v>
      </c>
      <c r="AJ64" s="957">
        <v>0</v>
      </c>
      <c r="AK64" s="957">
        <v>0</v>
      </c>
      <c r="AL64" s="957">
        <v>0</v>
      </c>
      <c r="AM64" s="957">
        <v>4.4999999999999998E-2</v>
      </c>
      <c r="AN64" s="958">
        <v>1.45</v>
      </c>
      <c r="AO64" s="47"/>
      <c r="AP64" s="47"/>
      <c r="AQ64" s="47"/>
      <c r="AR64" s="47"/>
      <c r="AS64" s="47"/>
      <c r="AT64" s="959">
        <f t="shared" si="0"/>
        <v>2</v>
      </c>
      <c r="AU64" s="47"/>
    </row>
    <row r="65" spans="2:47" x14ac:dyDescent="0.45">
      <c r="B65" s="947" t="s">
        <v>338</v>
      </c>
      <c r="C65" s="948">
        <v>4</v>
      </c>
      <c r="D65" s="949">
        <v>0</v>
      </c>
      <c r="E65" s="950">
        <v>0</v>
      </c>
      <c r="F65" s="950">
        <v>0</v>
      </c>
      <c r="G65" s="950">
        <v>0</v>
      </c>
      <c r="H65" s="950">
        <v>0</v>
      </c>
      <c r="I65" s="950">
        <v>0</v>
      </c>
      <c r="J65" s="950">
        <v>0</v>
      </c>
      <c r="K65" s="950">
        <v>0</v>
      </c>
      <c r="L65" s="950">
        <v>0</v>
      </c>
      <c r="M65" s="950">
        <v>0</v>
      </c>
      <c r="N65" s="950">
        <v>0</v>
      </c>
      <c r="O65" s="950">
        <v>0</v>
      </c>
      <c r="P65" s="950"/>
      <c r="Q65" s="950"/>
      <c r="R65" s="950"/>
      <c r="S65" s="950">
        <v>0</v>
      </c>
      <c r="T65" s="950">
        <v>0</v>
      </c>
      <c r="U65" s="950">
        <v>0</v>
      </c>
      <c r="V65" s="950">
        <v>0</v>
      </c>
      <c r="W65" s="950">
        <v>0</v>
      </c>
      <c r="X65" s="951">
        <v>0</v>
      </c>
      <c r="Y65" s="952" t="s">
        <v>412</v>
      </c>
      <c r="Z65" s="953" t="s">
        <v>412</v>
      </c>
      <c r="AA65" s="953" t="s">
        <v>412</v>
      </c>
      <c r="AB65" s="952" t="s">
        <v>412</v>
      </c>
      <c r="AC65" s="954"/>
      <c r="AD65" s="955"/>
      <c r="AE65" s="955"/>
      <c r="AF65" s="956"/>
      <c r="AG65" s="957">
        <v>0</v>
      </c>
      <c r="AH65" s="957">
        <v>0</v>
      </c>
      <c r="AI65" s="957">
        <v>0</v>
      </c>
      <c r="AJ65" s="957">
        <v>0</v>
      </c>
      <c r="AK65" s="957">
        <v>0</v>
      </c>
      <c r="AL65" s="957">
        <v>0</v>
      </c>
      <c r="AM65" s="957">
        <v>0</v>
      </c>
      <c r="AN65" s="958">
        <v>0</v>
      </c>
      <c r="AO65" s="47"/>
      <c r="AP65" s="47"/>
      <c r="AQ65" s="47"/>
      <c r="AR65" s="47"/>
      <c r="AS65" s="47"/>
      <c r="AT65" s="959">
        <f t="shared" si="0"/>
        <v>1</v>
      </c>
      <c r="AU65" s="47"/>
    </row>
    <row r="66" spans="2:47" x14ac:dyDescent="0.45">
      <c r="B66" s="947" t="s">
        <v>339</v>
      </c>
      <c r="C66" s="948">
        <v>3.7</v>
      </c>
      <c r="D66" s="949">
        <v>0</v>
      </c>
      <c r="E66" s="950">
        <v>0</v>
      </c>
      <c r="F66" s="950">
        <v>0</v>
      </c>
      <c r="G66" s="950">
        <v>0</v>
      </c>
      <c r="H66" s="950">
        <v>0</v>
      </c>
      <c r="I66" s="950">
        <v>0</v>
      </c>
      <c r="J66" s="950">
        <v>1</v>
      </c>
      <c r="K66" s="950">
        <v>1</v>
      </c>
      <c r="L66" s="950">
        <v>0</v>
      </c>
      <c r="M66" s="950">
        <v>0</v>
      </c>
      <c r="N66" s="950">
        <v>0</v>
      </c>
      <c r="O66" s="950">
        <v>1</v>
      </c>
      <c r="P66" s="950"/>
      <c r="Q66" s="950"/>
      <c r="R66" s="950"/>
      <c r="S66" s="950">
        <v>0</v>
      </c>
      <c r="T66" s="950">
        <v>0</v>
      </c>
      <c r="U66" s="950">
        <v>2</v>
      </c>
      <c r="V66" s="950">
        <v>0</v>
      </c>
      <c r="W66" s="950">
        <v>0</v>
      </c>
      <c r="X66" s="951">
        <v>1</v>
      </c>
      <c r="Y66" s="952" t="s">
        <v>412</v>
      </c>
      <c r="Z66" s="953" t="s">
        <v>404</v>
      </c>
      <c r="AA66" s="953" t="s">
        <v>404</v>
      </c>
      <c r="AB66" s="952" t="s">
        <v>404</v>
      </c>
      <c r="AC66" s="954"/>
      <c r="AD66" s="955"/>
      <c r="AE66" s="955"/>
      <c r="AF66" s="956"/>
      <c r="AG66" s="957">
        <v>0</v>
      </c>
      <c r="AH66" s="957">
        <v>0</v>
      </c>
      <c r="AI66" s="957">
        <v>0.02</v>
      </c>
      <c r="AJ66" s="957">
        <v>0.1</v>
      </c>
      <c r="AK66" s="957">
        <v>0</v>
      </c>
      <c r="AL66" s="957">
        <v>0</v>
      </c>
      <c r="AM66" s="957">
        <v>0</v>
      </c>
      <c r="AN66" s="958">
        <v>8.5399999999999991</v>
      </c>
      <c r="AO66" s="47"/>
      <c r="AP66" s="47"/>
      <c r="AQ66" s="47"/>
      <c r="AR66" s="47"/>
      <c r="AS66" s="47"/>
      <c r="AT66" s="959">
        <f t="shared" si="0"/>
        <v>2</v>
      </c>
      <c r="AU66" s="47"/>
    </row>
    <row r="67" spans="2:47" x14ac:dyDescent="0.45">
      <c r="B67" s="947" t="s">
        <v>340</v>
      </c>
      <c r="C67" s="948">
        <v>4.3</v>
      </c>
      <c r="D67" s="949">
        <v>0</v>
      </c>
      <c r="E67" s="950">
        <v>0</v>
      </c>
      <c r="F67" s="950">
        <v>0</v>
      </c>
      <c r="G67" s="950">
        <v>0</v>
      </c>
      <c r="H67" s="950">
        <v>0</v>
      </c>
      <c r="I67" s="950">
        <v>0</v>
      </c>
      <c r="J67" s="950">
        <v>0</v>
      </c>
      <c r="K67" s="950">
        <v>1</v>
      </c>
      <c r="L67" s="950">
        <v>0</v>
      </c>
      <c r="M67" s="950">
        <v>0</v>
      </c>
      <c r="N67" s="950">
        <v>0</v>
      </c>
      <c r="O67" s="950">
        <v>1</v>
      </c>
      <c r="P67" s="950"/>
      <c r="Q67" s="950"/>
      <c r="R67" s="950"/>
      <c r="S67" s="950">
        <v>0</v>
      </c>
      <c r="T67" s="950">
        <v>0</v>
      </c>
      <c r="U67" s="950">
        <v>1</v>
      </c>
      <c r="V67" s="950">
        <v>0</v>
      </c>
      <c r="W67" s="950">
        <v>0</v>
      </c>
      <c r="X67" s="951">
        <v>1</v>
      </c>
      <c r="Y67" s="952" t="s">
        <v>412</v>
      </c>
      <c r="Z67" s="953" t="s">
        <v>404</v>
      </c>
      <c r="AA67" s="953" t="s">
        <v>404</v>
      </c>
      <c r="AB67" s="952" t="s">
        <v>404</v>
      </c>
      <c r="AC67" s="954"/>
      <c r="AD67" s="955"/>
      <c r="AE67" s="955"/>
      <c r="AF67" s="956"/>
      <c r="AG67" s="957">
        <v>0</v>
      </c>
      <c r="AH67" s="957">
        <v>0</v>
      </c>
      <c r="AI67" s="957">
        <v>0</v>
      </c>
      <c r="AJ67" s="957">
        <v>5.2999999999999999E-2</v>
      </c>
      <c r="AK67" s="957">
        <v>0</v>
      </c>
      <c r="AL67" s="957">
        <v>0</v>
      </c>
      <c r="AM67" s="957">
        <v>0</v>
      </c>
      <c r="AN67" s="958">
        <v>2.25</v>
      </c>
      <c r="AO67" s="47"/>
      <c r="AP67" s="47"/>
      <c r="AQ67" s="47"/>
      <c r="AR67" s="47"/>
      <c r="AS67" s="47"/>
      <c r="AT67" s="959">
        <f t="shared" si="0"/>
        <v>2</v>
      </c>
      <c r="AU67" s="47"/>
    </row>
    <row r="68" spans="2:47" x14ac:dyDescent="0.45">
      <c r="B68" s="947" t="s">
        <v>341</v>
      </c>
      <c r="C68" s="948">
        <v>2.6</v>
      </c>
      <c r="D68" s="949">
        <v>0</v>
      </c>
      <c r="E68" s="950">
        <v>0</v>
      </c>
      <c r="F68" s="950">
        <v>0</v>
      </c>
      <c r="G68" s="950">
        <v>0</v>
      </c>
      <c r="H68" s="950">
        <v>0</v>
      </c>
      <c r="I68" s="950">
        <v>0</v>
      </c>
      <c r="J68" s="950">
        <v>0</v>
      </c>
      <c r="K68" s="950">
        <v>0</v>
      </c>
      <c r="L68" s="950">
        <v>0</v>
      </c>
      <c r="M68" s="950">
        <v>0</v>
      </c>
      <c r="N68" s="950">
        <v>0</v>
      </c>
      <c r="O68" s="950">
        <v>0</v>
      </c>
      <c r="P68" s="950"/>
      <c r="Q68" s="950"/>
      <c r="R68" s="950"/>
      <c r="S68" s="950">
        <v>0</v>
      </c>
      <c r="T68" s="950">
        <v>0</v>
      </c>
      <c r="U68" s="950">
        <v>0</v>
      </c>
      <c r="V68" s="950">
        <v>0</v>
      </c>
      <c r="W68" s="950">
        <v>0</v>
      </c>
      <c r="X68" s="951">
        <v>0</v>
      </c>
      <c r="Y68" s="952" t="s">
        <v>412</v>
      </c>
      <c r="Z68" s="953" t="s">
        <v>412</v>
      </c>
      <c r="AA68" s="953" t="s">
        <v>412</v>
      </c>
      <c r="AB68" s="952" t="s">
        <v>412</v>
      </c>
      <c r="AC68" s="954"/>
      <c r="AD68" s="955"/>
      <c r="AE68" s="955"/>
      <c r="AF68" s="956"/>
      <c r="AG68" s="957">
        <v>0</v>
      </c>
      <c r="AH68" s="957">
        <v>0</v>
      </c>
      <c r="AI68" s="957">
        <v>0</v>
      </c>
      <c r="AJ68" s="957">
        <v>0</v>
      </c>
      <c r="AK68" s="957">
        <v>0</v>
      </c>
      <c r="AL68" s="957">
        <v>0</v>
      </c>
      <c r="AM68" s="957">
        <v>0</v>
      </c>
      <c r="AN68" s="958">
        <v>0</v>
      </c>
      <c r="AO68" s="47"/>
      <c r="AP68" s="47"/>
      <c r="AQ68" s="47"/>
      <c r="AR68" s="47"/>
      <c r="AS68" s="47"/>
      <c r="AT68" s="959">
        <f t="shared" si="0"/>
        <v>1</v>
      </c>
      <c r="AU68" s="47"/>
    </row>
    <row r="69" spans="2:47" x14ac:dyDescent="0.45">
      <c r="B69" s="947" t="s">
        <v>605</v>
      </c>
      <c r="C69" s="948">
        <v>0</v>
      </c>
      <c r="D69" s="949">
        <v>0</v>
      </c>
      <c r="E69" s="950">
        <v>0</v>
      </c>
      <c r="F69" s="950">
        <v>0</v>
      </c>
      <c r="G69" s="950">
        <v>0</v>
      </c>
      <c r="H69" s="950">
        <v>0</v>
      </c>
      <c r="I69" s="950">
        <v>0</v>
      </c>
      <c r="J69" s="950">
        <v>0</v>
      </c>
      <c r="K69" s="950">
        <v>0</v>
      </c>
      <c r="L69" s="950">
        <v>0</v>
      </c>
      <c r="M69" s="950">
        <v>0</v>
      </c>
      <c r="N69" s="950">
        <v>0</v>
      </c>
      <c r="O69" s="950">
        <v>1</v>
      </c>
      <c r="P69" s="950"/>
      <c r="Q69" s="950"/>
      <c r="R69" s="950"/>
      <c r="S69" s="950">
        <v>0</v>
      </c>
      <c r="T69" s="950">
        <v>0</v>
      </c>
      <c r="U69" s="950">
        <v>0</v>
      </c>
      <c r="V69" s="950">
        <v>0</v>
      </c>
      <c r="W69" s="950">
        <v>0</v>
      </c>
      <c r="X69" s="951">
        <v>1</v>
      </c>
      <c r="Y69" s="952" t="s">
        <v>412</v>
      </c>
      <c r="Z69" s="953" t="s">
        <v>412</v>
      </c>
      <c r="AA69" s="953" t="s">
        <v>404</v>
      </c>
      <c r="AB69" s="952" t="s">
        <v>404</v>
      </c>
      <c r="AC69" s="954"/>
      <c r="AD69" s="955"/>
      <c r="AE69" s="955"/>
      <c r="AF69" s="956"/>
      <c r="AG69" s="957">
        <v>0</v>
      </c>
      <c r="AH69" s="957">
        <v>0</v>
      </c>
      <c r="AI69" s="957">
        <v>0</v>
      </c>
      <c r="AJ69" s="957">
        <v>0</v>
      </c>
      <c r="AK69" s="957">
        <v>0</v>
      </c>
      <c r="AL69" s="957">
        <v>0</v>
      </c>
      <c r="AM69" s="957">
        <v>0</v>
      </c>
      <c r="AN69" s="958">
        <v>74.7</v>
      </c>
      <c r="AO69" s="47"/>
      <c r="AP69" s="47"/>
      <c r="AQ69" s="47"/>
      <c r="AR69" s="47"/>
      <c r="AS69" s="47"/>
      <c r="AT69" s="959">
        <f t="shared" si="0"/>
        <v>2</v>
      </c>
      <c r="AU69" s="47"/>
    </row>
    <row r="70" spans="2:47" x14ac:dyDescent="0.45">
      <c r="B70" s="947"/>
      <c r="C70" s="948"/>
      <c r="D70" s="949"/>
      <c r="E70" s="950"/>
      <c r="F70" s="950"/>
      <c r="G70" s="950"/>
      <c r="H70" s="950"/>
      <c r="I70" s="950"/>
      <c r="J70" s="950"/>
      <c r="K70" s="950"/>
      <c r="L70" s="950"/>
      <c r="M70" s="950"/>
      <c r="N70" s="950"/>
      <c r="O70" s="950"/>
      <c r="P70" s="950"/>
      <c r="Q70" s="950"/>
      <c r="R70" s="950"/>
      <c r="S70" s="950"/>
      <c r="T70" s="950"/>
      <c r="U70" s="950"/>
      <c r="V70" s="950"/>
      <c r="W70" s="950"/>
      <c r="X70" s="951"/>
      <c r="Y70" s="952"/>
      <c r="Z70" s="953"/>
      <c r="AA70" s="953"/>
      <c r="AB70" s="952"/>
      <c r="AC70" s="954"/>
      <c r="AD70" s="955"/>
      <c r="AE70" s="955"/>
      <c r="AF70" s="956"/>
      <c r="AG70" s="957"/>
      <c r="AH70" s="957"/>
      <c r="AI70" s="957"/>
      <c r="AJ70" s="957"/>
      <c r="AK70" s="957"/>
      <c r="AL70" s="957"/>
      <c r="AM70" s="957"/>
      <c r="AN70" s="958"/>
      <c r="AO70" s="47"/>
      <c r="AP70" s="47"/>
      <c r="AQ70" s="47"/>
      <c r="AR70" s="47"/>
      <c r="AS70" s="47"/>
      <c r="AT70" s="959">
        <f t="shared" si="0"/>
        <v>1</v>
      </c>
      <c r="AU70" s="47"/>
    </row>
    <row r="71" spans="2:47" x14ac:dyDescent="0.45">
      <c r="B71" s="947"/>
      <c r="C71" s="948"/>
      <c r="D71" s="949"/>
      <c r="E71" s="950"/>
      <c r="F71" s="950"/>
      <c r="G71" s="950"/>
      <c r="H71" s="950"/>
      <c r="I71" s="950"/>
      <c r="J71" s="950"/>
      <c r="K71" s="950"/>
      <c r="L71" s="950"/>
      <c r="M71" s="950"/>
      <c r="N71" s="950"/>
      <c r="O71" s="950"/>
      <c r="P71" s="950"/>
      <c r="Q71" s="950"/>
      <c r="R71" s="950"/>
      <c r="S71" s="950"/>
      <c r="T71" s="950"/>
      <c r="U71" s="950"/>
      <c r="V71" s="950"/>
      <c r="W71" s="950"/>
      <c r="X71" s="951"/>
      <c r="Y71" s="952"/>
      <c r="Z71" s="953"/>
      <c r="AA71" s="953"/>
      <c r="AB71" s="952"/>
      <c r="AC71" s="954"/>
      <c r="AD71" s="955"/>
      <c r="AE71" s="955"/>
      <c r="AF71" s="956"/>
      <c r="AG71" s="957"/>
      <c r="AH71" s="957"/>
      <c r="AI71" s="957"/>
      <c r="AJ71" s="957"/>
      <c r="AK71" s="957"/>
      <c r="AL71" s="957"/>
      <c r="AM71" s="957"/>
      <c r="AN71" s="958"/>
      <c r="AO71" s="47"/>
      <c r="AP71" s="47"/>
      <c r="AQ71" s="47"/>
      <c r="AR71" s="47"/>
      <c r="AS71" s="47"/>
      <c r="AT71" s="959">
        <f t="shared" si="0"/>
        <v>1</v>
      </c>
      <c r="AU71" s="47"/>
    </row>
    <row r="72" spans="2:47" x14ac:dyDescent="0.45">
      <c r="B72" s="947"/>
      <c r="C72" s="948"/>
      <c r="D72" s="949"/>
      <c r="E72" s="950"/>
      <c r="F72" s="950"/>
      <c r="G72" s="950"/>
      <c r="H72" s="950"/>
      <c r="I72" s="950"/>
      <c r="J72" s="950"/>
      <c r="K72" s="950"/>
      <c r="L72" s="950"/>
      <c r="M72" s="950"/>
      <c r="N72" s="950"/>
      <c r="O72" s="950"/>
      <c r="P72" s="950"/>
      <c r="Q72" s="950"/>
      <c r="R72" s="950"/>
      <c r="S72" s="950"/>
      <c r="T72" s="950"/>
      <c r="U72" s="950"/>
      <c r="V72" s="950"/>
      <c r="W72" s="950"/>
      <c r="X72" s="951"/>
      <c r="Y72" s="952"/>
      <c r="Z72" s="953"/>
      <c r="AA72" s="953"/>
      <c r="AB72" s="952"/>
      <c r="AC72" s="954"/>
      <c r="AD72" s="955"/>
      <c r="AE72" s="955"/>
      <c r="AF72" s="956"/>
      <c r="AG72" s="957"/>
      <c r="AH72" s="957"/>
      <c r="AI72" s="957"/>
      <c r="AJ72" s="957"/>
      <c r="AK72" s="957"/>
      <c r="AL72" s="957"/>
      <c r="AM72" s="957"/>
      <c r="AN72" s="958"/>
      <c r="AO72" s="47"/>
      <c r="AP72" s="47"/>
      <c r="AQ72" s="47"/>
      <c r="AR72" s="47"/>
      <c r="AS72" s="47"/>
      <c r="AT72" s="959">
        <f t="shared" si="0"/>
        <v>1</v>
      </c>
      <c r="AU72" s="47"/>
    </row>
    <row r="73" spans="2:47" x14ac:dyDescent="0.45">
      <c r="B73" s="947"/>
      <c r="C73" s="948"/>
      <c r="D73" s="949"/>
      <c r="E73" s="950"/>
      <c r="F73" s="950"/>
      <c r="G73" s="950"/>
      <c r="H73" s="950"/>
      <c r="I73" s="950"/>
      <c r="J73" s="950"/>
      <c r="K73" s="950"/>
      <c r="L73" s="950"/>
      <c r="M73" s="950"/>
      <c r="N73" s="950"/>
      <c r="O73" s="950"/>
      <c r="P73" s="950"/>
      <c r="Q73" s="950"/>
      <c r="R73" s="950"/>
      <c r="S73" s="950"/>
      <c r="T73" s="950"/>
      <c r="U73" s="950"/>
      <c r="V73" s="950"/>
      <c r="W73" s="950"/>
      <c r="X73" s="951"/>
      <c r="Y73" s="952"/>
      <c r="Z73" s="953"/>
      <c r="AA73" s="953"/>
      <c r="AB73" s="952"/>
      <c r="AC73" s="954"/>
      <c r="AD73" s="955"/>
      <c r="AE73" s="955"/>
      <c r="AF73" s="956"/>
      <c r="AG73" s="957"/>
      <c r="AH73" s="957"/>
      <c r="AI73" s="957"/>
      <c r="AJ73" s="957"/>
      <c r="AK73" s="957"/>
      <c r="AL73" s="957"/>
      <c r="AM73" s="957"/>
      <c r="AN73" s="958"/>
      <c r="AO73" s="47"/>
      <c r="AP73" s="47"/>
      <c r="AQ73" s="47"/>
      <c r="AR73" s="47"/>
      <c r="AS73" s="47"/>
      <c r="AT73" s="959">
        <f t="shared" si="0"/>
        <v>1</v>
      </c>
      <c r="AU73" s="47"/>
    </row>
    <row r="74" spans="2:47" x14ac:dyDescent="0.45">
      <c r="B74" s="947"/>
      <c r="C74" s="948"/>
      <c r="D74" s="949"/>
      <c r="E74" s="950"/>
      <c r="F74" s="950"/>
      <c r="G74" s="950"/>
      <c r="H74" s="950"/>
      <c r="I74" s="950"/>
      <c r="J74" s="950"/>
      <c r="K74" s="950"/>
      <c r="L74" s="950"/>
      <c r="M74" s="950"/>
      <c r="N74" s="950"/>
      <c r="O74" s="950"/>
      <c r="P74" s="950"/>
      <c r="Q74" s="950"/>
      <c r="R74" s="950"/>
      <c r="S74" s="950"/>
      <c r="T74" s="950"/>
      <c r="U74" s="950"/>
      <c r="V74" s="950"/>
      <c r="W74" s="950"/>
      <c r="X74" s="951"/>
      <c r="Y74" s="952"/>
      <c r="Z74" s="953"/>
      <c r="AA74" s="953"/>
      <c r="AB74" s="952"/>
      <c r="AC74" s="954"/>
      <c r="AD74" s="955"/>
      <c r="AE74" s="955"/>
      <c r="AF74" s="956"/>
      <c r="AG74" s="957"/>
      <c r="AH74" s="957"/>
      <c r="AI74" s="957"/>
      <c r="AJ74" s="957"/>
      <c r="AK74" s="957"/>
      <c r="AL74" s="957"/>
      <c r="AM74" s="957"/>
      <c r="AN74" s="958"/>
      <c r="AO74" s="47"/>
      <c r="AP74" s="47"/>
      <c r="AQ74" s="47"/>
      <c r="AR74" s="47"/>
      <c r="AS74" s="47"/>
      <c r="AT74" s="959">
        <f t="shared" si="0"/>
        <v>1</v>
      </c>
      <c r="AU74" s="47"/>
    </row>
    <row r="75" spans="2:47" x14ac:dyDescent="0.45">
      <c r="B75" s="947"/>
      <c r="C75" s="948"/>
      <c r="D75" s="949"/>
      <c r="E75" s="950"/>
      <c r="F75" s="950"/>
      <c r="G75" s="950"/>
      <c r="H75" s="950"/>
      <c r="I75" s="950"/>
      <c r="J75" s="950"/>
      <c r="K75" s="950"/>
      <c r="L75" s="950"/>
      <c r="M75" s="950"/>
      <c r="N75" s="950"/>
      <c r="O75" s="950"/>
      <c r="P75" s="950"/>
      <c r="Q75" s="950"/>
      <c r="R75" s="950"/>
      <c r="S75" s="950"/>
      <c r="T75" s="950"/>
      <c r="U75" s="950"/>
      <c r="V75" s="950"/>
      <c r="W75" s="950"/>
      <c r="X75" s="951"/>
      <c r="Y75" s="952"/>
      <c r="Z75" s="953"/>
      <c r="AA75" s="953"/>
      <c r="AB75" s="952"/>
      <c r="AC75" s="954"/>
      <c r="AD75" s="955"/>
      <c r="AE75" s="955"/>
      <c r="AF75" s="956"/>
      <c r="AG75" s="957"/>
      <c r="AH75" s="957"/>
      <c r="AI75" s="957"/>
      <c r="AJ75" s="957"/>
      <c r="AK75" s="957"/>
      <c r="AL75" s="957"/>
      <c r="AM75" s="957"/>
      <c r="AN75" s="958"/>
      <c r="AO75" s="47"/>
      <c r="AP75" s="47"/>
      <c r="AQ75" s="47"/>
      <c r="AR75" s="47"/>
      <c r="AS75" s="47"/>
      <c r="AT75" s="959">
        <f t="shared" ref="AT75:AT86" si="1">IF(AB75="Ⅳ",4,IF(AB75="Ⅲ",3,IF(AB75="Ⅱ",2,1)))</f>
        <v>1</v>
      </c>
      <c r="AU75" s="47"/>
    </row>
    <row r="76" spans="2:47" x14ac:dyDescent="0.45">
      <c r="B76" s="947"/>
      <c r="C76" s="948"/>
      <c r="D76" s="949"/>
      <c r="E76" s="950"/>
      <c r="F76" s="950"/>
      <c r="G76" s="950"/>
      <c r="H76" s="950"/>
      <c r="I76" s="950"/>
      <c r="J76" s="950"/>
      <c r="K76" s="950"/>
      <c r="L76" s="950"/>
      <c r="M76" s="950"/>
      <c r="N76" s="950"/>
      <c r="O76" s="950"/>
      <c r="P76" s="950"/>
      <c r="Q76" s="950"/>
      <c r="R76" s="950"/>
      <c r="S76" s="950"/>
      <c r="T76" s="950"/>
      <c r="U76" s="950"/>
      <c r="V76" s="950"/>
      <c r="W76" s="950"/>
      <c r="X76" s="951"/>
      <c r="Y76" s="952"/>
      <c r="Z76" s="953"/>
      <c r="AA76" s="953"/>
      <c r="AB76" s="952"/>
      <c r="AC76" s="954"/>
      <c r="AD76" s="955"/>
      <c r="AE76" s="955"/>
      <c r="AF76" s="956"/>
      <c r="AG76" s="957"/>
      <c r="AH76" s="957"/>
      <c r="AI76" s="957"/>
      <c r="AJ76" s="957"/>
      <c r="AK76" s="957"/>
      <c r="AL76" s="957"/>
      <c r="AM76" s="957"/>
      <c r="AN76" s="958"/>
      <c r="AO76" s="47"/>
      <c r="AP76" s="47"/>
      <c r="AQ76" s="47"/>
      <c r="AR76" s="47"/>
      <c r="AS76" s="47"/>
      <c r="AT76" s="959">
        <f t="shared" si="1"/>
        <v>1</v>
      </c>
      <c r="AU76" s="47"/>
    </row>
    <row r="77" spans="2:47" x14ac:dyDescent="0.45">
      <c r="B77" s="947"/>
      <c r="C77" s="948"/>
      <c r="D77" s="949"/>
      <c r="E77" s="950"/>
      <c r="F77" s="950"/>
      <c r="G77" s="950"/>
      <c r="H77" s="950"/>
      <c r="I77" s="950"/>
      <c r="J77" s="950"/>
      <c r="K77" s="950"/>
      <c r="L77" s="950"/>
      <c r="M77" s="950"/>
      <c r="N77" s="950"/>
      <c r="O77" s="950"/>
      <c r="P77" s="950"/>
      <c r="Q77" s="950"/>
      <c r="R77" s="950"/>
      <c r="S77" s="950"/>
      <c r="T77" s="950"/>
      <c r="U77" s="950"/>
      <c r="V77" s="950"/>
      <c r="W77" s="950"/>
      <c r="X77" s="951"/>
      <c r="Y77" s="952"/>
      <c r="Z77" s="953"/>
      <c r="AA77" s="953"/>
      <c r="AB77" s="952"/>
      <c r="AC77" s="954"/>
      <c r="AD77" s="955"/>
      <c r="AE77" s="955"/>
      <c r="AF77" s="956"/>
      <c r="AG77" s="957"/>
      <c r="AH77" s="957"/>
      <c r="AI77" s="957"/>
      <c r="AJ77" s="957"/>
      <c r="AK77" s="957"/>
      <c r="AL77" s="957"/>
      <c r="AM77" s="957"/>
      <c r="AN77" s="958"/>
      <c r="AO77" s="47"/>
      <c r="AP77" s="47"/>
      <c r="AQ77" s="47"/>
      <c r="AR77" s="47"/>
      <c r="AS77" s="47"/>
      <c r="AT77" s="959">
        <f t="shared" si="1"/>
        <v>1</v>
      </c>
      <c r="AU77" s="47"/>
    </row>
    <row r="78" spans="2:47" x14ac:dyDescent="0.45">
      <c r="B78" s="947"/>
      <c r="C78" s="948"/>
      <c r="D78" s="949"/>
      <c r="E78" s="950"/>
      <c r="F78" s="950"/>
      <c r="G78" s="950"/>
      <c r="H78" s="950"/>
      <c r="I78" s="950"/>
      <c r="J78" s="950"/>
      <c r="K78" s="950"/>
      <c r="L78" s="950"/>
      <c r="M78" s="950"/>
      <c r="N78" s="950"/>
      <c r="O78" s="950"/>
      <c r="P78" s="950"/>
      <c r="Q78" s="950"/>
      <c r="R78" s="950"/>
      <c r="S78" s="950"/>
      <c r="T78" s="950"/>
      <c r="U78" s="950"/>
      <c r="V78" s="950"/>
      <c r="W78" s="950"/>
      <c r="X78" s="951"/>
      <c r="Y78" s="952"/>
      <c r="Z78" s="953"/>
      <c r="AA78" s="953"/>
      <c r="AB78" s="952"/>
      <c r="AC78" s="954"/>
      <c r="AD78" s="955"/>
      <c r="AE78" s="955"/>
      <c r="AF78" s="956"/>
      <c r="AG78" s="957"/>
      <c r="AH78" s="957"/>
      <c r="AI78" s="957"/>
      <c r="AJ78" s="957"/>
      <c r="AK78" s="957"/>
      <c r="AL78" s="957"/>
      <c r="AM78" s="957"/>
      <c r="AN78" s="958"/>
      <c r="AO78" s="47"/>
      <c r="AP78" s="47"/>
      <c r="AQ78" s="47"/>
      <c r="AR78" s="47"/>
      <c r="AS78" s="47"/>
      <c r="AT78" s="959">
        <f t="shared" si="1"/>
        <v>1</v>
      </c>
      <c r="AU78" s="47"/>
    </row>
    <row r="79" spans="2:47" x14ac:dyDescent="0.45">
      <c r="B79" s="947"/>
      <c r="C79" s="948"/>
      <c r="D79" s="949"/>
      <c r="E79" s="950"/>
      <c r="F79" s="950"/>
      <c r="G79" s="950"/>
      <c r="H79" s="950"/>
      <c r="I79" s="950"/>
      <c r="J79" s="950"/>
      <c r="K79" s="950"/>
      <c r="L79" s="950"/>
      <c r="M79" s="950"/>
      <c r="N79" s="950"/>
      <c r="O79" s="950"/>
      <c r="P79" s="950"/>
      <c r="Q79" s="950"/>
      <c r="R79" s="950"/>
      <c r="S79" s="950"/>
      <c r="T79" s="950"/>
      <c r="U79" s="950"/>
      <c r="V79" s="950"/>
      <c r="W79" s="950"/>
      <c r="X79" s="951"/>
      <c r="Y79" s="952"/>
      <c r="Z79" s="953"/>
      <c r="AA79" s="953"/>
      <c r="AB79" s="952"/>
      <c r="AC79" s="954"/>
      <c r="AD79" s="955"/>
      <c r="AE79" s="955"/>
      <c r="AF79" s="956"/>
      <c r="AG79" s="957"/>
      <c r="AH79" s="957"/>
      <c r="AI79" s="957"/>
      <c r="AJ79" s="957"/>
      <c r="AK79" s="957"/>
      <c r="AL79" s="957"/>
      <c r="AM79" s="957"/>
      <c r="AN79" s="958"/>
      <c r="AO79" s="47"/>
      <c r="AP79" s="47"/>
      <c r="AQ79" s="47"/>
      <c r="AR79" s="47"/>
      <c r="AS79" s="47"/>
      <c r="AT79" s="959">
        <f t="shared" si="1"/>
        <v>1</v>
      </c>
      <c r="AU79" s="47"/>
    </row>
    <row r="80" spans="2:47" x14ac:dyDescent="0.45">
      <c r="B80" s="947"/>
      <c r="C80" s="948"/>
      <c r="D80" s="949"/>
      <c r="E80" s="950"/>
      <c r="F80" s="950"/>
      <c r="G80" s="950"/>
      <c r="H80" s="950"/>
      <c r="I80" s="950"/>
      <c r="J80" s="950"/>
      <c r="K80" s="950"/>
      <c r="L80" s="950"/>
      <c r="M80" s="950"/>
      <c r="N80" s="950"/>
      <c r="O80" s="950"/>
      <c r="P80" s="950"/>
      <c r="Q80" s="950"/>
      <c r="R80" s="950"/>
      <c r="S80" s="950"/>
      <c r="T80" s="950"/>
      <c r="U80" s="950"/>
      <c r="V80" s="950"/>
      <c r="W80" s="950"/>
      <c r="X80" s="951"/>
      <c r="Y80" s="952"/>
      <c r="Z80" s="953"/>
      <c r="AA80" s="953"/>
      <c r="AB80" s="952"/>
      <c r="AC80" s="954"/>
      <c r="AD80" s="955"/>
      <c r="AE80" s="955"/>
      <c r="AF80" s="956"/>
      <c r="AG80" s="957"/>
      <c r="AH80" s="957"/>
      <c r="AI80" s="957"/>
      <c r="AJ80" s="957"/>
      <c r="AK80" s="957"/>
      <c r="AL80" s="957"/>
      <c r="AM80" s="957"/>
      <c r="AN80" s="958"/>
      <c r="AO80" s="47"/>
      <c r="AP80" s="47"/>
      <c r="AQ80" s="47"/>
      <c r="AR80" s="47"/>
      <c r="AS80" s="47"/>
      <c r="AT80" s="960">
        <f t="shared" si="1"/>
        <v>1</v>
      </c>
      <c r="AU80" s="47"/>
    </row>
    <row r="81" spans="2:47" x14ac:dyDescent="0.45">
      <c r="B81" s="947"/>
      <c r="C81" s="948"/>
      <c r="D81" s="949"/>
      <c r="E81" s="950"/>
      <c r="F81" s="950"/>
      <c r="G81" s="950"/>
      <c r="H81" s="950"/>
      <c r="I81" s="950"/>
      <c r="J81" s="950"/>
      <c r="K81" s="950"/>
      <c r="L81" s="950"/>
      <c r="M81" s="950"/>
      <c r="N81" s="950"/>
      <c r="O81" s="950"/>
      <c r="P81" s="950"/>
      <c r="Q81" s="950"/>
      <c r="R81" s="950"/>
      <c r="S81" s="950"/>
      <c r="T81" s="950"/>
      <c r="U81" s="950"/>
      <c r="V81" s="950"/>
      <c r="W81" s="950"/>
      <c r="X81" s="951"/>
      <c r="Y81" s="952"/>
      <c r="Z81" s="953"/>
      <c r="AA81" s="953"/>
      <c r="AB81" s="952"/>
      <c r="AC81" s="954"/>
      <c r="AD81" s="955"/>
      <c r="AE81" s="955"/>
      <c r="AF81" s="956"/>
      <c r="AG81" s="957"/>
      <c r="AH81" s="957"/>
      <c r="AI81" s="957"/>
      <c r="AJ81" s="957"/>
      <c r="AK81" s="957"/>
      <c r="AL81" s="957"/>
      <c r="AM81" s="957"/>
      <c r="AN81" s="958"/>
      <c r="AO81" s="47"/>
      <c r="AP81" s="47"/>
      <c r="AQ81" s="47"/>
      <c r="AR81" s="47"/>
      <c r="AS81" s="47"/>
      <c r="AT81" s="959">
        <f t="shared" si="1"/>
        <v>1</v>
      </c>
      <c r="AU81" s="47"/>
    </row>
    <row r="82" spans="2:47" x14ac:dyDescent="0.45">
      <c r="B82" s="947"/>
      <c r="C82" s="948"/>
      <c r="D82" s="949"/>
      <c r="E82" s="950"/>
      <c r="F82" s="950"/>
      <c r="G82" s="950"/>
      <c r="H82" s="950"/>
      <c r="I82" s="950"/>
      <c r="J82" s="950"/>
      <c r="K82" s="950"/>
      <c r="L82" s="950"/>
      <c r="M82" s="950"/>
      <c r="N82" s="950"/>
      <c r="O82" s="950"/>
      <c r="P82" s="950"/>
      <c r="Q82" s="950"/>
      <c r="R82" s="950"/>
      <c r="S82" s="950"/>
      <c r="T82" s="950"/>
      <c r="U82" s="950"/>
      <c r="V82" s="950"/>
      <c r="W82" s="950"/>
      <c r="X82" s="951"/>
      <c r="Y82" s="952"/>
      <c r="Z82" s="953"/>
      <c r="AA82" s="953"/>
      <c r="AB82" s="952"/>
      <c r="AC82" s="954"/>
      <c r="AD82" s="955"/>
      <c r="AE82" s="955"/>
      <c r="AF82" s="956"/>
      <c r="AG82" s="957"/>
      <c r="AH82" s="957"/>
      <c r="AI82" s="957"/>
      <c r="AJ82" s="957"/>
      <c r="AK82" s="957"/>
      <c r="AL82" s="957"/>
      <c r="AM82" s="957"/>
      <c r="AN82" s="958"/>
      <c r="AO82" s="47"/>
      <c r="AP82" s="47"/>
      <c r="AQ82" s="47"/>
      <c r="AR82" s="47"/>
      <c r="AS82" s="47"/>
      <c r="AT82" s="959">
        <f>IF(AB82="Ⅳ",4,IF(AB82="Ⅲ",3,IF(AB82="Ⅱ",2,1)))</f>
        <v>1</v>
      </c>
      <c r="AU82" s="47"/>
    </row>
    <row r="83" spans="2:47" x14ac:dyDescent="0.45">
      <c r="B83" s="947"/>
      <c r="C83" s="948"/>
      <c r="D83" s="949"/>
      <c r="E83" s="950"/>
      <c r="F83" s="950"/>
      <c r="G83" s="950"/>
      <c r="H83" s="950"/>
      <c r="I83" s="950"/>
      <c r="J83" s="950"/>
      <c r="K83" s="950"/>
      <c r="L83" s="950"/>
      <c r="M83" s="950"/>
      <c r="N83" s="950"/>
      <c r="O83" s="950"/>
      <c r="P83" s="950"/>
      <c r="Q83" s="950"/>
      <c r="R83" s="950"/>
      <c r="S83" s="950"/>
      <c r="T83" s="950"/>
      <c r="U83" s="950"/>
      <c r="V83" s="950"/>
      <c r="W83" s="950"/>
      <c r="X83" s="951"/>
      <c r="Y83" s="952"/>
      <c r="Z83" s="953"/>
      <c r="AA83" s="953"/>
      <c r="AB83" s="952"/>
      <c r="AC83" s="954"/>
      <c r="AD83" s="955"/>
      <c r="AE83" s="955"/>
      <c r="AF83" s="956"/>
      <c r="AG83" s="957"/>
      <c r="AH83" s="957"/>
      <c r="AI83" s="957"/>
      <c r="AJ83" s="957"/>
      <c r="AK83" s="957"/>
      <c r="AL83" s="957"/>
      <c r="AM83" s="957"/>
      <c r="AN83" s="958"/>
      <c r="AO83" s="47"/>
      <c r="AP83" s="47"/>
      <c r="AQ83" s="47"/>
      <c r="AR83" s="47"/>
      <c r="AS83" s="47"/>
      <c r="AT83" s="959">
        <f t="shared" si="1"/>
        <v>1</v>
      </c>
      <c r="AU83" s="47"/>
    </row>
    <row r="84" spans="2:47" x14ac:dyDescent="0.45">
      <c r="B84" s="947"/>
      <c r="C84" s="948"/>
      <c r="D84" s="949"/>
      <c r="E84" s="950"/>
      <c r="F84" s="950"/>
      <c r="G84" s="950"/>
      <c r="H84" s="950"/>
      <c r="I84" s="950"/>
      <c r="J84" s="950"/>
      <c r="K84" s="950"/>
      <c r="L84" s="950"/>
      <c r="M84" s="950"/>
      <c r="N84" s="950"/>
      <c r="O84" s="950"/>
      <c r="P84" s="950"/>
      <c r="Q84" s="950"/>
      <c r="R84" s="950"/>
      <c r="S84" s="950"/>
      <c r="T84" s="950"/>
      <c r="U84" s="950"/>
      <c r="V84" s="950"/>
      <c r="W84" s="950"/>
      <c r="X84" s="951"/>
      <c r="Y84" s="952"/>
      <c r="Z84" s="953"/>
      <c r="AA84" s="953"/>
      <c r="AB84" s="952"/>
      <c r="AC84" s="954"/>
      <c r="AD84" s="955"/>
      <c r="AE84" s="955"/>
      <c r="AF84" s="956"/>
      <c r="AG84" s="957"/>
      <c r="AH84" s="957"/>
      <c r="AI84" s="957"/>
      <c r="AJ84" s="957"/>
      <c r="AK84" s="957"/>
      <c r="AL84" s="957"/>
      <c r="AM84" s="957"/>
      <c r="AN84" s="958"/>
      <c r="AO84" s="47"/>
      <c r="AP84" s="47"/>
      <c r="AQ84" s="47"/>
      <c r="AR84" s="47"/>
      <c r="AS84" s="47"/>
      <c r="AT84" s="959">
        <f t="shared" si="1"/>
        <v>1</v>
      </c>
      <c r="AU84" s="47"/>
    </row>
    <row r="85" spans="2:47" x14ac:dyDescent="0.45">
      <c r="B85" s="947"/>
      <c r="C85" s="948"/>
      <c r="D85" s="949"/>
      <c r="E85" s="950"/>
      <c r="F85" s="950"/>
      <c r="G85" s="950"/>
      <c r="H85" s="950"/>
      <c r="I85" s="950"/>
      <c r="J85" s="950"/>
      <c r="K85" s="950"/>
      <c r="L85" s="950"/>
      <c r="M85" s="950"/>
      <c r="N85" s="950"/>
      <c r="O85" s="950"/>
      <c r="P85" s="950"/>
      <c r="Q85" s="950"/>
      <c r="R85" s="950"/>
      <c r="S85" s="950"/>
      <c r="T85" s="950"/>
      <c r="U85" s="950"/>
      <c r="V85" s="950"/>
      <c r="W85" s="950"/>
      <c r="X85" s="951"/>
      <c r="Y85" s="952"/>
      <c r="Z85" s="953"/>
      <c r="AA85" s="953"/>
      <c r="AB85" s="952"/>
      <c r="AC85" s="954"/>
      <c r="AD85" s="955"/>
      <c r="AE85" s="955"/>
      <c r="AF85" s="956"/>
      <c r="AG85" s="957"/>
      <c r="AH85" s="957"/>
      <c r="AI85" s="957"/>
      <c r="AJ85" s="957"/>
      <c r="AK85" s="957"/>
      <c r="AL85" s="957"/>
      <c r="AM85" s="957"/>
      <c r="AN85" s="958"/>
      <c r="AO85" s="47"/>
      <c r="AP85" s="47"/>
      <c r="AQ85" s="47"/>
      <c r="AR85" s="47"/>
      <c r="AS85" s="47"/>
      <c r="AT85" s="959">
        <f t="shared" si="1"/>
        <v>1</v>
      </c>
      <c r="AU85" s="47"/>
    </row>
    <row r="86" spans="2:47" ht="16.8" thickBot="1" x14ac:dyDescent="0.5">
      <c r="B86" s="947"/>
      <c r="C86" s="948"/>
      <c r="D86" s="949"/>
      <c r="E86" s="950"/>
      <c r="F86" s="950"/>
      <c r="G86" s="950"/>
      <c r="H86" s="950"/>
      <c r="I86" s="950"/>
      <c r="J86" s="950"/>
      <c r="K86" s="950"/>
      <c r="L86" s="950"/>
      <c r="M86" s="950"/>
      <c r="N86" s="950"/>
      <c r="O86" s="950"/>
      <c r="P86" s="950"/>
      <c r="Q86" s="950"/>
      <c r="R86" s="950"/>
      <c r="S86" s="950"/>
      <c r="T86" s="950"/>
      <c r="U86" s="950"/>
      <c r="V86" s="950"/>
      <c r="W86" s="950"/>
      <c r="X86" s="951"/>
      <c r="Y86" s="952"/>
      <c r="Z86" s="953"/>
      <c r="AA86" s="953"/>
      <c r="AB86" s="952"/>
      <c r="AC86" s="954"/>
      <c r="AD86" s="955"/>
      <c r="AE86" s="955"/>
      <c r="AF86" s="956"/>
      <c r="AG86" s="957"/>
      <c r="AH86" s="957"/>
      <c r="AI86" s="957"/>
      <c r="AJ86" s="957"/>
      <c r="AK86" s="957"/>
      <c r="AL86" s="957"/>
      <c r="AM86" s="957"/>
      <c r="AN86" s="958"/>
      <c r="AO86" s="47"/>
      <c r="AP86" s="47"/>
      <c r="AQ86" s="47"/>
      <c r="AR86" s="47"/>
      <c r="AS86" s="47"/>
      <c r="AT86" s="959">
        <f t="shared" si="1"/>
        <v>1</v>
      </c>
      <c r="AU86" s="47"/>
    </row>
    <row r="87" spans="2:47" ht="15" customHeight="1" thickTop="1" thickBot="1" x14ac:dyDescent="0.5">
      <c r="B87" s="961" t="s">
        <v>1024</v>
      </c>
      <c r="C87" s="962"/>
      <c r="D87" s="963">
        <f t="shared" ref="D87:X87" si="2">SUM(D10:D86)</f>
        <v>0</v>
      </c>
      <c r="E87" s="964">
        <f t="shared" si="2"/>
        <v>0</v>
      </c>
      <c r="F87" s="964">
        <f t="shared" si="2"/>
        <v>0</v>
      </c>
      <c r="G87" s="965">
        <f t="shared" si="2"/>
        <v>14</v>
      </c>
      <c r="H87" s="966">
        <f t="shared" si="2"/>
        <v>0</v>
      </c>
      <c r="I87" s="964">
        <f t="shared" si="2"/>
        <v>15</v>
      </c>
      <c r="J87" s="964">
        <f t="shared" si="2"/>
        <v>16</v>
      </c>
      <c r="K87" s="965">
        <f t="shared" si="2"/>
        <v>51</v>
      </c>
      <c r="L87" s="966">
        <f t="shared" si="2"/>
        <v>0</v>
      </c>
      <c r="M87" s="964">
        <f t="shared" si="2"/>
        <v>0</v>
      </c>
      <c r="N87" s="964">
        <f t="shared" si="2"/>
        <v>12</v>
      </c>
      <c r="O87" s="965">
        <f t="shared" si="2"/>
        <v>25</v>
      </c>
      <c r="P87" s="966">
        <f t="shared" si="2"/>
        <v>0</v>
      </c>
      <c r="Q87" s="964">
        <f t="shared" si="2"/>
        <v>0</v>
      </c>
      <c r="R87" s="965">
        <f t="shared" si="2"/>
        <v>9</v>
      </c>
      <c r="S87" s="966">
        <f t="shared" si="2"/>
        <v>0</v>
      </c>
      <c r="T87" s="964">
        <f t="shared" si="2"/>
        <v>15</v>
      </c>
      <c r="U87" s="965">
        <f t="shared" si="2"/>
        <v>67</v>
      </c>
      <c r="V87" s="966">
        <f t="shared" si="2"/>
        <v>0</v>
      </c>
      <c r="W87" s="964">
        <f t="shared" si="2"/>
        <v>0</v>
      </c>
      <c r="X87" s="967">
        <f t="shared" si="2"/>
        <v>37</v>
      </c>
      <c r="Y87" s="968"/>
      <c r="Z87" s="969"/>
      <c r="AA87" s="969"/>
      <c r="AB87" s="968"/>
      <c r="AC87" s="970">
        <f>SUM(AC79:AC86)</f>
        <v>0</v>
      </c>
      <c r="AD87" s="971">
        <f>SUM(AD79:AD86)</f>
        <v>0</v>
      </c>
      <c r="AE87" s="971">
        <f>SUM(AE79:AE86)</f>
        <v>0</v>
      </c>
      <c r="AF87" s="972">
        <f>SUM(AF79:AF86)</f>
        <v>0</v>
      </c>
      <c r="AG87" s="973">
        <f t="shared" ref="AG87:AN87" si="3">SUM(AG10:AG86)</f>
        <v>0</v>
      </c>
      <c r="AH87" s="974">
        <f t="shared" si="3"/>
        <v>35.834999999999994</v>
      </c>
      <c r="AI87" s="974">
        <f t="shared" si="3"/>
        <v>1.853</v>
      </c>
      <c r="AJ87" s="974">
        <f t="shared" si="3"/>
        <v>8.1609999999999996</v>
      </c>
      <c r="AK87" s="974">
        <f t="shared" si="3"/>
        <v>0</v>
      </c>
      <c r="AL87" s="974">
        <f t="shared" si="3"/>
        <v>0</v>
      </c>
      <c r="AM87" s="974">
        <f t="shared" si="3"/>
        <v>33.455000000000005</v>
      </c>
      <c r="AN87" s="975">
        <f t="shared" si="3"/>
        <v>145.55500000000001</v>
      </c>
      <c r="AO87" s="47"/>
      <c r="AP87" s="47"/>
      <c r="AQ87" s="47"/>
      <c r="AR87" s="47"/>
      <c r="AS87" s="47"/>
      <c r="AT87" s="976">
        <f>MAX(AT10:AT86)</f>
        <v>3</v>
      </c>
      <c r="AU87" s="47" t="s">
        <v>1025</v>
      </c>
    </row>
    <row r="88" spans="2:47" x14ac:dyDescent="0.45">
      <c r="D88" s="885" t="s">
        <v>1026</v>
      </c>
      <c r="E88" s="884"/>
      <c r="F88" s="885"/>
      <c r="G88" s="885"/>
      <c r="H88" s="885"/>
      <c r="I88" s="885"/>
      <c r="J88" s="885"/>
      <c r="K88" s="885"/>
      <c r="L88" s="885"/>
      <c r="M88" s="885"/>
      <c r="N88" s="885"/>
      <c r="O88" s="885"/>
      <c r="P88" s="885"/>
      <c r="Q88" s="885"/>
      <c r="R88" s="885"/>
      <c r="S88" s="885"/>
      <c r="T88" s="885"/>
      <c r="U88" s="885"/>
      <c r="V88" s="885"/>
      <c r="W88" s="885"/>
      <c r="X88" s="885"/>
      <c r="Y88" s="885"/>
      <c r="Z88" s="885"/>
      <c r="AA88" s="885"/>
      <c r="AB88" s="885"/>
      <c r="AC88" s="885"/>
      <c r="AD88" s="885"/>
      <c r="AE88" s="885"/>
      <c r="AF88" s="885"/>
      <c r="AG88" s="885"/>
      <c r="AH88" s="885"/>
      <c r="AI88" s="885"/>
      <c r="AJ88" s="885"/>
      <c r="AK88" s="885"/>
      <c r="AL88" s="885"/>
      <c r="AM88" s="885"/>
      <c r="AN88" s="885"/>
    </row>
    <row r="89" spans="2:47" x14ac:dyDescent="0.45">
      <c r="D89" s="885" t="s">
        <v>1027</v>
      </c>
      <c r="E89" s="884"/>
      <c r="F89" s="885"/>
      <c r="G89" s="885"/>
      <c r="H89" s="885"/>
      <c r="I89" s="885"/>
      <c r="J89" s="885"/>
      <c r="K89" s="885"/>
      <c r="L89" s="885"/>
      <c r="M89" s="885"/>
      <c r="N89" s="885"/>
      <c r="O89" s="885"/>
      <c r="P89" s="885"/>
      <c r="Q89" s="885"/>
      <c r="R89" s="885"/>
      <c r="S89" s="885"/>
      <c r="T89" s="885"/>
      <c r="U89" s="885"/>
      <c r="V89" s="885"/>
      <c r="W89" s="885"/>
      <c r="X89" s="885"/>
      <c r="Y89" s="885"/>
      <c r="Z89" s="885"/>
      <c r="AA89" s="885"/>
      <c r="AB89" s="885"/>
      <c r="AC89" s="885"/>
      <c r="AD89" s="885"/>
      <c r="AE89" s="885"/>
      <c r="AF89" s="885"/>
      <c r="AG89" s="885"/>
      <c r="AH89" s="885"/>
      <c r="AI89" s="885"/>
      <c r="AJ89" s="885"/>
      <c r="AK89" s="885"/>
      <c r="AL89" s="885"/>
      <c r="AM89" s="885"/>
      <c r="AN89" s="885"/>
    </row>
    <row r="90" spans="2:47" x14ac:dyDescent="0.45">
      <c r="D90" s="885" t="s">
        <v>1028</v>
      </c>
      <c r="E90" s="884"/>
      <c r="F90" s="885"/>
      <c r="G90" s="885"/>
      <c r="H90" s="885"/>
      <c r="I90" s="885"/>
      <c r="J90" s="885"/>
      <c r="K90" s="885"/>
      <c r="L90" s="885"/>
      <c r="M90" s="885"/>
      <c r="N90" s="885"/>
      <c r="O90" s="885"/>
      <c r="P90" s="885"/>
      <c r="Q90" s="885"/>
      <c r="R90" s="885"/>
      <c r="S90" s="885"/>
      <c r="T90" s="885"/>
      <c r="U90" s="885"/>
      <c r="V90" s="885"/>
      <c r="W90" s="885"/>
      <c r="X90" s="885"/>
      <c r="Y90" s="885"/>
      <c r="Z90" s="885"/>
      <c r="AA90" s="885"/>
      <c r="AB90" s="885"/>
      <c r="AC90" s="885"/>
      <c r="AD90" s="885"/>
      <c r="AE90" s="885"/>
      <c r="AF90" s="885"/>
      <c r="AG90" s="885"/>
      <c r="AH90" s="885"/>
      <c r="AI90" s="885"/>
      <c r="AJ90" s="885"/>
      <c r="AK90" s="885"/>
      <c r="AL90" s="885"/>
      <c r="AM90" s="885"/>
      <c r="AN90" s="885"/>
    </row>
    <row r="91" spans="2:47" x14ac:dyDescent="0.45">
      <c r="D91" s="885" t="s">
        <v>1029</v>
      </c>
      <c r="E91" s="884"/>
      <c r="F91" s="885"/>
      <c r="G91" s="885"/>
      <c r="H91" s="885"/>
      <c r="I91" s="885"/>
      <c r="J91" s="885"/>
      <c r="K91" s="885"/>
      <c r="L91" s="885"/>
      <c r="M91" s="885"/>
      <c r="N91" s="885"/>
      <c r="O91" s="885"/>
      <c r="P91" s="885"/>
      <c r="Q91" s="885"/>
      <c r="R91" s="885"/>
      <c r="S91" s="885"/>
      <c r="T91" s="885"/>
      <c r="U91" s="885"/>
      <c r="V91" s="885"/>
      <c r="W91" s="885"/>
      <c r="X91" s="885"/>
      <c r="Y91" s="885"/>
      <c r="Z91" s="885"/>
      <c r="AA91" s="885"/>
      <c r="AB91" s="885"/>
      <c r="AC91" s="885"/>
      <c r="AD91" s="885"/>
      <c r="AE91" s="885"/>
      <c r="AF91" s="885"/>
      <c r="AG91" s="885"/>
      <c r="AH91" s="885"/>
      <c r="AI91" s="885"/>
      <c r="AJ91" s="885"/>
      <c r="AK91" s="885"/>
      <c r="AL91" s="885"/>
      <c r="AM91" s="885"/>
      <c r="AN91" s="885"/>
    </row>
    <row r="92" spans="2:47" x14ac:dyDescent="0.45">
      <c r="D92" s="885" t="s">
        <v>1030</v>
      </c>
      <c r="E92" s="884"/>
      <c r="F92" s="885"/>
      <c r="G92" s="885"/>
      <c r="H92" s="885"/>
      <c r="I92" s="885"/>
      <c r="J92" s="885"/>
      <c r="K92" s="885"/>
      <c r="L92" s="885"/>
      <c r="M92" s="885"/>
      <c r="N92" s="885"/>
      <c r="O92" s="885"/>
      <c r="P92" s="885"/>
      <c r="Q92" s="885"/>
      <c r="R92" s="885"/>
      <c r="S92" s="885"/>
      <c r="T92" s="885"/>
      <c r="U92" s="885"/>
      <c r="V92" s="885"/>
      <c r="W92" s="885"/>
      <c r="X92" s="885"/>
      <c r="Y92" s="885"/>
      <c r="Z92" s="885"/>
      <c r="AA92" s="885"/>
      <c r="AB92" s="885"/>
      <c r="AC92" s="885"/>
      <c r="AD92" s="885"/>
      <c r="AE92" s="885"/>
      <c r="AF92" s="885"/>
      <c r="AG92" s="885"/>
      <c r="AH92" s="885"/>
      <c r="AI92" s="885"/>
      <c r="AJ92" s="885"/>
      <c r="AK92" s="885"/>
      <c r="AL92" s="885"/>
      <c r="AM92" s="885"/>
      <c r="AN92" s="885"/>
    </row>
    <row r="93" spans="2:47" x14ac:dyDescent="0.45">
      <c r="D93" s="885" t="s">
        <v>1031</v>
      </c>
      <c r="E93" s="884"/>
      <c r="F93" s="885"/>
      <c r="G93" s="885"/>
      <c r="H93" s="885"/>
      <c r="I93" s="885"/>
      <c r="J93" s="885"/>
      <c r="K93" s="885"/>
      <c r="L93" s="885"/>
      <c r="M93" s="885"/>
      <c r="N93" s="885"/>
      <c r="O93" s="885"/>
      <c r="P93" s="885"/>
      <c r="Q93" s="885"/>
      <c r="R93" s="885"/>
      <c r="S93" s="885"/>
      <c r="T93" s="885"/>
      <c r="U93" s="885"/>
      <c r="V93" s="885"/>
      <c r="W93" s="885"/>
      <c r="X93" s="885"/>
      <c r="Y93" s="885"/>
      <c r="Z93" s="885"/>
      <c r="AA93" s="885"/>
      <c r="AB93" s="885"/>
      <c r="AC93" s="885"/>
      <c r="AD93" s="885"/>
      <c r="AE93" s="885"/>
      <c r="AF93" s="885"/>
      <c r="AG93" s="885"/>
      <c r="AH93" s="885"/>
      <c r="AI93" s="885"/>
      <c r="AJ93" s="885"/>
      <c r="AK93" s="885"/>
      <c r="AL93" s="885"/>
      <c r="AM93" s="885"/>
      <c r="AN93" s="885"/>
    </row>
  </sheetData>
  <mergeCells count="42">
    <mergeCell ref="AK8:AN8"/>
    <mergeCell ref="B87:C87"/>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3"/>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523B-FE52-4139-B6D9-20DE581D2F60}">
  <sheetPr codeName="Sheet4"/>
  <dimension ref="B3:M80"/>
  <sheetViews>
    <sheetView view="pageBreakPreview" topLeftCell="A25" zoomScale="80" zoomScaleNormal="85" zoomScaleSheetLayoutView="80" workbookViewId="0">
      <selection activeCell="M32" sqref="M32"/>
    </sheetView>
  </sheetViews>
  <sheetFormatPr defaultColWidth="9" defaultRowHeight="18" x14ac:dyDescent="0.45"/>
  <cols>
    <col min="1" max="1" width="9" style="69"/>
    <col min="2" max="2" width="18.09765625" style="69" bestFit="1" customWidth="1"/>
    <col min="3" max="3" width="22.69921875" style="69" customWidth="1"/>
    <col min="4" max="5" width="18.3984375" style="69" bestFit="1" customWidth="1"/>
    <col min="6" max="6" width="12.69921875" style="69" customWidth="1"/>
    <col min="7" max="7" width="9.3984375" style="69" customWidth="1"/>
    <col min="8" max="8" width="14" style="69" bestFit="1" customWidth="1"/>
    <col min="9" max="9" width="14.09765625" style="69" customWidth="1"/>
    <col min="10" max="10" width="11.69921875" style="69" bestFit="1" customWidth="1"/>
    <col min="11" max="11" width="3.69921875" style="69" customWidth="1"/>
    <col min="12" max="12" width="16.09765625" style="69" customWidth="1"/>
    <col min="13" max="13" width="9.5" style="69" customWidth="1"/>
    <col min="14" max="14" width="2.69921875" style="69" customWidth="1"/>
    <col min="15" max="16384" width="9" style="69"/>
  </cols>
  <sheetData>
    <row r="3" spans="2:13" ht="18.600000000000001" thickBot="1" x14ac:dyDescent="0.5"/>
    <row r="4" spans="2:13" ht="18.600000000000001" thickBot="1" x14ac:dyDescent="0.5">
      <c r="B4" s="350" t="s">
        <v>136</v>
      </c>
      <c r="C4" s="351"/>
      <c r="D4" s="351"/>
      <c r="E4" s="352"/>
    </row>
    <row r="5" spans="2:13" ht="18.600000000000001" thickBot="1" x14ac:dyDescent="0.5">
      <c r="B5" s="70" t="s">
        <v>137</v>
      </c>
      <c r="C5" s="70" t="s">
        <v>138</v>
      </c>
      <c r="D5" s="70" t="s">
        <v>139</v>
      </c>
      <c r="E5" s="70" t="s">
        <v>140</v>
      </c>
    </row>
    <row r="6" spans="2:13" ht="18.600000000000001" thickTop="1" x14ac:dyDescent="0.45">
      <c r="B6" s="71" t="s">
        <v>141</v>
      </c>
      <c r="C6" s="71" t="s">
        <v>142</v>
      </c>
      <c r="D6" s="71" t="s">
        <v>143</v>
      </c>
      <c r="E6" s="71" t="s">
        <v>143</v>
      </c>
    </row>
    <row r="7" spans="2:13" x14ac:dyDescent="0.45">
      <c r="B7" s="72" t="s">
        <v>144</v>
      </c>
      <c r="C7" s="72" t="s">
        <v>145</v>
      </c>
      <c r="D7" s="72" t="s">
        <v>146</v>
      </c>
      <c r="E7" s="72" t="s">
        <v>146</v>
      </c>
    </row>
    <row r="8" spans="2:13" x14ac:dyDescent="0.45">
      <c r="B8" s="73" t="s">
        <v>147</v>
      </c>
      <c r="C8" s="73" t="s">
        <v>148</v>
      </c>
      <c r="D8" s="74"/>
      <c r="E8" s="74"/>
    </row>
    <row r="9" spans="2:13" x14ac:dyDescent="0.45">
      <c r="B9" s="73" t="s">
        <v>149</v>
      </c>
      <c r="C9" s="73" t="s">
        <v>150</v>
      </c>
      <c r="D9" s="74"/>
      <c r="E9" s="74"/>
    </row>
    <row r="10" spans="2:13" x14ac:dyDescent="0.45">
      <c r="B10" s="73" t="s">
        <v>151</v>
      </c>
      <c r="C10" s="73" t="s">
        <v>152</v>
      </c>
      <c r="D10" s="74"/>
      <c r="E10" s="74"/>
    </row>
    <row r="11" spans="2:13" x14ac:dyDescent="0.45">
      <c r="B11" s="74" t="s">
        <v>153</v>
      </c>
      <c r="C11" s="74"/>
      <c r="D11" s="74"/>
      <c r="E11" s="74"/>
    </row>
    <row r="12" spans="2:13" x14ac:dyDescent="0.45">
      <c r="B12" s="74" t="s">
        <v>154</v>
      </c>
      <c r="C12" s="75"/>
    </row>
    <row r="13" spans="2:13" ht="18.600000000000001" thickBot="1" x14ac:dyDescent="0.5"/>
    <row r="14" spans="2:13" ht="18.600000000000001" thickBot="1" x14ac:dyDescent="0.5">
      <c r="B14" s="353" t="s">
        <v>155</v>
      </c>
      <c r="C14" s="354"/>
      <c r="D14" s="354"/>
      <c r="E14" s="354"/>
      <c r="F14" s="354"/>
      <c r="G14" s="354"/>
      <c r="H14" s="354"/>
      <c r="I14" s="354"/>
      <c r="J14" s="355"/>
      <c r="L14" s="69" t="s">
        <v>156</v>
      </c>
    </row>
    <row r="15" spans="2:13" ht="18.600000000000001" thickBot="1" x14ac:dyDescent="0.5">
      <c r="B15" s="70" t="s">
        <v>157</v>
      </c>
      <c r="C15" s="69" t="s">
        <v>158</v>
      </c>
      <c r="D15" s="70" t="s">
        <v>159</v>
      </c>
      <c r="E15" s="70" t="s">
        <v>160</v>
      </c>
      <c r="F15" s="70" t="s">
        <v>161</v>
      </c>
      <c r="G15" s="70" t="s">
        <v>162</v>
      </c>
      <c r="H15" s="70" t="s">
        <v>163</v>
      </c>
      <c r="I15" s="70" t="s">
        <v>164</v>
      </c>
      <c r="J15" s="70" t="s">
        <v>165</v>
      </c>
      <c r="L15" s="69" t="s">
        <v>166</v>
      </c>
      <c r="M15" s="69" t="s">
        <v>167</v>
      </c>
    </row>
    <row r="16" spans="2:13" ht="18.600000000000001" thickTop="1" x14ac:dyDescent="0.45">
      <c r="B16" s="76" t="s">
        <v>168</v>
      </c>
      <c r="C16" s="77" t="s">
        <v>169</v>
      </c>
      <c r="D16" s="78" t="s">
        <v>170</v>
      </c>
      <c r="E16" s="78" t="s">
        <v>171</v>
      </c>
      <c r="F16" s="78" t="s">
        <v>172</v>
      </c>
      <c r="G16" s="78" t="s">
        <v>172</v>
      </c>
      <c r="H16" s="78" t="s">
        <v>173</v>
      </c>
      <c r="I16" s="79" t="s">
        <v>174</v>
      </c>
      <c r="J16" s="79" t="s">
        <v>175</v>
      </c>
      <c r="L16" s="69" t="s">
        <v>172</v>
      </c>
      <c r="M16" s="69" t="s">
        <v>172</v>
      </c>
    </row>
    <row r="17" spans="2:13" x14ac:dyDescent="0.45">
      <c r="B17" s="80" t="s">
        <v>176</v>
      </c>
      <c r="C17" s="81" t="s">
        <v>177</v>
      </c>
      <c r="D17" s="82" t="s">
        <v>178</v>
      </c>
      <c r="E17" s="82" t="s">
        <v>179</v>
      </c>
      <c r="F17" s="82" t="s">
        <v>180</v>
      </c>
      <c r="G17" s="82" t="s">
        <v>181</v>
      </c>
      <c r="H17" s="82" t="s">
        <v>182</v>
      </c>
      <c r="I17" s="82" t="s">
        <v>183</v>
      </c>
      <c r="J17" s="82" t="s">
        <v>184</v>
      </c>
      <c r="L17" s="69" t="s">
        <v>180</v>
      </c>
      <c r="M17" s="69" t="s">
        <v>181</v>
      </c>
    </row>
    <row r="18" spans="2:13" x14ac:dyDescent="0.45">
      <c r="B18" s="80" t="s">
        <v>185</v>
      </c>
      <c r="C18" s="81" t="s">
        <v>186</v>
      </c>
      <c r="D18" s="82" t="s">
        <v>187</v>
      </c>
      <c r="E18" s="82" t="s">
        <v>188</v>
      </c>
      <c r="F18" s="82" t="s">
        <v>189</v>
      </c>
      <c r="G18" s="82" t="s">
        <v>190</v>
      </c>
      <c r="H18" s="82"/>
      <c r="I18" s="82" t="s">
        <v>182</v>
      </c>
      <c r="J18" s="82" t="s">
        <v>191</v>
      </c>
      <c r="L18" s="69" t="s">
        <v>189</v>
      </c>
      <c r="M18" s="69" t="s">
        <v>190</v>
      </c>
    </row>
    <row r="19" spans="2:13" x14ac:dyDescent="0.45">
      <c r="B19" s="80" t="s">
        <v>192</v>
      </c>
      <c r="C19" s="81" t="s">
        <v>193</v>
      </c>
      <c r="D19" s="82"/>
      <c r="E19" s="82" t="s">
        <v>194</v>
      </c>
      <c r="F19" s="82" t="s">
        <v>190</v>
      </c>
      <c r="G19" s="82" t="s">
        <v>195</v>
      </c>
      <c r="H19" s="82"/>
      <c r="I19" s="82"/>
      <c r="J19" s="82"/>
      <c r="L19" s="69" t="s">
        <v>190</v>
      </c>
      <c r="M19" s="69" t="s">
        <v>195</v>
      </c>
    </row>
    <row r="20" spans="2:13" x14ac:dyDescent="0.45">
      <c r="B20" s="83" t="s">
        <v>152</v>
      </c>
      <c r="C20" s="81" t="s">
        <v>196</v>
      </c>
      <c r="D20" s="82"/>
      <c r="E20" s="82" t="s">
        <v>197</v>
      </c>
      <c r="F20" s="82" t="s">
        <v>195</v>
      </c>
      <c r="G20" s="82" t="s">
        <v>198</v>
      </c>
      <c r="H20" s="82"/>
      <c r="I20" s="82"/>
      <c r="J20" s="82"/>
      <c r="L20" s="69" t="s">
        <v>195</v>
      </c>
    </row>
    <row r="21" spans="2:13" x14ac:dyDescent="0.45">
      <c r="B21" s="83"/>
      <c r="C21" s="81" t="s">
        <v>199</v>
      </c>
      <c r="D21" s="82"/>
      <c r="E21" s="82" t="s">
        <v>200</v>
      </c>
      <c r="F21" s="82" t="s">
        <v>198</v>
      </c>
      <c r="G21" s="82"/>
      <c r="H21" s="82"/>
      <c r="I21" s="82"/>
      <c r="J21" s="82"/>
    </row>
    <row r="22" spans="2:13" x14ac:dyDescent="0.45">
      <c r="C22" s="81" t="s">
        <v>201</v>
      </c>
      <c r="D22" s="82"/>
      <c r="E22" s="82" t="s">
        <v>152</v>
      </c>
      <c r="F22" s="82"/>
      <c r="G22" s="82"/>
      <c r="H22" s="82"/>
      <c r="I22" s="82"/>
      <c r="J22" s="82"/>
      <c r="L22" s="69" t="s">
        <v>202</v>
      </c>
    </row>
    <row r="23" spans="2:13" x14ac:dyDescent="0.45">
      <c r="C23" s="81" t="s">
        <v>203</v>
      </c>
      <c r="D23" s="82"/>
      <c r="E23" s="82"/>
      <c r="F23" s="82"/>
      <c r="G23" s="82"/>
      <c r="H23" s="82"/>
      <c r="I23" s="82"/>
      <c r="J23" s="82"/>
    </row>
    <row r="24" spans="2:13" x14ac:dyDescent="0.45">
      <c r="C24" s="81" t="s">
        <v>204</v>
      </c>
      <c r="D24" s="82"/>
      <c r="E24" s="82"/>
      <c r="F24" s="82"/>
      <c r="G24" s="82"/>
      <c r="H24" s="82"/>
      <c r="I24" s="82"/>
      <c r="J24" s="82"/>
    </row>
    <row r="25" spans="2:13" x14ac:dyDescent="0.45">
      <c r="C25" s="81" t="s">
        <v>205</v>
      </c>
      <c r="D25" s="82"/>
      <c r="E25" s="82" t="s">
        <v>179</v>
      </c>
      <c r="F25" s="82"/>
      <c r="G25" s="82"/>
      <c r="H25" s="82"/>
      <c r="I25" s="82"/>
      <c r="J25" s="82"/>
    </row>
    <row r="26" spans="2:13" x14ac:dyDescent="0.45">
      <c r="C26" s="81" t="s">
        <v>206</v>
      </c>
      <c r="D26" s="82"/>
      <c r="E26" s="84" t="s">
        <v>188</v>
      </c>
      <c r="F26" s="82"/>
      <c r="G26" s="82"/>
      <c r="H26" s="82"/>
      <c r="I26" s="82"/>
      <c r="J26" s="82"/>
    </row>
    <row r="27" spans="2:13" x14ac:dyDescent="0.45">
      <c r="C27" s="81" t="s">
        <v>207</v>
      </c>
      <c r="D27" s="82"/>
      <c r="E27" s="82" t="s">
        <v>208</v>
      </c>
      <c r="F27" s="82"/>
      <c r="G27" s="82"/>
      <c r="H27" s="82"/>
      <c r="I27" s="82"/>
      <c r="J27" s="82"/>
    </row>
    <row r="28" spans="2:13" x14ac:dyDescent="0.45">
      <c r="C28" s="85" t="s">
        <v>209</v>
      </c>
      <c r="D28" s="82"/>
      <c r="E28" s="84" t="s">
        <v>210</v>
      </c>
      <c r="F28" s="82"/>
      <c r="G28" s="82"/>
      <c r="H28" s="82"/>
      <c r="I28" s="82"/>
      <c r="J28" s="82"/>
    </row>
    <row r="29" spans="2:13" x14ac:dyDescent="0.45">
      <c r="C29" s="86" t="s">
        <v>152</v>
      </c>
      <c r="D29" s="82"/>
      <c r="E29" s="82" t="s">
        <v>211</v>
      </c>
      <c r="F29" s="82"/>
      <c r="G29" s="82"/>
      <c r="H29" s="82"/>
      <c r="I29" s="82"/>
      <c r="J29" s="82"/>
    </row>
    <row r="30" spans="2:13" x14ac:dyDescent="0.45">
      <c r="C30" s="82"/>
      <c r="D30" s="82"/>
      <c r="E30" s="82" t="s">
        <v>152</v>
      </c>
      <c r="F30" s="82"/>
      <c r="G30" s="82"/>
      <c r="H30" s="82"/>
      <c r="I30" s="82"/>
      <c r="J30" s="82"/>
    </row>
    <row r="31" spans="2:13" x14ac:dyDescent="0.45">
      <c r="C31" s="82" t="s">
        <v>212</v>
      </c>
      <c r="D31" s="82"/>
      <c r="E31" s="82"/>
      <c r="F31" s="82"/>
      <c r="G31" s="82"/>
      <c r="H31" s="82"/>
      <c r="I31" s="82"/>
      <c r="J31" s="82"/>
    </row>
    <row r="32" spans="2:13" x14ac:dyDescent="0.45">
      <c r="C32" s="82" t="s">
        <v>152</v>
      </c>
      <c r="D32" s="82"/>
      <c r="E32" s="82" t="s">
        <v>187</v>
      </c>
      <c r="F32" s="82"/>
      <c r="G32" s="82"/>
      <c r="H32" s="82"/>
      <c r="I32" s="82"/>
      <c r="J32" s="82"/>
    </row>
    <row r="33" spans="3:10" x14ac:dyDescent="0.45">
      <c r="C33" s="82"/>
      <c r="D33" s="82"/>
      <c r="E33" s="82" t="s">
        <v>213</v>
      </c>
      <c r="F33" s="82"/>
      <c r="G33" s="82"/>
      <c r="H33" s="82"/>
      <c r="I33" s="82"/>
      <c r="J33" s="82"/>
    </row>
    <row r="34" spans="3:10" x14ac:dyDescent="0.45">
      <c r="C34" s="82" t="s">
        <v>214</v>
      </c>
      <c r="D34" s="82"/>
      <c r="E34" s="82" t="s">
        <v>215</v>
      </c>
      <c r="F34" s="82"/>
      <c r="G34" s="82"/>
      <c r="H34" s="82"/>
      <c r="I34" s="82"/>
      <c r="J34" s="82"/>
    </row>
    <row r="35" spans="3:10" x14ac:dyDescent="0.45">
      <c r="C35" s="82" t="s">
        <v>216</v>
      </c>
      <c r="D35" s="82"/>
      <c r="E35" s="82" t="s">
        <v>217</v>
      </c>
      <c r="F35" s="82"/>
      <c r="G35" s="82"/>
      <c r="H35" s="82"/>
      <c r="I35" s="82"/>
      <c r="J35" s="82"/>
    </row>
    <row r="36" spans="3:10" x14ac:dyDescent="0.45">
      <c r="C36" s="82" t="s">
        <v>152</v>
      </c>
      <c r="D36" s="82"/>
      <c r="E36" s="82" t="s">
        <v>218</v>
      </c>
      <c r="F36" s="82"/>
      <c r="G36" s="82"/>
      <c r="H36" s="82"/>
      <c r="I36" s="82"/>
      <c r="J36" s="82"/>
    </row>
    <row r="37" spans="3:10" x14ac:dyDescent="0.45">
      <c r="C37" s="82"/>
      <c r="D37" s="82"/>
      <c r="E37" s="82" t="s">
        <v>211</v>
      </c>
      <c r="F37" s="82"/>
      <c r="G37" s="82"/>
      <c r="H37" s="82"/>
      <c r="I37" s="82"/>
      <c r="J37" s="82"/>
    </row>
    <row r="38" spans="3:10" x14ac:dyDescent="0.45">
      <c r="C38" s="82" t="s">
        <v>219</v>
      </c>
      <c r="D38" s="82"/>
      <c r="E38" s="82" t="s">
        <v>152</v>
      </c>
      <c r="F38" s="82"/>
      <c r="G38" s="82"/>
      <c r="H38" s="82"/>
      <c r="I38" s="82"/>
      <c r="J38" s="82"/>
    </row>
    <row r="39" spans="3:10" x14ac:dyDescent="0.45">
      <c r="C39" s="82" t="s">
        <v>220</v>
      </c>
      <c r="D39" s="82"/>
      <c r="E39" s="82"/>
      <c r="F39" s="82"/>
      <c r="G39" s="82"/>
      <c r="H39" s="82"/>
      <c r="I39" s="82"/>
      <c r="J39" s="82"/>
    </row>
    <row r="40" spans="3:10" x14ac:dyDescent="0.45">
      <c r="C40" s="82" t="s">
        <v>221</v>
      </c>
      <c r="D40" s="82"/>
      <c r="E40" s="82"/>
      <c r="F40" s="82"/>
      <c r="G40" s="82"/>
      <c r="H40" s="82"/>
      <c r="I40" s="82"/>
      <c r="J40" s="82"/>
    </row>
    <row r="41" spans="3:10" x14ac:dyDescent="0.45">
      <c r="C41" s="82" t="s">
        <v>222</v>
      </c>
      <c r="D41" s="82"/>
      <c r="E41" s="82"/>
      <c r="F41" s="82"/>
      <c r="G41" s="82"/>
      <c r="H41" s="82"/>
      <c r="I41" s="82"/>
      <c r="J41" s="82"/>
    </row>
    <row r="42" spans="3:10" x14ac:dyDescent="0.45">
      <c r="C42" s="82" t="s">
        <v>223</v>
      </c>
      <c r="D42" s="82"/>
      <c r="E42" s="82"/>
      <c r="F42" s="82"/>
      <c r="G42" s="82"/>
      <c r="H42" s="82"/>
      <c r="I42" s="82"/>
      <c r="J42" s="82"/>
    </row>
    <row r="43" spans="3:10" x14ac:dyDescent="0.45">
      <c r="C43" s="82" t="s">
        <v>152</v>
      </c>
      <c r="D43" s="82"/>
      <c r="E43" s="82"/>
      <c r="F43" s="82"/>
      <c r="G43" s="82"/>
      <c r="H43" s="82"/>
      <c r="I43" s="82"/>
      <c r="J43" s="82"/>
    </row>
    <row r="44" spans="3:10" x14ac:dyDescent="0.45">
      <c r="C44" s="82"/>
      <c r="D44" s="82"/>
      <c r="E44" s="82"/>
      <c r="F44" s="82"/>
      <c r="G44" s="82"/>
      <c r="H44" s="82"/>
      <c r="I44" s="82"/>
      <c r="J44" s="82"/>
    </row>
    <row r="45" spans="3:10" x14ac:dyDescent="0.45">
      <c r="C45" s="82" t="s">
        <v>152</v>
      </c>
      <c r="D45" s="82"/>
      <c r="E45" s="82"/>
      <c r="F45" s="82"/>
      <c r="G45" s="82"/>
      <c r="H45" s="82"/>
      <c r="I45" s="82"/>
      <c r="J45" s="82"/>
    </row>
    <row r="46" spans="3:10" x14ac:dyDescent="0.45">
      <c r="C46" s="82"/>
      <c r="D46" s="82"/>
      <c r="E46" s="82"/>
      <c r="F46" s="82"/>
      <c r="G46" s="82"/>
      <c r="H46" s="82"/>
      <c r="I46" s="82"/>
      <c r="J46" s="82"/>
    </row>
    <row r="48" spans="3:10" x14ac:dyDescent="0.45">
      <c r="C48" s="83"/>
      <c r="D48" s="83"/>
      <c r="E48" s="83"/>
      <c r="F48" s="83"/>
      <c r="G48" s="83"/>
    </row>
    <row r="49" spans="2:7" x14ac:dyDescent="0.45">
      <c r="B49" s="356" t="s">
        <v>224</v>
      </c>
      <c r="C49" s="357"/>
      <c r="D49" s="357"/>
      <c r="E49" s="357"/>
      <c r="F49" s="357"/>
      <c r="G49" s="358"/>
    </row>
    <row r="50" spans="2:7" ht="18.600000000000001" thickBot="1" x14ac:dyDescent="0.5">
      <c r="B50" s="87" t="s">
        <v>225</v>
      </c>
      <c r="C50" s="87" t="s">
        <v>157</v>
      </c>
      <c r="D50" s="87" t="s">
        <v>226</v>
      </c>
      <c r="E50" s="87" t="s">
        <v>227</v>
      </c>
      <c r="F50" s="88" t="s">
        <v>228</v>
      </c>
      <c r="G50" s="88" t="s">
        <v>229</v>
      </c>
    </row>
    <row r="51" spans="2:7" ht="18.600000000000001" thickTop="1" x14ac:dyDescent="0.45">
      <c r="B51" s="69" t="s">
        <v>230</v>
      </c>
      <c r="C51" s="69" t="s">
        <v>231</v>
      </c>
      <c r="D51" s="69" t="s">
        <v>232</v>
      </c>
      <c r="E51" s="69" t="s">
        <v>233</v>
      </c>
      <c r="F51" s="69" t="s">
        <v>234</v>
      </c>
      <c r="G51" s="69" t="s">
        <v>175</v>
      </c>
    </row>
    <row r="52" spans="2:7" x14ac:dyDescent="0.45">
      <c r="B52" s="69" t="s">
        <v>235</v>
      </c>
      <c r="C52" s="69" t="s">
        <v>236</v>
      </c>
      <c r="D52" s="69" t="s">
        <v>237</v>
      </c>
      <c r="E52" s="69" t="s">
        <v>238</v>
      </c>
      <c r="F52" s="69" t="s">
        <v>239</v>
      </c>
      <c r="G52" s="69" t="s">
        <v>184</v>
      </c>
    </row>
    <row r="53" spans="2:7" x14ac:dyDescent="0.45">
      <c r="B53" s="69" t="s">
        <v>240</v>
      </c>
      <c r="C53" s="69" t="s">
        <v>152</v>
      </c>
      <c r="D53" s="69" t="s">
        <v>241</v>
      </c>
      <c r="E53" s="69" t="s">
        <v>242</v>
      </c>
      <c r="G53" s="69" t="s">
        <v>191</v>
      </c>
    </row>
    <row r="54" spans="2:7" x14ac:dyDescent="0.45">
      <c r="B54" s="69" t="s">
        <v>243</v>
      </c>
      <c r="E54" s="69" t="s">
        <v>244</v>
      </c>
    </row>
    <row r="55" spans="2:7" x14ac:dyDescent="0.45">
      <c r="C55" s="69" t="s">
        <v>245</v>
      </c>
      <c r="E55" s="69" t="s">
        <v>246</v>
      </c>
    </row>
    <row r="56" spans="2:7" x14ac:dyDescent="0.45">
      <c r="C56" s="69" t="s">
        <v>247</v>
      </c>
      <c r="E56" s="69" t="s">
        <v>248</v>
      </c>
    </row>
    <row r="57" spans="2:7" x14ac:dyDescent="0.45">
      <c r="C57" s="69" t="s">
        <v>249</v>
      </c>
    </row>
    <row r="58" spans="2:7" x14ac:dyDescent="0.45">
      <c r="C58" s="69" t="s">
        <v>250</v>
      </c>
    </row>
    <row r="59" spans="2:7" x14ac:dyDescent="0.45">
      <c r="C59" s="69" t="s">
        <v>152</v>
      </c>
    </row>
    <row r="61" spans="2:7" x14ac:dyDescent="0.45">
      <c r="C61" s="69" t="s">
        <v>251</v>
      </c>
    </row>
    <row r="62" spans="2:7" x14ac:dyDescent="0.45">
      <c r="C62" s="69" t="s">
        <v>252</v>
      </c>
    </row>
    <row r="63" spans="2:7" x14ac:dyDescent="0.45">
      <c r="C63" s="69" t="s">
        <v>253</v>
      </c>
    </row>
    <row r="64" spans="2:7" x14ac:dyDescent="0.45">
      <c r="C64" s="69" t="s">
        <v>254</v>
      </c>
    </row>
    <row r="65" spans="3:3" x14ac:dyDescent="0.45">
      <c r="C65" s="69" t="s">
        <v>255</v>
      </c>
    </row>
    <row r="66" spans="3:3" x14ac:dyDescent="0.45">
      <c r="C66" s="69" t="s">
        <v>256</v>
      </c>
    </row>
    <row r="67" spans="3:3" x14ac:dyDescent="0.45">
      <c r="C67" s="69" t="s">
        <v>257</v>
      </c>
    </row>
    <row r="68" spans="3:3" x14ac:dyDescent="0.45">
      <c r="C68" s="69" t="s">
        <v>258</v>
      </c>
    </row>
    <row r="69" spans="3:3" x14ac:dyDescent="0.45">
      <c r="C69" s="69" t="s">
        <v>259</v>
      </c>
    </row>
    <row r="70" spans="3:3" x14ac:dyDescent="0.45">
      <c r="C70" s="69" t="s">
        <v>260</v>
      </c>
    </row>
    <row r="71" spans="3:3" x14ac:dyDescent="0.45">
      <c r="C71" s="69" t="s">
        <v>261</v>
      </c>
    </row>
    <row r="72" spans="3:3" x14ac:dyDescent="0.45">
      <c r="C72" s="69" t="s">
        <v>262</v>
      </c>
    </row>
    <row r="73" spans="3:3" x14ac:dyDescent="0.45">
      <c r="C73" s="69" t="s">
        <v>263</v>
      </c>
    </row>
    <row r="74" spans="3:3" x14ac:dyDescent="0.45">
      <c r="C74" s="69" t="s">
        <v>152</v>
      </c>
    </row>
    <row r="76" spans="3:3" x14ac:dyDescent="0.45">
      <c r="C76" s="69" t="s">
        <v>264</v>
      </c>
    </row>
    <row r="77" spans="3:3" x14ac:dyDescent="0.45">
      <c r="C77" s="69" t="s">
        <v>265</v>
      </c>
    </row>
    <row r="78" spans="3:3" x14ac:dyDescent="0.45">
      <c r="C78" s="69" t="s">
        <v>266</v>
      </c>
    </row>
    <row r="79" spans="3:3" x14ac:dyDescent="0.45">
      <c r="C79" s="69" t="s">
        <v>267</v>
      </c>
    </row>
    <row r="80" spans="3:3" x14ac:dyDescent="0.45">
      <c r="C80" s="69" t="s">
        <v>152</v>
      </c>
    </row>
  </sheetData>
  <mergeCells count="3">
    <mergeCell ref="B4:E4"/>
    <mergeCell ref="B14:J14"/>
    <mergeCell ref="B49:G49"/>
  </mergeCells>
  <phoneticPr fontId="3"/>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112</vt:i4>
      </vt:variant>
      <vt:variant>
        <vt:lpstr>名前付き一覧</vt:lpstr>
      </vt:variant>
      <vt:variant>
        <vt:i4>189</vt:i4>
      </vt:variant>
    </vt:vector>
  </HeadingPairs>
  <TitlesOfParts>
    <vt:vector size="301" baseType="lpstr">
      <vt:lpstr>様式A-1</vt:lpstr>
      <vt:lpstr>様式A-2</vt:lpstr>
      <vt:lpstr>様式A-3</vt:lpstr>
      <vt:lpstr>様式B(トンネル様式1P001)</vt:lpstr>
      <vt:lpstr>様式B(トンネル様式1P002)</vt:lpstr>
      <vt:lpstr>様式B(トンネル様式1P003)</vt:lpstr>
      <vt:lpstr>様式B(トンネル様式1P004)</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様式D-1-1(トンネル様式2P005)</vt:lpstr>
      <vt:lpstr>様式D-1-1(トンネル様式2P006)</vt:lpstr>
      <vt:lpstr>様式D-1-1(トンネル様式2P007)</vt:lpstr>
      <vt:lpstr>様式D-1-1(トンネル様式2P008)</vt:lpstr>
      <vt:lpstr>様式D-1-1(トンネル様式2P009)</vt:lpstr>
      <vt:lpstr>様式D-1-1(トンネル様式2P010)</vt:lpstr>
      <vt:lpstr>様式D-1-1(トンネル様式2P011)</vt:lpstr>
      <vt:lpstr>様式D-1-1(トンネル様式2P012)</vt:lpstr>
      <vt:lpstr>様式D-1-1(トンネル様式2P013)</vt:lpstr>
      <vt:lpstr>様式D-1-1(トンネル様式2P014)</vt:lpstr>
      <vt:lpstr>様式D-1-1(トンネル様式2P015)</vt:lpstr>
      <vt:lpstr>様式D-1-1(トンネル様式2P016)</vt:lpstr>
      <vt:lpstr>様式D-1-1(トンネル様式2P017)</vt:lpstr>
      <vt:lpstr>様式D-1-1(トンネル様式2P018)</vt:lpstr>
      <vt:lpstr>様式D-1-1(トンネル様式2P019)</vt:lpstr>
      <vt:lpstr>様式D-1-1(トンネル様式2P020)</vt:lpstr>
      <vt:lpstr>様式D-1-1(トンネル様式2P021)</vt:lpstr>
      <vt:lpstr>様式D-1-1(トンネル様式2P022)</vt:lpstr>
      <vt:lpstr>様式D-1-1(トンネル様式2P023)</vt:lpstr>
      <vt:lpstr>様式D-1-1(トンネル様式2P024)</vt:lpstr>
      <vt:lpstr>様式D-1-1(トンネル様式2P025)</vt:lpstr>
      <vt:lpstr>様式D-1-1(トンネル様式2P026)</vt:lpstr>
      <vt:lpstr>様式D-1-1(トンネル様式2P027)</vt:lpstr>
      <vt:lpstr>様式D-1-1(トンネル様式2P028)</vt:lpstr>
      <vt:lpstr>様式D-1-1(トンネル様式2P029)</vt:lpstr>
      <vt:lpstr>様式D-1-1(トンネル様式2P030)</vt:lpstr>
      <vt:lpstr>様式D-1-1(トンネル様式2P031)</vt:lpstr>
      <vt:lpstr>様式D-1-1(トンネル様式2P032)</vt:lpstr>
      <vt:lpstr>様式D-1-1(トンネル様式2P033)</vt:lpstr>
      <vt:lpstr>様式D-1-1(トンネル様式2P034)</vt:lpstr>
      <vt:lpstr>様式D-1-1(トンネル様式2P035)</vt:lpstr>
      <vt:lpstr>様式D-1-2(P001)</vt:lpstr>
      <vt:lpstr>様式D-1-2(P002)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様式D-3_PE</vt:lpstr>
      <vt:lpstr>様式E</vt:lpstr>
      <vt:lpstr>様式F</vt:lpstr>
      <vt:lpstr>(参考)リスト</vt:lpstr>
      <vt:lpstr>'(参考)リスト'!Print_Area</vt:lpstr>
      <vt:lpstr>'様式A-1'!Print_Area</vt:lpstr>
      <vt:lpstr>'様式A-2'!Print_Area</vt:lpstr>
      <vt:lpstr>'様式A-3'!Print_Area</vt:lpstr>
      <vt:lpstr>'様式B(トンネル様式1P001)'!Print_Area</vt:lpstr>
      <vt:lpstr>'様式B(トンネル様式1P002)'!Print_Area</vt:lpstr>
      <vt:lpstr>'様式B(トンネル様式1P003)'!Print_Area</vt:lpstr>
      <vt:lpstr>'様式B(トンネル様式1P004)'!Print_Area</vt:lpstr>
      <vt:lpstr>'様式C-1-1'!Print_Area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'様式D-1-1(トンネル様式2P005)'!Print_Area</vt:lpstr>
      <vt:lpstr>'様式D-1-1(トンネル様式2P006)'!Print_Area</vt:lpstr>
      <vt:lpstr>'様式D-1-1(トンネル様式2P007)'!Print_Area</vt:lpstr>
      <vt:lpstr>'様式D-1-1(トンネル様式2P008)'!Print_Area</vt:lpstr>
      <vt:lpstr>'様式D-1-1(トンネル様式2P009)'!Print_Area</vt:lpstr>
      <vt:lpstr>'様式D-1-1(トンネル様式2P010)'!Print_Area</vt:lpstr>
      <vt:lpstr>'様式D-1-1(トンネル様式2P011)'!Print_Area</vt:lpstr>
      <vt:lpstr>'様式D-1-1(トンネル様式2P012)'!Print_Area</vt:lpstr>
      <vt:lpstr>'様式D-1-1(トンネル様式2P013)'!Print_Area</vt:lpstr>
      <vt:lpstr>'様式D-1-1(トンネル様式2P014)'!Print_Area</vt:lpstr>
      <vt:lpstr>'様式D-1-1(トンネル様式2P015)'!Print_Area</vt:lpstr>
      <vt:lpstr>'様式D-1-1(トンネル様式2P016)'!Print_Area</vt:lpstr>
      <vt:lpstr>'様式D-1-1(トンネル様式2P017)'!Print_Area</vt:lpstr>
      <vt:lpstr>'様式D-1-1(トンネル様式2P018)'!Print_Area</vt:lpstr>
      <vt:lpstr>'様式D-1-1(トンネル様式2P019)'!Print_Area</vt:lpstr>
      <vt:lpstr>'様式D-1-1(トンネル様式2P020)'!Print_Area</vt:lpstr>
      <vt:lpstr>'様式D-1-1(トンネル様式2P021)'!Print_Area</vt:lpstr>
      <vt:lpstr>'様式D-1-1(トンネル様式2P022)'!Print_Area</vt:lpstr>
      <vt:lpstr>'様式D-1-1(トンネル様式2P023)'!Print_Area</vt:lpstr>
      <vt:lpstr>'様式D-1-1(トンネル様式2P024)'!Print_Area</vt:lpstr>
      <vt:lpstr>'様式D-1-1(トンネル様式2P025)'!Print_Area</vt:lpstr>
      <vt:lpstr>'様式D-1-1(トンネル様式2P026)'!Print_Area</vt:lpstr>
      <vt:lpstr>'様式D-1-1(トンネル様式2P027)'!Print_Area</vt:lpstr>
      <vt:lpstr>'様式D-1-1(トンネル様式2P028)'!Print_Area</vt:lpstr>
      <vt:lpstr>'様式D-1-1(トンネル様式2P029)'!Print_Area</vt:lpstr>
      <vt:lpstr>'様式D-1-1(トンネル様式2P030)'!Print_Area</vt:lpstr>
      <vt:lpstr>'様式D-1-1(トンネル様式2P031)'!Print_Area</vt:lpstr>
      <vt:lpstr>'様式D-1-1(トンネル様式2P032)'!Print_Area</vt:lpstr>
      <vt:lpstr>'様式D-1-1(トンネル様式2P033)'!Print_Area</vt:lpstr>
      <vt:lpstr>'様式D-1-1(トンネル様式2P034)'!Print_Area</vt:lpstr>
      <vt:lpstr>'様式D-1-1(トンネル様式2P035)'!Print_Area</vt:lpstr>
      <vt:lpstr>'様式D-1-2(P001)'!Print_Area</vt:lpstr>
      <vt:lpstr>'様式D-1-2(P002)'!Print_Area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様式F!Print_Area</vt:lpstr>
      <vt:lpstr>'様式A-2'!Print_Titles</vt:lpstr>
      <vt:lpstr>'様式D-1-2(P001)'!Print_Titles</vt:lpstr>
      <vt:lpstr>'様式D-1-2(P002)'!Print_Titles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様式F!Print_Titles</vt:lpstr>
      <vt:lpstr>その他</vt:lpstr>
      <vt:lpstr>その他施設</vt:lpstr>
      <vt:lpstr>外力</vt:lpstr>
      <vt:lpstr>換気施設</vt:lpstr>
      <vt:lpstr>坑門</vt:lpstr>
      <vt:lpstr>材質劣化</vt:lpstr>
      <vt:lpstr>照明施設</vt:lpstr>
      <vt:lpstr>対象箇所</vt:lpstr>
      <vt:lpstr>天井板</vt:lpstr>
      <vt:lpstr>内装板</vt:lpstr>
      <vt:lpstr>非常用施設</vt:lpstr>
      <vt:lpstr>覆工</vt:lpstr>
      <vt:lpstr>覆工・坑門</vt:lpstr>
      <vt:lpstr>路面</vt:lpstr>
      <vt:lpstr>漏水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R181101</dc:creator>
  <cp:lastModifiedBy>近藤 礼子</cp:lastModifiedBy>
  <cp:lastPrinted>2021-07-20T01:18:30Z</cp:lastPrinted>
  <dcterms:created xsi:type="dcterms:W3CDTF">2021-05-10T06:39:58Z</dcterms:created>
  <dcterms:modified xsi:type="dcterms:W3CDTF">2024-05-28T07:24:21Z</dcterms:modified>
</cp:coreProperties>
</file>