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3215_山口25-00002_山口県Ｔ保守管理\05_データ\22_点検調書（一次整理）\岩国1009稗原第3\"/>
    </mc:Choice>
  </mc:AlternateContent>
  <xr:revisionPtr revIDLastSave="0" documentId="13_ncr:1_{8359C1B2-CA8F-4B0F-9A2E-04EB9025DD69}" xr6:coauthVersionLast="47" xr6:coauthVersionMax="47" xr10:uidLastSave="{00000000-0000-0000-0000-000000000000}"/>
  <bookViews>
    <workbookView xWindow="-120" yWindow="-120" windowWidth="29040" windowHeight="15720" tabRatio="927" firstSheet="16" activeTab="26"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314" r:id="rId7"/>
    <sheet name="様式C-1-1" sheetId="60" r:id="rId8"/>
    <sheet name="様式C-1-2" sheetId="61" r:id="rId9"/>
    <sheet name="様式C-2" sheetId="63" r:id="rId10"/>
    <sheet name="様式D-1-1_001" sheetId="94" r:id="rId11"/>
    <sheet name="様式D-1-1_002" sheetId="315" r:id="rId12"/>
    <sheet name="様式D-1-1_003" sheetId="316" r:id="rId13"/>
    <sheet name="様式D-1-1_004" sheetId="317" r:id="rId14"/>
    <sheet name="様式D-1-1_005" sheetId="318" r:id="rId15"/>
    <sheet name="様式D-1-1_006" sheetId="319" r:id="rId16"/>
    <sheet name="様式D-1-1_007" sheetId="320" r:id="rId17"/>
    <sheet name="様式D-1-1_008" sheetId="321" r:id="rId18"/>
    <sheet name="様式D-1-1_009" sheetId="322" r:id="rId19"/>
    <sheet name="様式D-1-1_010" sheetId="323" r:id="rId20"/>
    <sheet name="様式D-1-1_011" sheetId="324" r:id="rId21"/>
    <sheet name="様式D-1-1_012" sheetId="325" r:id="rId22"/>
    <sheet name="様式D-1-1_013" sheetId="326" r:id="rId23"/>
    <sheet name="様式D-1-1_014" sheetId="327" r:id="rId24"/>
    <sheet name="様式D-1-1_015" sheetId="328" r:id="rId25"/>
    <sheet name="様式D-1-1_016" sheetId="329" r:id="rId26"/>
    <sheet name="様式D-1-1_017" sheetId="330" r:id="rId27"/>
    <sheet name="様式D-1-1_018" sheetId="331" r:id="rId28"/>
    <sheet name="様式D-1-1_019" sheetId="332" r:id="rId29"/>
    <sheet name="様式D-1-1_020" sheetId="333" r:id="rId30"/>
    <sheet name="様式D-1-1_021" sheetId="334" r:id="rId31"/>
    <sheet name="様式D-1-1_022" sheetId="335" r:id="rId32"/>
    <sheet name="様式D-1-1_023" sheetId="336" r:id="rId33"/>
    <sheet name="様式D-1-1_024" sheetId="337" r:id="rId34"/>
    <sheet name="様式D-1-1_025" sheetId="338" r:id="rId35"/>
    <sheet name="様式D-1-2" sheetId="65" r:id="rId36"/>
    <sheet name="様式D-2-1_001" sheetId="42" r:id="rId37"/>
    <sheet name="様式D-2-1_002" sheetId="348" r:id="rId38"/>
    <sheet name="様式D-2-1´" sheetId="55" r:id="rId39"/>
    <sheet name="様式D-3_PS" sheetId="83" r:id="rId40"/>
    <sheet name="様式D-3_S001" sheetId="140" r:id="rId41"/>
    <sheet name="様式D-3_S002" sheetId="339" r:id="rId42"/>
    <sheet name="様式D-3_S003" sheetId="340" r:id="rId43"/>
    <sheet name="様式D-3_S004" sheetId="341" r:id="rId44"/>
    <sheet name="様式D-3_S005" sheetId="342" r:id="rId45"/>
    <sheet name="様式D-3_S006" sheetId="343" r:id="rId46"/>
    <sheet name="様式D-3_S007" sheetId="344" r:id="rId47"/>
    <sheet name="様式D-3_S008" sheetId="345" r:id="rId48"/>
    <sheet name="様式D-3_S009" sheetId="346" r:id="rId49"/>
    <sheet name="様式D-3_PE" sheetId="347" r:id="rId50"/>
    <sheet name="様式E" sheetId="64" r:id="rId51"/>
    <sheet name="様式F " sheetId="81" r:id="rId52"/>
    <sheet name="様式G" sheetId="95" r:id="rId53"/>
    <sheet name="(参考)リスト" sheetId="74" r:id="rId54"/>
  </sheets>
  <definedNames>
    <definedName name="_xlnm.Print_Area" localSheetId="53">'(参考)リスト'!$A$3:$K$84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'様式C-1-1'!$B$2:$Y$168</definedName>
    <definedName name="_xlnm.Print_Area" localSheetId="8">'様式C-1-2'!$B$2:$X$46</definedName>
    <definedName name="_xlnm.Print_Area" localSheetId="9">'様式C-2'!$B$2:$Z$23</definedName>
    <definedName name="_xlnm.Print_Area" localSheetId="10">'様式D-1-1_001'!$B$2:$W$30</definedName>
    <definedName name="_xlnm.Print_Area" localSheetId="11">'様式D-1-1_002'!$B$2:$W$30</definedName>
    <definedName name="_xlnm.Print_Area" localSheetId="12">'様式D-1-1_003'!$B$2:$W$30</definedName>
    <definedName name="_xlnm.Print_Area" localSheetId="13">'様式D-1-1_004'!$B$2:$W$30</definedName>
    <definedName name="_xlnm.Print_Area" localSheetId="14">'様式D-1-1_005'!$B$2:$W$30</definedName>
    <definedName name="_xlnm.Print_Area" localSheetId="15">'様式D-1-1_006'!$B$2:$W$30</definedName>
    <definedName name="_xlnm.Print_Area" localSheetId="16">'様式D-1-1_007'!$B$2:$W$30</definedName>
    <definedName name="_xlnm.Print_Area" localSheetId="17">'様式D-1-1_008'!$B$2:$W$30</definedName>
    <definedName name="_xlnm.Print_Area" localSheetId="18">'様式D-1-1_009'!$B$2:$W$30</definedName>
    <definedName name="_xlnm.Print_Area" localSheetId="19">'様式D-1-1_010'!$B$2:$W$30</definedName>
    <definedName name="_xlnm.Print_Area" localSheetId="20">'様式D-1-1_011'!$B$2:$W$30</definedName>
    <definedName name="_xlnm.Print_Area" localSheetId="21">'様式D-1-1_012'!$B$2:$W$30</definedName>
    <definedName name="_xlnm.Print_Area" localSheetId="22">'様式D-1-1_013'!$B$2:$W$30</definedName>
    <definedName name="_xlnm.Print_Area" localSheetId="23">'様式D-1-1_014'!$B$2:$W$30</definedName>
    <definedName name="_xlnm.Print_Area" localSheetId="24">'様式D-1-1_015'!$B$2:$W$30</definedName>
    <definedName name="_xlnm.Print_Area" localSheetId="25">'様式D-1-1_016'!$B$2:$W$30</definedName>
    <definedName name="_xlnm.Print_Area" localSheetId="26">'様式D-1-1_017'!$B$2:$W$30</definedName>
    <definedName name="_xlnm.Print_Area" localSheetId="27">'様式D-1-1_018'!$B$2:$W$30</definedName>
    <definedName name="_xlnm.Print_Area" localSheetId="28">'様式D-1-1_019'!$B$2:$W$30</definedName>
    <definedName name="_xlnm.Print_Area" localSheetId="29">'様式D-1-1_020'!$B$2:$W$30</definedName>
    <definedName name="_xlnm.Print_Area" localSheetId="30">'様式D-1-1_021'!$B$2:$W$30</definedName>
    <definedName name="_xlnm.Print_Area" localSheetId="31">'様式D-1-1_022'!$B$2:$W$30</definedName>
    <definedName name="_xlnm.Print_Area" localSheetId="32">'様式D-1-1_023'!$B$2:$W$30</definedName>
    <definedName name="_xlnm.Print_Area" localSheetId="33">'様式D-1-1_024'!$B$2:$W$30</definedName>
    <definedName name="_xlnm.Print_Area" localSheetId="34">'様式D-1-1_025'!$B$2:$W$30</definedName>
    <definedName name="_xlnm.Print_Area" localSheetId="35">'様式D-1-2'!$B$2:$Y$41</definedName>
    <definedName name="_xlnm.Print_Area" localSheetId="36">'様式D-2-1_001'!$B$3:$AI$19</definedName>
    <definedName name="_xlnm.Print_Area" localSheetId="37">'様式D-2-1_002'!$B$3:$AI$19</definedName>
    <definedName name="_xlnm.Print_Area" localSheetId="38">'様式D-2-1´'!$B$3:$AI$19</definedName>
    <definedName name="_xlnm.Print_Area" localSheetId="49">'様式D-3_PE'!$A$3:$AO$53</definedName>
    <definedName name="_xlnm.Print_Area" localSheetId="39">'様式D-3_PS'!$A$3:$AO$53</definedName>
    <definedName name="_xlnm.Print_Area" localSheetId="40">'様式D-3_S001'!$A$3:$AO$53</definedName>
    <definedName name="_xlnm.Print_Area" localSheetId="41">'様式D-3_S002'!$A$3:$AO$53</definedName>
    <definedName name="_xlnm.Print_Area" localSheetId="42">'様式D-3_S003'!$A$3:$AO$53</definedName>
    <definedName name="_xlnm.Print_Area" localSheetId="43">'様式D-3_S004'!$A$3:$AO$53</definedName>
    <definedName name="_xlnm.Print_Area" localSheetId="44">'様式D-3_S005'!$A$3:$AO$53</definedName>
    <definedName name="_xlnm.Print_Area" localSheetId="45">'様式D-3_S006'!$A$3:$AO$53</definedName>
    <definedName name="_xlnm.Print_Area" localSheetId="46">'様式D-3_S007'!$A$3:$AO$53</definedName>
    <definedName name="_xlnm.Print_Area" localSheetId="47">'様式D-3_S008'!$A$3:$AO$53</definedName>
    <definedName name="_xlnm.Print_Area" localSheetId="48">'様式D-3_S009'!$A$3:$AO$53</definedName>
    <definedName name="_xlnm.Print_Area" localSheetId="50">様式E!$B$2:$BK$21</definedName>
    <definedName name="_xlnm.Print_Area" localSheetId="51">'様式F '!$B$1:$AB$50</definedName>
    <definedName name="_xlnm.Print_Area" localSheetId="52">様式G!$B$2:$Z$15</definedName>
    <definedName name="_xlnm.Print_Titles" localSheetId="3">'様式A-2'!$3:$9</definedName>
    <definedName name="_xlnm.Print_Titles" localSheetId="7">'様式C-1-1'!$2:$4</definedName>
    <definedName name="_xlnm.Print_Titles" localSheetId="10">'様式D-1-1_001'!$B:$W,'様式D-1-1_001'!$2:$4</definedName>
    <definedName name="_xlnm.Print_Titles" localSheetId="11">'様式D-1-1_002'!$B:$W,'様式D-1-1_002'!$2:$4</definedName>
    <definedName name="_xlnm.Print_Titles" localSheetId="12">'様式D-1-1_003'!$B:$W,'様式D-1-1_003'!$2:$4</definedName>
    <definedName name="_xlnm.Print_Titles" localSheetId="13">'様式D-1-1_004'!$B:$W,'様式D-1-1_004'!$2:$4</definedName>
    <definedName name="_xlnm.Print_Titles" localSheetId="14">'様式D-1-1_005'!$B:$W,'様式D-1-1_005'!$2:$4</definedName>
    <definedName name="_xlnm.Print_Titles" localSheetId="15">'様式D-1-1_006'!$B:$W,'様式D-1-1_006'!$2:$4</definedName>
    <definedName name="_xlnm.Print_Titles" localSheetId="16">'様式D-1-1_007'!$B:$W,'様式D-1-1_007'!$2:$4</definedName>
    <definedName name="_xlnm.Print_Titles" localSheetId="17">'様式D-1-1_008'!$B:$W,'様式D-1-1_008'!$2:$4</definedName>
    <definedName name="_xlnm.Print_Titles" localSheetId="18">'様式D-1-1_009'!$B:$W,'様式D-1-1_009'!$2:$4</definedName>
    <definedName name="_xlnm.Print_Titles" localSheetId="19">'様式D-1-1_010'!$B:$W,'様式D-1-1_010'!$2:$4</definedName>
    <definedName name="_xlnm.Print_Titles" localSheetId="20">'様式D-1-1_011'!$B:$W,'様式D-1-1_011'!$2:$4</definedName>
    <definedName name="_xlnm.Print_Titles" localSheetId="21">'様式D-1-1_012'!$B:$W,'様式D-1-1_012'!$2:$4</definedName>
    <definedName name="_xlnm.Print_Titles" localSheetId="22">'様式D-1-1_013'!$B:$W,'様式D-1-1_013'!$2:$4</definedName>
    <definedName name="_xlnm.Print_Titles" localSheetId="23">'様式D-1-1_014'!$B:$W,'様式D-1-1_014'!$2:$4</definedName>
    <definedName name="_xlnm.Print_Titles" localSheetId="24">'様式D-1-1_015'!$B:$W,'様式D-1-1_015'!$2:$4</definedName>
    <definedName name="_xlnm.Print_Titles" localSheetId="25">'様式D-1-1_016'!$B:$W,'様式D-1-1_016'!$2:$4</definedName>
    <definedName name="_xlnm.Print_Titles" localSheetId="26">'様式D-1-1_017'!$B:$W,'様式D-1-1_017'!$2:$4</definedName>
    <definedName name="_xlnm.Print_Titles" localSheetId="27">'様式D-1-1_018'!$B:$W,'様式D-1-1_018'!$2:$4</definedName>
    <definedName name="_xlnm.Print_Titles" localSheetId="28">'様式D-1-1_019'!$B:$W,'様式D-1-1_019'!$2:$4</definedName>
    <definedName name="_xlnm.Print_Titles" localSheetId="29">'様式D-1-1_020'!$B:$W,'様式D-1-1_020'!$2:$4</definedName>
    <definedName name="_xlnm.Print_Titles" localSheetId="30">'様式D-1-1_021'!$B:$W,'様式D-1-1_021'!$2:$4</definedName>
    <definedName name="_xlnm.Print_Titles" localSheetId="31">'様式D-1-1_022'!$B:$W,'様式D-1-1_022'!$2:$4</definedName>
    <definedName name="_xlnm.Print_Titles" localSheetId="32">'様式D-1-1_023'!$B:$W,'様式D-1-1_023'!$2:$4</definedName>
    <definedName name="_xlnm.Print_Titles" localSheetId="33">'様式D-1-1_024'!$B:$W,'様式D-1-1_024'!$2:$4</definedName>
    <definedName name="_xlnm.Print_Titles" localSheetId="34">'様式D-1-1_025'!$B:$W,'様式D-1-1_025'!$2:$4</definedName>
    <definedName name="_xlnm.Print_Titles" localSheetId="35">'様式D-1-2'!$B:$Y,'様式D-1-2'!$2:$8</definedName>
    <definedName name="_xlnm.Print_Titles" localSheetId="36">'様式D-2-1_001'!$3:$5</definedName>
    <definedName name="_xlnm.Print_Titles" localSheetId="37">'様式D-2-1_002'!$3:$5</definedName>
    <definedName name="_xlnm.Print_Titles" localSheetId="38">'様式D-2-1´'!$3:$5</definedName>
    <definedName name="_xlnm.Print_Titles" localSheetId="49">'様式D-3_PE'!$B:$AO,'様式D-3_PE'!$3:$5</definedName>
    <definedName name="_xlnm.Print_Titles" localSheetId="39">'様式D-3_PS'!$B:$AO,'様式D-3_PS'!$3:$5</definedName>
    <definedName name="_xlnm.Print_Titles" localSheetId="40">'様式D-3_S001'!$B:$AO,'様式D-3_S001'!$3:$5</definedName>
    <definedName name="_xlnm.Print_Titles" localSheetId="41">'様式D-3_S002'!$B:$AO,'様式D-3_S002'!$3:$5</definedName>
    <definedName name="_xlnm.Print_Titles" localSheetId="42">'様式D-3_S003'!$B:$AO,'様式D-3_S003'!$3:$5</definedName>
    <definedName name="_xlnm.Print_Titles" localSheetId="43">'様式D-3_S004'!$B:$AO,'様式D-3_S004'!$3:$5</definedName>
    <definedName name="_xlnm.Print_Titles" localSheetId="44">'様式D-3_S005'!$B:$AO,'様式D-3_S005'!$3:$5</definedName>
    <definedName name="_xlnm.Print_Titles" localSheetId="45">'様式D-3_S006'!$B:$AO,'様式D-3_S006'!$3:$5</definedName>
    <definedName name="_xlnm.Print_Titles" localSheetId="46">'様式D-3_S007'!$B:$AO,'様式D-3_S007'!$3:$5</definedName>
    <definedName name="_xlnm.Print_Titles" localSheetId="47">'様式D-3_S008'!$B:$AO,'様式D-3_S008'!$3:$5</definedName>
    <definedName name="_xlnm.Print_Titles" localSheetId="48">'様式D-3_S009'!$B:$AO,'様式D-3_S009'!$3:$5</definedName>
    <definedName name="_xlnm.Print_Titles" localSheetId="51">'様式F '!$1:$9</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'様式C-1-1'!$B$2:$X$43</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36" hidden="1">'様式D-2-1_001'!$B$3:$AI$18</definedName>
    <definedName name="Z_D77EBD73_782E_4A63_AC37_29D349B4D009_.wvu.PrintArea" localSheetId="37" hidden="1">'様式D-2-1_002'!$B$3:$AI$18</definedName>
    <definedName name="Z_D77EBD73_782E_4A63_AC37_29D349B4D009_.wvu.PrintArea" localSheetId="38" hidden="1">'様式D-2-1´'!$B$3:$AI$18</definedName>
    <definedName name="Z_D77EBD73_782E_4A63_AC37_29D349B4D009_.wvu.PrintArea" localSheetId="49" hidden="1">'様式D-3_PE'!$B$3:$AO$47</definedName>
    <definedName name="Z_D77EBD73_782E_4A63_AC37_29D349B4D009_.wvu.PrintArea" localSheetId="39" hidden="1">'様式D-3_PS'!$B$3:$AO$47</definedName>
    <definedName name="Z_D77EBD73_782E_4A63_AC37_29D349B4D009_.wvu.PrintArea" localSheetId="40" hidden="1">'様式D-3_S001'!$B$3:$AO$47</definedName>
    <definedName name="Z_D77EBD73_782E_4A63_AC37_29D349B4D009_.wvu.PrintArea" localSheetId="41" hidden="1">'様式D-3_S002'!$B$3:$AO$47</definedName>
    <definedName name="Z_D77EBD73_782E_4A63_AC37_29D349B4D009_.wvu.PrintArea" localSheetId="42" hidden="1">'様式D-3_S003'!$B$3:$AO$47</definedName>
    <definedName name="Z_D77EBD73_782E_4A63_AC37_29D349B4D009_.wvu.PrintArea" localSheetId="43" hidden="1">'様式D-3_S004'!$B$3:$AO$47</definedName>
    <definedName name="Z_D77EBD73_782E_4A63_AC37_29D349B4D009_.wvu.PrintArea" localSheetId="44" hidden="1">'様式D-3_S005'!$B$3:$AO$47</definedName>
    <definedName name="Z_D77EBD73_782E_4A63_AC37_29D349B4D009_.wvu.PrintArea" localSheetId="45" hidden="1">'様式D-3_S006'!$B$3:$AO$47</definedName>
    <definedName name="Z_D77EBD73_782E_4A63_AC37_29D349B4D009_.wvu.PrintArea" localSheetId="46" hidden="1">'様式D-3_S007'!$B$3:$AO$47</definedName>
    <definedName name="Z_D77EBD73_782E_4A63_AC37_29D349B4D009_.wvu.PrintArea" localSheetId="47" hidden="1">'様式D-3_S008'!$B$3:$AO$47</definedName>
    <definedName name="Z_D77EBD73_782E_4A63_AC37_29D349B4D009_.wvu.PrintArea" localSheetId="48" hidden="1">'様式D-3_S009'!$B$3:$AO$47</definedName>
    <definedName name="Z_D77EBD73_782E_4A63_AC37_29D349B4D009_.wvu.PrintArea" localSheetId="52"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4" i="81" l="1"/>
  <c r="AA44" i="81"/>
  <c r="Z44" i="81"/>
  <c r="Y44" i="81"/>
  <c r="X44" i="81"/>
  <c r="W44" i="81"/>
  <c r="V44" i="81"/>
  <c r="U44" i="81"/>
  <c r="T44" i="81"/>
  <c r="S44" i="81"/>
  <c r="R44" i="81"/>
  <c r="Q44" i="81"/>
  <c r="P44" i="81"/>
  <c r="O44" i="81"/>
  <c r="O45" i="81" s="1"/>
  <c r="N44" i="81"/>
  <c r="M44" i="81"/>
  <c r="L44" i="81"/>
  <c r="K44" i="81"/>
  <c r="J44" i="81"/>
  <c r="I44" i="81"/>
  <c r="H44" i="81"/>
  <c r="G44" i="81"/>
  <c r="F44" i="81"/>
  <c r="E44" i="81"/>
  <c r="K45" i="81" l="1"/>
  <c r="G45" i="81"/>
  <c r="AQ29" i="342" l="1"/>
  <c r="AQ30" i="342"/>
  <c r="AQ31" i="342"/>
  <c r="AQ32" i="342"/>
  <c r="AQ33" i="342"/>
  <c r="AQ34" i="342"/>
  <c r="AQ28" i="342"/>
  <c r="AJ37" i="347"/>
  <c r="BJ5" i="347" s="1"/>
  <c r="AI37" i="347"/>
  <c r="AH37" i="347"/>
  <c r="AG37" i="347"/>
  <c r="BG5" i="347" s="1"/>
  <c r="AF37" i="347"/>
  <c r="BF5" i="347" s="1"/>
  <c r="AE37" i="347"/>
  <c r="BE5" i="347" s="1"/>
  <c r="AD37" i="347"/>
  <c r="AC37" i="347"/>
  <c r="AB37" i="347"/>
  <c r="AA37" i="347"/>
  <c r="BA5" i="347" s="1"/>
  <c r="Z37" i="347"/>
  <c r="AZ5" i="347" s="1"/>
  <c r="Y37" i="347"/>
  <c r="AJ35" i="347"/>
  <c r="AI35" i="347"/>
  <c r="AH35" i="347"/>
  <c r="AG35" i="347"/>
  <c r="BS5" i="347" s="1"/>
  <c r="AF35" i="347"/>
  <c r="BR5" i="347" s="1"/>
  <c r="AE35" i="347"/>
  <c r="BQ5" i="347" s="1"/>
  <c r="AD35" i="347"/>
  <c r="BP5" i="347" s="1"/>
  <c r="AC35" i="347"/>
  <c r="AQ34" i="347"/>
  <c r="AQ33" i="347"/>
  <c r="AQ32" i="347"/>
  <c r="AQ31" i="347"/>
  <c r="AQ30" i="347"/>
  <c r="AQ29" i="347"/>
  <c r="AQ28" i="347"/>
  <c r="AQ27" i="347"/>
  <c r="AQ26" i="347"/>
  <c r="AQ25" i="347"/>
  <c r="AQ24" i="347"/>
  <c r="AQ23" i="347"/>
  <c r="AQ22" i="347"/>
  <c r="AQ21" i="347"/>
  <c r="AQ20" i="347"/>
  <c r="AQ19" i="347"/>
  <c r="AQ18" i="347"/>
  <c r="AQ17" i="347"/>
  <c r="AQ16" i="347"/>
  <c r="AQ15" i="347"/>
  <c r="AQ14" i="347"/>
  <c r="AQ13" i="347"/>
  <c r="AQ12" i="347"/>
  <c r="AS11" i="347"/>
  <c r="AQ11" i="347"/>
  <c r="BV5" i="347"/>
  <c r="BU5" i="347"/>
  <c r="BT5" i="347"/>
  <c r="BO5" i="347"/>
  <c r="BI5" i="347"/>
  <c r="BH5" i="347"/>
  <c r="BD5" i="347"/>
  <c r="BC5" i="347"/>
  <c r="BB5" i="347"/>
  <c r="AX5" i="347"/>
  <c r="AW5" i="347"/>
  <c r="AV5" i="347"/>
  <c r="AJ37" i="346"/>
  <c r="BJ5" i="346" s="1"/>
  <c r="AI37" i="346"/>
  <c r="BI5" i="346" s="1"/>
  <c r="AH37" i="346"/>
  <c r="BH5" i="346" s="1"/>
  <c r="AG37" i="346"/>
  <c r="BG5" i="346" s="1"/>
  <c r="AF37" i="346"/>
  <c r="BF5" i="346" s="1"/>
  <c r="AE37" i="346"/>
  <c r="AD37" i="346"/>
  <c r="AC37" i="346"/>
  <c r="BC5" i="346" s="1"/>
  <c r="AB37" i="346"/>
  <c r="BB5" i="346" s="1"/>
  <c r="AA37" i="346"/>
  <c r="BA5" i="346" s="1"/>
  <c r="Z37" i="346"/>
  <c r="Y37" i="346"/>
  <c r="AJ35" i="346"/>
  <c r="BV5" i="346" s="1"/>
  <c r="AI35" i="346"/>
  <c r="BU5" i="346" s="1"/>
  <c r="AH35" i="346"/>
  <c r="BT5" i="346" s="1"/>
  <c r="AG35" i="346"/>
  <c r="BS5" i="346" s="1"/>
  <c r="AF35" i="346"/>
  <c r="BR5" i="346" s="1"/>
  <c r="AE35" i="346"/>
  <c r="BQ5" i="346" s="1"/>
  <c r="AD35" i="346"/>
  <c r="BP5" i="346" s="1"/>
  <c r="AC35" i="346"/>
  <c r="BO5" i="346" s="1"/>
  <c r="AQ34" i="346"/>
  <c r="AQ33" i="346"/>
  <c r="AQ32" i="346"/>
  <c r="AQ31" i="346"/>
  <c r="AQ30" i="346"/>
  <c r="AQ29" i="346"/>
  <c r="AQ28" i="346"/>
  <c r="AQ27" i="346"/>
  <c r="AQ26" i="346"/>
  <c r="AQ25" i="346"/>
  <c r="AQ24" i="346"/>
  <c r="AQ23" i="346"/>
  <c r="AQ22" i="346"/>
  <c r="AQ21" i="346"/>
  <c r="AQ20" i="346"/>
  <c r="AQ19" i="346"/>
  <c r="AQ18" i="346"/>
  <c r="AQ17" i="346"/>
  <c r="AQ16" i="346"/>
  <c r="AQ15" i="346"/>
  <c r="AQ14" i="346"/>
  <c r="AQ13" i="346"/>
  <c r="AQ12" i="346"/>
  <c r="AS11" i="346"/>
  <c r="AQ11" i="346"/>
  <c r="BK5" i="346"/>
  <c r="BE5" i="346"/>
  <c r="BD5" i="346"/>
  <c r="AZ5" i="346"/>
  <c r="AY5" i="346"/>
  <c r="AX5" i="346"/>
  <c r="AW5" i="346"/>
  <c r="AV5" i="346"/>
  <c r="AJ37" i="345"/>
  <c r="BJ5" i="345" s="1"/>
  <c r="AI37" i="345"/>
  <c r="BI5" i="345" s="1"/>
  <c r="AH37" i="345"/>
  <c r="BH5" i="345" s="1"/>
  <c r="AG37" i="345"/>
  <c r="BG5" i="345" s="1"/>
  <c r="AF37" i="345"/>
  <c r="BF5" i="345" s="1"/>
  <c r="AE37" i="345"/>
  <c r="BE5" i="345" s="1"/>
  <c r="AD37" i="345"/>
  <c r="BD5" i="345" s="1"/>
  <c r="AC37" i="345"/>
  <c r="BC5" i="345" s="1"/>
  <c r="AB37" i="345"/>
  <c r="BB5" i="345" s="1"/>
  <c r="AA37" i="345"/>
  <c r="Z37" i="345"/>
  <c r="AZ5" i="345" s="1"/>
  <c r="Y37" i="345"/>
  <c r="AJ35" i="345"/>
  <c r="BV5" i="345" s="1"/>
  <c r="AI35" i="345"/>
  <c r="BU5" i="345" s="1"/>
  <c r="AH35" i="345"/>
  <c r="BT5" i="345" s="1"/>
  <c r="AG35" i="345"/>
  <c r="AF35" i="345"/>
  <c r="AE35" i="345"/>
  <c r="BQ5" i="345" s="1"/>
  <c r="AD35" i="345"/>
  <c r="AC35" i="345"/>
  <c r="AQ34" i="345"/>
  <c r="AQ33" i="345"/>
  <c r="AQ32" i="345"/>
  <c r="AQ31" i="345"/>
  <c r="AQ30" i="345"/>
  <c r="AQ29" i="345"/>
  <c r="AQ28" i="345"/>
  <c r="AQ27" i="345"/>
  <c r="AQ26" i="345"/>
  <c r="AQ25" i="345"/>
  <c r="AQ24" i="345"/>
  <c r="AQ23" i="345"/>
  <c r="AQ22" i="345"/>
  <c r="AQ21" i="345"/>
  <c r="AQ20" i="345"/>
  <c r="AQ19" i="345"/>
  <c r="AQ18" i="345"/>
  <c r="AQ17" i="345"/>
  <c r="AQ16" i="345"/>
  <c r="AQ15" i="345"/>
  <c r="AQ14" i="345"/>
  <c r="AQ13" i="345"/>
  <c r="AQ12" i="345"/>
  <c r="AS11" i="345"/>
  <c r="AQ11" i="345"/>
  <c r="BS5" i="345"/>
  <c r="BR5" i="345"/>
  <c r="BP5" i="345"/>
  <c r="BO5" i="345"/>
  <c r="BA5" i="345"/>
  <c r="AX5" i="345"/>
  <c r="AW5" i="345"/>
  <c r="AV5" i="345"/>
  <c r="AJ37" i="344"/>
  <c r="BJ5" i="344" s="1"/>
  <c r="AI37" i="344"/>
  <c r="BI5" i="344" s="1"/>
  <c r="AH37" i="344"/>
  <c r="BH5" i="344" s="1"/>
  <c r="AG37" i="344"/>
  <c r="BG5" i="344" s="1"/>
  <c r="AF37" i="344"/>
  <c r="BF5" i="344" s="1"/>
  <c r="AE37" i="344"/>
  <c r="BE5" i="344" s="1"/>
  <c r="AD37" i="344"/>
  <c r="BD5" i="344" s="1"/>
  <c r="AC37" i="344"/>
  <c r="BC5" i="344" s="1"/>
  <c r="AB37" i="344"/>
  <c r="BB5" i="344" s="1"/>
  <c r="AA37" i="344"/>
  <c r="BA5" i="344" s="1"/>
  <c r="Z37" i="344"/>
  <c r="Y37" i="344"/>
  <c r="BM5" i="344" s="1"/>
  <c r="AJ35" i="344"/>
  <c r="AI35" i="344"/>
  <c r="BU5" i="344" s="1"/>
  <c r="AH35" i="344"/>
  <c r="BT5" i="344" s="1"/>
  <c r="AG35" i="344"/>
  <c r="BS5" i="344" s="1"/>
  <c r="AF35" i="344"/>
  <c r="AE35" i="344"/>
  <c r="AD35" i="344"/>
  <c r="BP5" i="344" s="1"/>
  <c r="AC35" i="344"/>
  <c r="BO5" i="344" s="1"/>
  <c r="AQ34" i="344"/>
  <c r="AQ33" i="344"/>
  <c r="AQ32" i="344"/>
  <c r="AQ31" i="344"/>
  <c r="AQ30" i="344"/>
  <c r="AQ29" i="344"/>
  <c r="AQ28" i="344"/>
  <c r="AQ27" i="344"/>
  <c r="AQ26" i="344"/>
  <c r="AQ25" i="344"/>
  <c r="AQ24" i="344"/>
  <c r="AQ23" i="344"/>
  <c r="AQ22" i="344"/>
  <c r="AQ21" i="344"/>
  <c r="AQ20" i="344"/>
  <c r="AQ19" i="344"/>
  <c r="AQ18" i="344"/>
  <c r="AQ17" i="344"/>
  <c r="AQ16" i="344"/>
  <c r="AQ15" i="344"/>
  <c r="AQ14" i="344"/>
  <c r="AQ13" i="344"/>
  <c r="AQ12" i="344"/>
  <c r="AS11" i="344"/>
  <c r="AQ11" i="344"/>
  <c r="BV5" i="344"/>
  <c r="BR5" i="344"/>
  <c r="BQ5" i="344"/>
  <c r="AZ5" i="344"/>
  <c r="AX5" i="344"/>
  <c r="AW5" i="344"/>
  <c r="AV5" i="344"/>
  <c r="AJ37" i="343"/>
  <c r="BJ5" i="343" s="1"/>
  <c r="AI37" i="343"/>
  <c r="AH37" i="343"/>
  <c r="BH5" i="343" s="1"/>
  <c r="AG37" i="343"/>
  <c r="BG5" i="343" s="1"/>
  <c r="AF37" i="343"/>
  <c r="BF5" i="343" s="1"/>
  <c r="AE37" i="343"/>
  <c r="BE5" i="343" s="1"/>
  <c r="AD37" i="343"/>
  <c r="BD5" i="343" s="1"/>
  <c r="AC37" i="343"/>
  <c r="AB37" i="343"/>
  <c r="BB5" i="343" s="1"/>
  <c r="AA37" i="343"/>
  <c r="BA5" i="343" s="1"/>
  <c r="Z37" i="343"/>
  <c r="AZ5" i="343" s="1"/>
  <c r="Y37" i="343"/>
  <c r="BM5" i="343" s="1"/>
  <c r="AJ35" i="343"/>
  <c r="BV5" i="343" s="1"/>
  <c r="AI35" i="343"/>
  <c r="BU5" i="343" s="1"/>
  <c r="AH35" i="343"/>
  <c r="BT5" i="343" s="1"/>
  <c r="AG35" i="343"/>
  <c r="BS5" i="343" s="1"/>
  <c r="AF35" i="343"/>
  <c r="BR5" i="343" s="1"/>
  <c r="AE35" i="343"/>
  <c r="BQ5" i="343" s="1"/>
  <c r="AD35" i="343"/>
  <c r="BP5" i="343" s="1"/>
  <c r="AC35" i="343"/>
  <c r="BO5" i="343" s="1"/>
  <c r="AQ34" i="343"/>
  <c r="AQ33" i="343"/>
  <c r="AQ32" i="343"/>
  <c r="AQ31" i="343"/>
  <c r="AQ30" i="343"/>
  <c r="AQ29" i="343"/>
  <c r="AQ28" i="343"/>
  <c r="AQ27" i="343"/>
  <c r="AQ26" i="343"/>
  <c r="AQ25" i="343"/>
  <c r="AQ24" i="343"/>
  <c r="AQ23" i="343"/>
  <c r="AQ22" i="343"/>
  <c r="AQ21" i="343"/>
  <c r="AQ20" i="343"/>
  <c r="AQ19" i="343"/>
  <c r="AQ18" i="343"/>
  <c r="AQ17" i="343"/>
  <c r="AQ16" i="343"/>
  <c r="AQ15" i="343"/>
  <c r="AQ14" i="343"/>
  <c r="AQ13" i="343"/>
  <c r="AQ12" i="343"/>
  <c r="AS11" i="343"/>
  <c r="AQ11" i="343"/>
  <c r="BI5" i="343"/>
  <c r="BC5" i="343"/>
  <c r="AX5" i="343"/>
  <c r="AW5" i="343"/>
  <c r="AV5" i="343"/>
  <c r="AJ37" i="342"/>
  <c r="BJ5" i="342" s="1"/>
  <c r="AI37" i="342"/>
  <c r="BI5" i="342" s="1"/>
  <c r="AH37" i="342"/>
  <c r="BH5" i="342" s="1"/>
  <c r="AG37" i="342"/>
  <c r="BG5" i="342" s="1"/>
  <c r="AF37" i="342"/>
  <c r="BF5" i="342" s="1"/>
  <c r="AE37" i="342"/>
  <c r="BE5" i="342" s="1"/>
  <c r="AD37" i="342"/>
  <c r="BD5" i="342" s="1"/>
  <c r="AC37" i="342"/>
  <c r="BC5" i="342" s="1"/>
  <c r="AB37" i="342"/>
  <c r="BB5" i="342" s="1"/>
  <c r="AA37" i="342"/>
  <c r="BA5" i="342" s="1"/>
  <c r="Z37" i="342"/>
  <c r="AZ5" i="342" s="1"/>
  <c r="Y37" i="342"/>
  <c r="AJ35" i="342"/>
  <c r="BV5" i="342" s="1"/>
  <c r="AI35" i="342"/>
  <c r="BU5" i="342" s="1"/>
  <c r="AH35" i="342"/>
  <c r="BT5" i="342" s="1"/>
  <c r="AG35" i="342"/>
  <c r="BS5" i="342" s="1"/>
  <c r="AF35" i="342"/>
  <c r="BR5" i="342" s="1"/>
  <c r="AE35" i="342"/>
  <c r="BQ5" i="342" s="1"/>
  <c r="AD35" i="342"/>
  <c r="BP5" i="342" s="1"/>
  <c r="AC35" i="342"/>
  <c r="BO5" i="342" s="1"/>
  <c r="AQ27" i="342"/>
  <c r="AQ26" i="342"/>
  <c r="AQ25" i="342"/>
  <c r="AQ24" i="342"/>
  <c r="AQ23" i="342"/>
  <c r="AQ22" i="342"/>
  <c r="AQ21" i="342"/>
  <c r="AQ20" i="342"/>
  <c r="AQ19" i="342"/>
  <c r="AQ18" i="342"/>
  <c r="AQ17" i="342"/>
  <c r="AQ16" i="342"/>
  <c r="AQ15" i="342"/>
  <c r="AQ14" i="342"/>
  <c r="AQ13" i="342"/>
  <c r="AQ12" i="342"/>
  <c r="AS11" i="342"/>
  <c r="AQ11" i="342"/>
  <c r="AX5" i="342"/>
  <c r="AW5" i="342"/>
  <c r="AV5" i="342"/>
  <c r="AJ37" i="341"/>
  <c r="BJ5" i="341" s="1"/>
  <c r="AI37" i="341"/>
  <c r="BI5" i="341" s="1"/>
  <c r="AH37" i="341"/>
  <c r="BH5" i="341" s="1"/>
  <c r="AG37" i="341"/>
  <c r="BG5" i="341" s="1"/>
  <c r="AF37" i="341"/>
  <c r="BF5" i="341" s="1"/>
  <c r="AE37" i="341"/>
  <c r="BE5" i="341" s="1"/>
  <c r="AD37" i="341"/>
  <c r="BD5" i="341" s="1"/>
  <c r="AC37" i="341"/>
  <c r="BC5" i="341" s="1"/>
  <c r="AB37" i="341"/>
  <c r="BB5" i="341" s="1"/>
  <c r="AA37" i="341"/>
  <c r="BA5" i="341" s="1"/>
  <c r="Z37" i="341"/>
  <c r="AZ5" i="341" s="1"/>
  <c r="Y37" i="341"/>
  <c r="AJ35" i="341"/>
  <c r="BV5" i="341" s="1"/>
  <c r="AI35" i="341"/>
  <c r="BU5" i="341" s="1"/>
  <c r="AH35" i="341"/>
  <c r="BT5" i="341" s="1"/>
  <c r="AG35" i="341"/>
  <c r="BS5" i="341" s="1"/>
  <c r="AF35" i="341"/>
  <c r="BR5" i="341" s="1"/>
  <c r="AE35" i="341"/>
  <c r="BQ5" i="341" s="1"/>
  <c r="AD35" i="341"/>
  <c r="BP5" i="341" s="1"/>
  <c r="AC35" i="341"/>
  <c r="BO5" i="341" s="1"/>
  <c r="AQ34" i="341"/>
  <c r="AQ33" i="341"/>
  <c r="AQ32" i="341"/>
  <c r="AQ31" i="341"/>
  <c r="AQ30" i="341"/>
  <c r="AQ29" i="341"/>
  <c r="AQ28" i="341"/>
  <c r="AQ27" i="341"/>
  <c r="AQ26" i="341"/>
  <c r="AQ25" i="341"/>
  <c r="AQ24" i="341"/>
  <c r="AQ23" i="341"/>
  <c r="AQ22" i="341"/>
  <c r="AQ21" i="341"/>
  <c r="AQ20" i="341"/>
  <c r="AQ19" i="341"/>
  <c r="AQ18" i="341"/>
  <c r="AQ17" i="341"/>
  <c r="AQ16" i="341"/>
  <c r="AQ15" i="341"/>
  <c r="AQ14" i="341"/>
  <c r="AQ13" i="341"/>
  <c r="AQ12" i="341"/>
  <c r="AS11" i="341"/>
  <c r="AQ11" i="341"/>
  <c r="AX5" i="341"/>
  <c r="AW5" i="341"/>
  <c r="AV5" i="341"/>
  <c r="AJ37" i="340"/>
  <c r="BJ5" i="340" s="1"/>
  <c r="AI37" i="340"/>
  <c r="BI5" i="340" s="1"/>
  <c r="AH37" i="340"/>
  <c r="BH5" i="340" s="1"/>
  <c r="AG37" i="340"/>
  <c r="BG5" i="340" s="1"/>
  <c r="AF37" i="340"/>
  <c r="AE37" i="340"/>
  <c r="AD37" i="340"/>
  <c r="BD5" i="340" s="1"/>
  <c r="AC37" i="340"/>
  <c r="BC5" i="340" s="1"/>
  <c r="AB37" i="340"/>
  <c r="BB5" i="340" s="1"/>
  <c r="AA37" i="340"/>
  <c r="BA5" i="340" s="1"/>
  <c r="Z37" i="340"/>
  <c r="AZ5" i="340" s="1"/>
  <c r="Y37" i="340"/>
  <c r="AJ35" i="340"/>
  <c r="BV5" i="340" s="1"/>
  <c r="AI35" i="340"/>
  <c r="BU5" i="340" s="1"/>
  <c r="AH35" i="340"/>
  <c r="AG35" i="340"/>
  <c r="BS5" i="340" s="1"/>
  <c r="AF35" i="340"/>
  <c r="BR5" i="340" s="1"/>
  <c r="AE35" i="340"/>
  <c r="BQ5" i="340" s="1"/>
  <c r="AD35" i="340"/>
  <c r="BP5" i="340" s="1"/>
  <c r="AC35" i="340"/>
  <c r="BO5" i="340" s="1"/>
  <c r="AQ34" i="340"/>
  <c r="AQ33" i="340"/>
  <c r="AQ32" i="340"/>
  <c r="AQ31" i="340"/>
  <c r="AQ30" i="340"/>
  <c r="AQ29" i="340"/>
  <c r="AQ28" i="340"/>
  <c r="AQ27" i="340"/>
  <c r="AQ26" i="340"/>
  <c r="AQ25" i="340"/>
  <c r="AQ24" i="340"/>
  <c r="AQ23" i="340"/>
  <c r="AQ22" i="340"/>
  <c r="AQ21" i="340"/>
  <c r="AQ20" i="340"/>
  <c r="AQ19" i="340"/>
  <c r="AQ18" i="340"/>
  <c r="AQ17" i="340"/>
  <c r="AQ16" i="340"/>
  <c r="AQ15" i="340"/>
  <c r="AQ14" i="340"/>
  <c r="AQ13" i="340"/>
  <c r="AQ12" i="340"/>
  <c r="AS11" i="340"/>
  <c r="AQ11" i="340"/>
  <c r="BT5" i="340"/>
  <c r="BF5" i="340"/>
  <c r="BE5" i="340"/>
  <c r="AX5" i="340"/>
  <c r="AW5" i="340"/>
  <c r="AV5" i="340"/>
  <c r="AJ37" i="339"/>
  <c r="BJ5" i="339" s="1"/>
  <c r="AI37" i="339"/>
  <c r="BI5" i="339" s="1"/>
  <c r="AH37" i="339"/>
  <c r="BH5" i="339" s="1"/>
  <c r="AG37" i="339"/>
  <c r="BG5" i="339" s="1"/>
  <c r="AF37" i="339"/>
  <c r="BF5" i="339" s="1"/>
  <c r="AE37" i="339"/>
  <c r="BE5" i="339" s="1"/>
  <c r="AD37" i="339"/>
  <c r="BD5" i="339" s="1"/>
  <c r="AC37" i="339"/>
  <c r="BC5" i="339" s="1"/>
  <c r="AB37" i="339"/>
  <c r="BB5" i="339" s="1"/>
  <c r="AA37" i="339"/>
  <c r="BA5" i="339" s="1"/>
  <c r="Z37" i="339"/>
  <c r="AZ5" i="339" s="1"/>
  <c r="Y37" i="339"/>
  <c r="BM5" i="339" s="1"/>
  <c r="AJ35" i="339"/>
  <c r="BV5" i="339" s="1"/>
  <c r="AI35" i="339"/>
  <c r="BU5" i="339" s="1"/>
  <c r="AH35" i="339"/>
  <c r="BT5" i="339" s="1"/>
  <c r="AG35" i="339"/>
  <c r="BS5" i="339" s="1"/>
  <c r="AF35" i="339"/>
  <c r="BR5" i="339" s="1"/>
  <c r="AE35" i="339"/>
  <c r="BQ5" i="339" s="1"/>
  <c r="AD35" i="339"/>
  <c r="BP5" i="339" s="1"/>
  <c r="AC35" i="339"/>
  <c r="BO5" i="339" s="1"/>
  <c r="AQ34" i="339"/>
  <c r="AQ33" i="339"/>
  <c r="AQ32" i="339"/>
  <c r="AQ31" i="339"/>
  <c r="AQ30" i="339"/>
  <c r="AQ29" i="339"/>
  <c r="AQ28" i="339"/>
  <c r="AQ27" i="339"/>
  <c r="AQ26" i="339"/>
  <c r="AQ25" i="339"/>
  <c r="AQ24" i="339"/>
  <c r="AQ23" i="339"/>
  <c r="AQ22" i="339"/>
  <c r="AQ21" i="339"/>
  <c r="AQ20" i="339"/>
  <c r="AQ19" i="339"/>
  <c r="AQ18" i="339"/>
  <c r="AQ17" i="339"/>
  <c r="AQ16" i="339"/>
  <c r="AQ15" i="339"/>
  <c r="AQ14" i="339"/>
  <c r="AQ13" i="339"/>
  <c r="AQ12" i="339"/>
  <c r="AS11" i="339"/>
  <c r="AQ11" i="339"/>
  <c r="AX5" i="339"/>
  <c r="AW5" i="339"/>
  <c r="AV5" i="339"/>
  <c r="BM5" i="347" l="1"/>
  <c r="BM5" i="346"/>
  <c r="BM5" i="345"/>
  <c r="BK5" i="344"/>
  <c r="AY5" i="344"/>
  <c r="BM5" i="341"/>
  <c r="BM5" i="340"/>
  <c r="BM5" i="342"/>
  <c r="BN5" i="347"/>
  <c r="BK5" i="347"/>
  <c r="BL5" i="347"/>
  <c r="AY5" i="347"/>
  <c r="BN5" i="346"/>
  <c r="BL5" i="346"/>
  <c r="BN5" i="345"/>
  <c r="AY5" i="345"/>
  <c r="BK5" i="345"/>
  <c r="BL5" i="345"/>
  <c r="BN5" i="344"/>
  <c r="BL5" i="344"/>
  <c r="BN5" i="343"/>
  <c r="AY5" i="343"/>
  <c r="BK5" i="343"/>
  <c r="BL5" i="343"/>
  <c r="BN5" i="342"/>
  <c r="BL5" i="342"/>
  <c r="AY5" i="342"/>
  <c r="BK5" i="342"/>
  <c r="BN5" i="341"/>
  <c r="BL5" i="341"/>
  <c r="AY5" i="341"/>
  <c r="BK5" i="341"/>
  <c r="AY5" i="340"/>
  <c r="BL5" i="340"/>
  <c r="BN5" i="340"/>
  <c r="BK5" i="340"/>
  <c r="BN5" i="339"/>
  <c r="AY5" i="339"/>
  <c r="BK5" i="339"/>
  <c r="BL5" i="339"/>
  <c r="E4" i="59" l="1"/>
  <c r="AJ37" i="140" l="1"/>
  <c r="BJ5" i="140" s="1"/>
  <c r="AI37" i="140"/>
  <c r="BI5" i="140" s="1"/>
  <c r="AH37" i="140"/>
  <c r="AG37" i="140"/>
  <c r="AF37" i="140"/>
  <c r="BF5" i="140" s="1"/>
  <c r="AE37" i="140"/>
  <c r="AD37" i="140"/>
  <c r="AC37" i="140"/>
  <c r="BC5" i="140" s="1"/>
  <c r="AB37" i="140"/>
  <c r="BB5" i="140" s="1"/>
  <c r="AA37" i="140"/>
  <c r="BA5" i="140" s="1"/>
  <c r="Z37" i="140"/>
  <c r="AZ5" i="140" s="1"/>
  <c r="Y37" i="140"/>
  <c r="BM5" i="140" s="1"/>
  <c r="AJ35" i="140"/>
  <c r="BV5" i="140" s="1"/>
  <c r="AI35" i="140"/>
  <c r="BU5" i="140" s="1"/>
  <c r="AH35" i="140"/>
  <c r="AG35" i="140"/>
  <c r="BS5" i="140" s="1"/>
  <c r="AF35" i="140"/>
  <c r="BR5" i="140" s="1"/>
  <c r="AE35" i="140"/>
  <c r="BQ5" i="140" s="1"/>
  <c r="AD35" i="140"/>
  <c r="AC35" i="140"/>
  <c r="BO5" i="140" s="1"/>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BT5" i="140"/>
  <c r="BP5" i="140"/>
  <c r="BH5" i="140"/>
  <c r="BG5" i="140"/>
  <c r="BE5" i="140"/>
  <c r="BD5" i="140"/>
  <c r="AX5" i="140"/>
  <c r="AW5" i="140"/>
  <c r="AV5" i="140"/>
  <c r="BN5" i="140" l="1"/>
  <c r="BL5" i="140"/>
  <c r="AY5" i="140"/>
  <c r="BK5" i="140"/>
  <c r="AC35" i="83" l="1"/>
  <c r="Y37" i="83"/>
  <c r="Z37" i="83"/>
  <c r="AA37" i="83"/>
  <c r="AB37" i="83"/>
  <c r="AC37" i="83"/>
  <c r="AD37" i="83"/>
  <c r="AE37" i="83"/>
  <c r="AF37" i="83"/>
  <c r="AG37" i="83"/>
  <c r="AH37" i="83"/>
  <c r="AI37" i="83"/>
  <c r="AJ37" i="83"/>
  <c r="AS11" i="83" l="1"/>
  <c r="AI4" i="58" l="1"/>
  <c r="AF4" i="59"/>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Z5" i="83" l="1"/>
  <c r="BL5" i="83"/>
  <c r="BM5" i="83"/>
  <c r="BN5" i="83"/>
  <c r="BB5" i="83"/>
  <c r="E5" i="59"/>
  <c r="AE8" i="57" l="1"/>
  <c r="AF8" i="57" s="1"/>
  <c r="AG8" i="57" l="1"/>
  <c r="AH8" i="57" s="1"/>
  <c r="AI8" i="57" s="1"/>
  <c r="M5" i="59" l="1"/>
  <c r="W4" i="59"/>
  <c r="M4" i="59"/>
  <c r="M5" i="58"/>
  <c r="Y4" i="58"/>
  <c r="M4" i="58"/>
</calcChain>
</file>

<file path=xl/sharedStrings.xml><?xml version="1.0" encoding="utf-8"?>
<sst xmlns="http://schemas.openxmlformats.org/spreadsheetml/2006/main" count="7346" uniqueCount="904">
  <si>
    <t>名  称</t>
    <rPh sb="0" eb="4">
      <t>メイショウ</t>
    </rPh>
    <phoneticPr fontId="4"/>
  </si>
  <si>
    <t>管理者名</t>
    <rPh sb="0" eb="4">
      <t>カンリシャメイ</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</si>
  <si>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</si>
  <si>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</si>
  <si>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</si>
  <si>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</si>
  <si>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</si>
  <si>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</si>
  <si>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</si>
  <si>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</si>
  <si>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</si>
  <si>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</si>
  <si>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</si>
  <si>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</si>
  <si>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材質劣化</t>
    <rPh sb="0" eb="2">
      <t>ザイシツ</t>
    </rPh>
    <rPh sb="2" eb="4">
      <t>レッカ</t>
    </rPh>
    <phoneticPr fontId="8"/>
  </si>
  <si>
    <t>漏水</t>
    <rPh sb="0" eb="2">
      <t>ロウスイ</t>
    </rPh>
    <phoneticPr fontId="8"/>
  </si>
  <si>
    <t>外力</t>
    <rPh sb="0" eb="2">
      <t>ガイリョク</t>
    </rPh>
    <phoneticPr fontId="8"/>
  </si>
  <si>
    <t>フリガナ</t>
    <phoneticPr fontId="4"/>
  </si>
  <si>
    <t>路線名</t>
    <phoneticPr fontId="8"/>
  </si>
  <si>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</si>
  <si>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</si>
  <si>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</si>
  <si>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</si>
  <si>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</si>
  <si>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ｍ</t>
    <phoneticPr fontId="8"/>
  </si>
  <si>
    <t>L=</t>
    <phoneticPr fontId="8"/>
  </si>
  <si>
    <t>トンネル延長</t>
    <phoneticPr fontId="8"/>
  </si>
  <si>
    <t>路 線 名</t>
    <rPh sb="0" eb="1">
      <t>ミチ</t>
    </rPh>
    <rPh sb="2" eb="3">
      <t>セン</t>
    </rPh>
    <rPh sb="4" eb="5">
      <t>メイ</t>
    </rPh>
    <phoneticPr fontId="18"/>
  </si>
  <si>
    <t>名　称</t>
    <rPh sb="0" eb="1">
      <t>ナ</t>
    </rPh>
    <rPh sb="2" eb="3">
      <t>ショウ</t>
    </rPh>
    <phoneticPr fontId="8"/>
  </si>
  <si>
    <t>覆工
スパン
番号</t>
    <rPh sb="0" eb="2">
      <t>フッコウ</t>
    </rPh>
    <rPh sb="7" eb="9">
      <t>バンゴウ</t>
    </rPh>
    <phoneticPr fontId="4"/>
  </si>
  <si>
    <t>変状
部位</t>
    <rPh sb="0" eb="2">
      <t>ヘンジョウ</t>
    </rPh>
    <rPh sb="3" eb="5">
      <t>ブイ</t>
    </rPh>
    <phoneticPr fontId="4"/>
  </si>
  <si>
    <t>変状種類</t>
    <rPh sb="0" eb="2">
      <t>ヘンジョウ</t>
    </rPh>
    <rPh sb="2" eb="4">
      <t>シュルイ</t>
    </rPh>
    <phoneticPr fontId="4"/>
  </si>
  <si>
    <t>写真
番号</t>
    <phoneticPr fontId="4"/>
  </si>
  <si>
    <t>管理者名</t>
    <phoneticPr fontId="18"/>
  </si>
  <si>
    <t>フリガナ</t>
    <phoneticPr fontId="18"/>
  </si>
  <si>
    <t>計</t>
    <rPh sb="0" eb="1">
      <t>ケイ</t>
    </rPh>
    <phoneticPr fontId="19"/>
  </si>
  <si>
    <t>Ⅲ</t>
    <phoneticPr fontId="19"/>
  </si>
  <si>
    <t>Ⅳ</t>
    <phoneticPr fontId="19"/>
  </si>
  <si>
    <t>Ⅱb</t>
    <phoneticPr fontId="19"/>
  </si>
  <si>
    <t>Ⅱa</t>
    <phoneticPr fontId="19"/>
  </si>
  <si>
    <t>漏水</t>
    <rPh sb="0" eb="2">
      <t>ロウスイ</t>
    </rPh>
    <phoneticPr fontId="19"/>
  </si>
  <si>
    <t>材質劣化</t>
    <rPh sb="0" eb="2">
      <t>ザイシツ</t>
    </rPh>
    <rPh sb="2" eb="4">
      <t>レッカ</t>
    </rPh>
    <phoneticPr fontId="19"/>
  </si>
  <si>
    <t xml:space="preserve">外力 </t>
    <rPh sb="0" eb="2">
      <t>ガイリョク</t>
    </rPh>
    <phoneticPr fontId="19"/>
  </si>
  <si>
    <t>変状の発生範囲の規模（㎡）</t>
    <rPh sb="0" eb="2">
      <t>ヘンジョウ</t>
    </rPh>
    <rPh sb="3" eb="5">
      <t>ハッセイ</t>
    </rPh>
    <rPh sb="5" eb="7">
      <t>ハンイ</t>
    </rPh>
    <rPh sb="8" eb="10">
      <t>キボ</t>
    </rPh>
    <phoneticPr fontId="19"/>
  </si>
  <si>
    <t>覆工スパン長（ｍ）</t>
    <rPh sb="0" eb="2">
      <t>フッコウ</t>
    </rPh>
    <rPh sb="5" eb="6">
      <t>ナガ</t>
    </rPh>
    <phoneticPr fontId="19"/>
  </si>
  <si>
    <t>変    状    規    模</t>
    <rPh sb="0" eb="1">
      <t>ヘン</t>
    </rPh>
    <rPh sb="5" eb="6">
      <t>ジョウ</t>
    </rPh>
    <rPh sb="10" eb="11">
      <t>キ</t>
    </rPh>
    <rPh sb="15" eb="16">
      <t>ボ</t>
    </rPh>
    <phoneticPr fontId="19"/>
  </si>
  <si>
    <t>変    状    数</t>
    <rPh sb="0" eb="1">
      <t>ヘン</t>
    </rPh>
    <rPh sb="5" eb="6">
      <t>ジョウ</t>
    </rPh>
    <rPh sb="10" eb="11">
      <t>スウ</t>
    </rPh>
    <phoneticPr fontId="19"/>
  </si>
  <si>
    <t>管理者名</t>
    <rPh sb="0" eb="3">
      <t>カンリシャ</t>
    </rPh>
    <rPh sb="3" eb="4">
      <t>メイ</t>
    </rPh>
    <phoneticPr fontId="19"/>
  </si>
  <si>
    <t>名  称</t>
    <rPh sb="0" eb="1">
      <t>ナ</t>
    </rPh>
    <rPh sb="3" eb="4">
      <t>ショウ</t>
    </rPh>
    <phoneticPr fontId="19"/>
  </si>
  <si>
    <t xml:space="preserve"> </t>
    <phoneticPr fontId="19"/>
  </si>
  <si>
    <t>路線名</t>
    <rPh sb="0" eb="2">
      <t>ロセン</t>
    </rPh>
    <rPh sb="2" eb="3">
      <t>メイ</t>
    </rPh>
    <phoneticPr fontId="19"/>
  </si>
  <si>
    <t>フリガナ</t>
    <phoneticPr fontId="19"/>
  </si>
  <si>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</si>
  <si>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</si>
  <si>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</si>
  <si>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</si>
  <si>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</si>
  <si>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</si>
  <si>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</si>
  <si>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</si>
  <si>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</si>
  <si>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</si>
  <si>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</si>
  <si>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</si>
  <si>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</si>
  <si>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</si>
  <si>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</si>
  <si>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</si>
  <si>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</si>
  <si>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</si>
  <si>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</si>
  <si>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</si>
  <si>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</si>
  <si>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</si>
  <si>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</si>
  <si>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</si>
  <si>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</si>
  <si>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</si>
  <si>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</si>
  <si>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</si>
  <si>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</si>
  <si>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</si>
  <si>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</si>
  <si>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</si>
  <si>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</si>
  <si>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</si>
  <si>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</si>
  <si>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</si>
  <si>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</si>
  <si>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</si>
  <si>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</si>
  <si>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</si>
  <si>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</si>
  <si>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</si>
  <si>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</si>
  <si>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</si>
  <si>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</si>
  <si>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</si>
  <si>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</si>
  <si>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</si>
  <si>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</si>
  <si>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</si>
  <si>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</si>
  <si>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</si>
  <si>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</si>
  <si>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</si>
  <si>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</si>
  <si>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</si>
  <si>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</si>
  <si>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</si>
  <si>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</si>
  <si>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</si>
  <si>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</si>
  <si>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</si>
  <si>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</si>
  <si>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</si>
  <si>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</si>
  <si>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</si>
  <si>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</si>
  <si>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</si>
  <si>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</si>
  <si>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</si>
  <si>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</si>
  <si>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</si>
  <si>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</si>
  <si>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</si>
  <si>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</si>
  <si>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</si>
  <si>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</si>
  <si>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</si>
  <si>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</si>
  <si>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</si>
  <si>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</si>
  <si>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作成年月日</t>
    <rPh sb="0" eb="2">
      <t>サクセイ</t>
    </rPh>
    <rPh sb="2" eb="5">
      <t>ネンガッピ</t>
    </rPh>
    <phoneticPr fontId="8"/>
  </si>
  <si>
    <t>作成者</t>
    <rPh sb="0" eb="3">
      <t>サクセイシャ</t>
    </rPh>
    <phoneticPr fontId="8"/>
  </si>
  <si>
    <t>代替路の有無</t>
  </si>
  <si>
    <t>緊急輸送道路</t>
  </si>
  <si>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</si>
  <si>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</si>
  <si>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</si>
  <si>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</si>
  <si>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</si>
  <si>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</si>
  <si>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</si>
  <si>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</si>
  <si>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</si>
  <si>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</si>
  <si>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</si>
  <si>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</si>
  <si>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</si>
  <si>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</si>
  <si>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</si>
  <si>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</si>
  <si>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</si>
  <si>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</si>
  <si>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</si>
  <si>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</si>
  <si>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</si>
  <si>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</si>
  <si>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</si>
  <si>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</si>
  <si>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</si>
  <si>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</si>
  <si>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</si>
  <si>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</si>
  <si>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</si>
  <si>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</si>
  <si>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</si>
  <si>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</si>
  <si>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</si>
  <si>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</si>
  <si>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</si>
  <si>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</si>
  <si>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</si>
  <si>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</si>
  <si>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</si>
  <si>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</si>
  <si>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</si>
  <si>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</si>
  <si>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路線名</t>
    <phoneticPr fontId="8"/>
  </si>
  <si>
    <t>フリガナ</t>
    <phoneticPr fontId="4"/>
  </si>
  <si>
    <t>変状の発生規模合計(㎡)</t>
    <rPh sb="0" eb="2">
      <t>ヘンジョウ</t>
    </rPh>
    <rPh sb="3" eb="5">
      <t>ハッセイ</t>
    </rPh>
    <rPh sb="5" eb="7">
      <t>キボ</t>
    </rPh>
    <rPh sb="7" eb="9">
      <t>ゴウケイ</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</si>
  <si>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</si>
  <si>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</si>
  <si>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</si>
  <si>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</si>
  <si>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</si>
  <si>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覆工スパン
番号</t>
    <rPh sb="0" eb="2">
      <t>フッコウ</t>
    </rPh>
    <rPh sb="6" eb="8">
      <t>バンゴウ</t>
    </rPh>
    <phoneticPr fontId="8"/>
  </si>
  <si>
    <t>対応策</t>
    <rPh sb="0" eb="3">
      <t>タイオウサク</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</si>
  <si>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</si>
  <si>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</si>
  <si>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</si>
  <si>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</si>
  <si>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19"/>
  </si>
  <si>
    <t>異常の種類</t>
    <rPh sb="0" eb="2">
      <t>イジョウ</t>
    </rPh>
    <rPh sb="3" eb="5">
      <t>シュルイ</t>
    </rPh>
    <phoneticPr fontId="19"/>
  </si>
  <si>
    <t>部位区分</t>
    <rPh sb="0" eb="2">
      <t>ブイ</t>
    </rPh>
    <rPh sb="2" eb="4">
      <t>クブン</t>
    </rPh>
    <phoneticPr fontId="19"/>
  </si>
  <si>
    <t>対象箇所</t>
    <rPh sb="0" eb="2">
      <t>タイショウ</t>
    </rPh>
    <rPh sb="2" eb="4">
      <t>カショ</t>
    </rPh>
    <phoneticPr fontId="19"/>
  </si>
  <si>
    <t>異常番号</t>
    <rPh sb="0" eb="2">
      <t>イジョウ</t>
    </rPh>
    <rPh sb="2" eb="4">
      <t>バンゴウ</t>
    </rPh>
    <phoneticPr fontId="19"/>
  </si>
  <si>
    <t>覆工スパン番号</t>
    <rPh sb="0" eb="2">
      <t>フッコウ</t>
    </rPh>
    <rPh sb="5" eb="7">
      <t>バンゴウ</t>
    </rPh>
    <phoneticPr fontId="19"/>
  </si>
  <si>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</si>
  <si>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</si>
  <si>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</si>
  <si>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</si>
  <si>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</si>
  <si>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</si>
  <si>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19"/>
  </si>
  <si>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</si>
  <si>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</si>
  <si>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</si>
  <si>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</si>
  <si>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</si>
  <si>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</si>
  <si>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</si>
  <si>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4" eb="7">
      <t>ネンガッピ</t>
    </rPh>
    <phoneticPr fontId="18"/>
  </si>
  <si>
    <t>応急措置の内容</t>
    <rPh sb="0" eb="2">
      <t>オウキュウ</t>
    </rPh>
    <rPh sb="2" eb="4">
      <t>ソチ</t>
    </rPh>
    <rPh sb="5" eb="7">
      <t>ナイヨウ</t>
    </rPh>
    <phoneticPr fontId="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</si>
  <si>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</si>
  <si>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</si>
  <si>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</si>
  <si>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</si>
  <si>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対策
区分</t>
    <rPh sb="0" eb="2">
      <t>タイサク</t>
    </rPh>
    <rPh sb="3" eb="5">
      <t>クブン</t>
    </rPh>
    <phoneticPr fontId="4"/>
  </si>
  <si>
    <t>応急措置後</t>
    <rPh sb="0" eb="2">
      <t>オウキュウ</t>
    </rPh>
    <rPh sb="2" eb="4">
      <t>ソチ</t>
    </rPh>
    <rPh sb="4" eb="5">
      <t>ゴ</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</si>
  <si>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</si>
  <si>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</si>
  <si>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</si>
  <si>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</si>
  <si>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</si>
  <si>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</si>
  <si>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</si>
  <si>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</si>
  <si>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</si>
  <si>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</si>
  <si>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</si>
  <si>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</si>
  <si>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9"/>
  </si>
  <si>
    <t>対策履歴</t>
    <rPh sb="0" eb="2">
      <t>タイサク</t>
    </rPh>
    <rPh sb="2" eb="4">
      <t>リレキ</t>
    </rPh>
    <phoneticPr fontId="4"/>
  </si>
  <si>
    <r>
      <t xml:space="preserve">外力 </t>
    </r>
    <r>
      <rPr>
        <vertAlign val="superscript"/>
        <sz val="9"/>
        <rFont val="HGSｺﾞｼｯｸM"/>
        <family val="3"/>
        <charset val="128"/>
      </rPr>
      <t>注2</t>
    </r>
    <rPh sb="0" eb="2">
      <t>ガイリョク</t>
    </rPh>
    <rPh sb="3" eb="4">
      <t>チュウ</t>
    </rPh>
    <phoneticPr fontId="19"/>
  </si>
  <si>
    <t>年月日</t>
    <rPh sb="0" eb="2">
      <t>ネンゲツ</t>
    </rPh>
    <rPh sb="2" eb="3">
      <t>ニチ</t>
    </rPh>
    <phoneticPr fontId="8"/>
  </si>
  <si>
    <t>管理者名</t>
    <rPh sb="0" eb="3">
      <t>カンリシャ</t>
    </rPh>
    <rPh sb="3" eb="4">
      <t>メイ</t>
    </rPh>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</si>
  <si>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</si>
  <si>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</si>
  <si>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</si>
  <si>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</si>
  <si>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</si>
  <si>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8"/>
  </si>
  <si>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</si>
  <si>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</si>
  <si>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</si>
  <si>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</si>
  <si>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</si>
  <si>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</si>
  <si>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</si>
  <si>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</si>
  <si>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</si>
  <si>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その他</t>
    <rPh sb="2" eb="3">
      <t>タ</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</si>
  <si>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</si>
  <si>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</si>
  <si>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</si>
  <si>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</si>
  <si>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</si>
  <si>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</si>
  <si>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</si>
  <si>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</si>
  <si>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</si>
  <si>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</si>
  <si>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</si>
  <si>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</si>
  <si>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</si>
  <si>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</si>
  <si>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</si>
  <si>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</si>
  <si>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</si>
  <si>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</si>
  <si>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</si>
  <si>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</si>
  <si>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</si>
  <si>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</si>
  <si>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</si>
  <si>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</si>
  <si>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</si>
  <si>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</si>
  <si>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</si>
  <si>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</si>
  <si>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</si>
  <si>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</si>
  <si>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</si>
  <si>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附属物本体</t>
    <rPh sb="0" eb="2">
      <t>フゾク</t>
    </rPh>
    <rPh sb="2" eb="3">
      <t>ブツ</t>
    </rPh>
    <rPh sb="3" eb="5">
      <t>ホンタイ</t>
    </rPh>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</si>
  <si>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</si>
  <si>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</si>
  <si>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</si>
  <si>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</si>
  <si>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</si>
  <si>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</si>
  <si>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</si>
  <si>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</si>
  <si>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</si>
  <si>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</si>
  <si>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</si>
  <si>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</si>
  <si>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</si>
  <si>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③様式D-1-1、様式D-1-2</t>
    <rPh sb="1" eb="3">
      <t>ヨウシキ</t>
    </rPh>
    <rPh sb="9" eb="11">
      <t>ヨウシキ</t>
    </rPh>
    <phoneticPr fontId="9"/>
  </si>
  <si>
    <t>④様式B</t>
    <rPh sb="1" eb="3">
      <t>ヨウシキ</t>
    </rPh>
    <phoneticPr fontId="9"/>
  </si>
  <si>
    <t>⑤様式D-3</t>
    <rPh sb="1" eb="3">
      <t>ヨウシキ</t>
    </rPh>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</si>
  <si>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</si>
  <si>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</si>
  <si>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</si>
  <si>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</si>
  <si>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</si>
  <si>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</si>
  <si>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</si>
  <si>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</si>
  <si>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</si>
  <si>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</si>
  <si>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</si>
  <si>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</si>
  <si>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</si>
  <si>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</si>
  <si>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</si>
  <si>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</si>
  <si>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</si>
  <si>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</si>
  <si>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</si>
  <si>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</si>
  <si>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</si>
  <si>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</si>
  <si>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</si>
  <si>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</si>
  <si>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</si>
  <si>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</si>
  <si>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</si>
  <si>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</si>
  <si>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</si>
  <si>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</si>
  <si>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</si>
  <si>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非常用施設</t>
    <rPh sb="0" eb="3">
      <t>ヒジョウヨウ</t>
    </rPh>
    <rPh sb="3" eb="5">
      <t>シセツ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</si>
  <si>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</si>
  <si>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</si>
  <si>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</si>
  <si>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</si>
  <si>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</si>
  <si>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</si>
  <si>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</si>
  <si>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</si>
  <si>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</si>
  <si>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</si>
  <si>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</si>
  <si>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</si>
  <si>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</si>
  <si>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</si>
  <si>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</si>
  <si>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</si>
  <si>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</si>
  <si>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</si>
  <si>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</si>
  <si>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</si>
  <si>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</si>
  <si>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</si>
  <si>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</si>
  <si>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</si>
  <si>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</si>
  <si>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</si>
  <si>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無</t>
    <rPh sb="0" eb="1">
      <t>ナシ</t>
    </rPh>
    <phoneticPr fontId="9"/>
  </si>
  <si>
    <t>様式A～B</t>
    <rPh sb="0" eb="2">
      <t>ヨウシキ</t>
    </rPh>
    <phoneticPr fontId="9"/>
  </si>
  <si>
    <t>－</t>
    <phoneticPr fontId="9"/>
  </si>
  <si>
    <t>その他施設</t>
    <rPh sb="2" eb="3">
      <t>タ</t>
    </rPh>
    <rPh sb="3" eb="5">
      <t>シセツ</t>
    </rPh>
    <phoneticPr fontId="9"/>
  </si>
  <si>
    <t>様式C-1-1(本体工)、C-2、D-1-1、D-3</t>
    <rPh sb="0" eb="2">
      <t>ヨウシキ</t>
    </rPh>
    <rPh sb="8" eb="11">
      <t>ホンタイコウ</t>
    </rPh>
    <phoneticPr fontId="9"/>
  </si>
  <si>
    <t>ファイル作成にあたって</t>
    <rPh sb="4" eb="6">
      <t>サクセイ</t>
    </rPh>
    <phoneticPr fontId="9"/>
  </si>
  <si>
    <t>様式C-1-2（附属物）、D-1-2</t>
    <rPh sb="0" eb="2">
      <t>ヨウシキ</t>
    </rPh>
    <rPh sb="8" eb="10">
      <t>フゾク</t>
    </rPh>
    <rPh sb="10" eb="11">
      <t>ブツ</t>
    </rPh>
    <phoneticPr fontId="9"/>
  </si>
  <si>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</si>
  <si>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</si>
  <si>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　数が多い場合は、適時、表の行を増やすこと。</t>
    <phoneticPr fontId="9"/>
  </si>
  <si>
    <t>※　行が不足する場合は、適時、表の行を増やすこと。</t>
    <rPh sb="2" eb="3">
      <t>ギョウ</t>
    </rPh>
    <rPh sb="4" eb="6">
      <t>フソク</t>
    </rPh>
    <rPh sb="8" eb="10">
      <t>バアイ</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</si>
  <si>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</si>
  <si>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</si>
  <si>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幅員</t>
    <rPh sb="0" eb="2">
      <t>フクイン</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</si>
  <si>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</si>
  <si>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集計
判定
診断</t>
    <rPh sb="0" eb="2">
      <t>シュウケイ</t>
    </rPh>
    <rPh sb="3" eb="5">
      <t>ハンテイ</t>
    </rPh>
    <rPh sb="6" eb="8">
      <t>シンダン</t>
    </rPh>
    <phoneticPr fontId="8"/>
  </si>
  <si>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</si>
  <si>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</si>
  <si>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</si>
  <si>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</si>
  <si>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</si>
  <si>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</si>
  <si>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</si>
  <si>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</si>
  <si>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</si>
  <si>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</si>
  <si>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</si>
  <si>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</si>
  <si>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</si>
  <si>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</si>
  <si>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</si>
  <si>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</si>
  <si>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</si>
  <si>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</si>
  <si>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</si>
  <si>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</si>
  <si>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9"/>
  </si>
  <si>
    <t>変状の発生範囲及び規模</t>
    <rPh sb="0" eb="2">
      <t>ヘンジョウ</t>
    </rPh>
    <rPh sb="3" eb="5">
      <t>ハッセイ</t>
    </rPh>
    <rPh sb="5" eb="7">
      <t>ハンイ</t>
    </rPh>
    <rPh sb="7" eb="8">
      <t>オヨ</t>
    </rPh>
    <rPh sb="9" eb="11">
      <t>キボ</t>
    </rPh>
    <phoneticPr fontId="9"/>
  </si>
  <si>
    <t>メモ</t>
    <phoneticPr fontId="9"/>
  </si>
  <si>
    <t>延長
（ｍ）</t>
    <rPh sb="0" eb="2">
      <t>エンチョウ</t>
    </rPh>
    <phoneticPr fontId="9"/>
  </si>
  <si>
    <t>番号</t>
    <rPh sb="0" eb="2">
      <t>バンゴウ</t>
    </rPh>
    <phoneticPr fontId="9"/>
  </si>
  <si>
    <t>覆工スパン</t>
    <rPh sb="0" eb="2">
      <t>フッコウ</t>
    </rPh>
    <phoneticPr fontId="19"/>
  </si>
  <si>
    <t>定期点検
年月日</t>
    <phoneticPr fontId="9"/>
  </si>
  <si>
    <t>（以下、印刷不要）</t>
    <rPh sb="1" eb="3">
      <t>イカ</t>
    </rPh>
    <rPh sb="4" eb="6">
      <t>インサツ</t>
    </rPh>
    <rPh sb="6" eb="8">
      <t>フヨウ</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</si>
  <si>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</si>
  <si>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9"/>
  </si>
  <si>
    <t>※　変状数に準じてシートを追加すること。</t>
    <rPh sb="2" eb="4">
      <t>ヘンジョウ</t>
    </rPh>
    <rPh sb="4" eb="5">
      <t>スウ</t>
    </rPh>
    <rPh sb="6" eb="7">
      <t>ジュン</t>
    </rPh>
    <rPh sb="13" eb="15">
      <t>ツイカ</t>
    </rPh>
    <phoneticPr fontId="8"/>
  </si>
  <si>
    <t>対策区分</t>
    <rPh sb="0" eb="2">
      <t>タイサク</t>
    </rPh>
    <rPh sb="2" eb="4">
      <t>クブン</t>
    </rPh>
    <phoneticPr fontId="4"/>
  </si>
  <si>
    <t>【覆工スパン毎の変状数,  変状規模】</t>
    <phoneticPr fontId="19"/>
  </si>
  <si>
    <t>✕</t>
    <phoneticPr fontId="19"/>
  </si>
  <si>
    <t>定期点検年月日</t>
    <phoneticPr fontId="19"/>
  </si>
  <si>
    <t>施設ID</t>
    <rPh sb="0" eb="2">
      <t>シセツ</t>
    </rPh>
    <phoneticPr fontId="4"/>
  </si>
  <si>
    <t>路線名</t>
    <phoneticPr fontId="19"/>
  </si>
  <si>
    <t>管理者名</t>
    <phoneticPr fontId="19"/>
  </si>
  <si>
    <t>起点</t>
    <rPh sb="0" eb="2">
      <t>キテン</t>
    </rPh>
    <phoneticPr fontId="19"/>
  </si>
  <si>
    <t>緯度</t>
    <rPh sb="0" eb="2">
      <t>イド</t>
    </rPh>
    <phoneticPr fontId="19"/>
  </si>
  <si>
    <t>経度</t>
    <rPh sb="0" eb="2">
      <t>ケイド</t>
    </rPh>
    <phoneticPr fontId="19"/>
  </si>
  <si>
    <t>終点</t>
    <rPh sb="0" eb="2">
      <t>シュウテン</t>
    </rPh>
    <phoneticPr fontId="19"/>
  </si>
  <si>
    <t>建設年度</t>
    <rPh sb="0" eb="2">
      <t>ケンセツ</t>
    </rPh>
    <rPh sb="2" eb="4">
      <t>ネンド</t>
    </rPh>
    <phoneticPr fontId="8"/>
  </si>
  <si>
    <t>変状・異常
箇所数合計</t>
    <phoneticPr fontId="19"/>
  </si>
  <si>
    <t>トンネル本体工</t>
    <phoneticPr fontId="19"/>
  </si>
  <si>
    <t>◯
（応急措置後)</t>
    <phoneticPr fontId="19"/>
  </si>
  <si>
    <t>注１：本位置図は、見下げた状態で記載すること。
注２：覆工スパン番号は横断目地毎(矢板工法の場合は上半アーチの
　　　横断目地毎)に設定すること。</t>
    <phoneticPr fontId="19"/>
  </si>
  <si>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9"/>
  </si>
  <si>
    <t>※1　トンネル本体工の変状数は、材質劣化、漏水に起因するものは変状単位で、外力に起因するものはスパン単位で計上すること。</t>
    <rPh sb="7" eb="10">
      <t>ホンタイコウ</t>
    </rPh>
    <phoneticPr fontId="8"/>
  </si>
  <si>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8"/>
  </si>
  <si>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</si>
  <si>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</si>
  <si>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</si>
  <si>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8"/>
  </si>
  <si>
    <t>施設ID</t>
    <rPh sb="0" eb="2">
      <t>シセツ</t>
    </rPh>
    <phoneticPr fontId="9"/>
  </si>
  <si>
    <t>自専道
or
一般道</t>
    <rPh sb="0" eb="1">
      <t>ジ</t>
    </rPh>
    <rPh sb="1" eb="2">
      <t>セン</t>
    </rPh>
    <rPh sb="2" eb="3">
      <t>ドウ</t>
    </rPh>
    <rPh sb="7" eb="10">
      <t>イッパンドウ</t>
    </rPh>
    <phoneticPr fontId="4"/>
  </si>
  <si>
    <t>前回変状の発生範囲及び規模</t>
    <rPh sb="0" eb="2">
      <t>ゼンカイ</t>
    </rPh>
    <rPh sb="2" eb="4">
      <t>ヘンジョウ</t>
    </rPh>
    <rPh sb="5" eb="9">
      <t>ハッセイハンイ</t>
    </rPh>
    <rPh sb="9" eb="10">
      <t>オヨ</t>
    </rPh>
    <rPh sb="11" eb="13">
      <t>キボ</t>
    </rPh>
    <phoneticPr fontId="9"/>
  </si>
  <si>
    <t>道路トンネルの健全性の診断の区分の所見</t>
    <rPh sb="0" eb="2">
      <t>ドウロ</t>
    </rPh>
    <rPh sb="7" eb="10">
      <t>ケンゼンセイ</t>
    </rPh>
    <rPh sb="11" eb="13">
      <t>シンダン</t>
    </rPh>
    <rPh sb="14" eb="16">
      <t>クブン</t>
    </rPh>
    <rPh sb="17" eb="19">
      <t>ショケン</t>
    </rPh>
    <phoneticPr fontId="9"/>
  </si>
  <si>
    <t>前回定期点検時の判定</t>
    <rPh sb="0" eb="2">
      <t>ゼンカイ</t>
    </rPh>
    <rPh sb="6" eb="7">
      <t>ジ</t>
    </rPh>
    <rPh sb="8" eb="10">
      <t>ハンテイ</t>
    </rPh>
    <phoneticPr fontId="8"/>
  </si>
  <si>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8"/>
  </si>
  <si>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</si>
  <si>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</si>
  <si>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</si>
  <si>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</si>
  <si>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</si>
  <si>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</si>
  <si>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4"/>
  </si>
  <si>
    <t>定期点検実施者</t>
    <rPh sb="0" eb="2">
      <t>テイキ</t>
    </rPh>
    <rPh sb="2" eb="4">
      <t>テンケン</t>
    </rPh>
    <rPh sb="4" eb="7">
      <t>ジッシシャ</t>
    </rPh>
    <phoneticPr fontId="4"/>
  </si>
  <si>
    <t>定期点検実施者</t>
    <rPh sb="4" eb="6">
      <t>ジッシ</t>
    </rPh>
    <rPh sb="6" eb="7">
      <t>シャ</t>
    </rPh>
    <phoneticPr fontId="4"/>
  </si>
  <si>
    <t>定期点検実施者</t>
    <rPh sb="4" eb="7">
      <t>ジッシシャ</t>
    </rPh>
    <phoneticPr fontId="4"/>
  </si>
  <si>
    <t>定期点検実施者</t>
    <rPh sb="4" eb="6">
      <t>ジッシ</t>
    </rPh>
    <phoneticPr fontId="9"/>
  </si>
  <si>
    <t>健全性の診断の
区分</t>
    <rPh sb="4" eb="6">
      <t>シンダン</t>
    </rPh>
    <rPh sb="8" eb="10">
      <t>クブン</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</si>
  <si>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</si>
  <si>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9"/>
  </si>
  <si>
    <t>※１：本様式は様式D‐3の集計結果を掲載すること。</t>
    <rPh sb="3" eb="4">
      <t>ホン</t>
    </rPh>
    <rPh sb="4" eb="6">
      <t>ヨウシキ</t>
    </rPh>
    <rPh sb="7" eb="9">
      <t>ヨウシキ</t>
    </rPh>
    <rPh sb="13" eb="15">
      <t>シュウケイ</t>
    </rPh>
    <rPh sb="15" eb="17">
      <t>ケッカ</t>
    </rPh>
    <rPh sb="18" eb="20">
      <t>ケイサイ</t>
    </rPh>
    <phoneticPr fontId="19"/>
  </si>
  <si>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9"/>
  </si>
  <si>
    <t>トンネル区分</t>
    <rPh sb="4" eb="6">
      <t>クブン</t>
    </rPh>
    <phoneticPr fontId="4"/>
  </si>
  <si>
    <t>不明</t>
    <rPh sb="0" eb="2">
      <t>フメイ</t>
    </rPh>
    <phoneticPr fontId="9"/>
  </si>
  <si>
    <t>一次</t>
    <rPh sb="0" eb="2">
      <t>イチジ</t>
    </rPh>
    <phoneticPr fontId="9"/>
  </si>
  <si>
    <t>二次</t>
    <rPh sb="0" eb="2">
      <t>ニジ</t>
    </rPh>
    <phoneticPr fontId="9"/>
  </si>
  <si>
    <t>三次</t>
    <rPh sb="0" eb="2">
      <t>サンジ</t>
    </rPh>
    <phoneticPr fontId="9"/>
  </si>
  <si>
    <t>市町村指定</t>
    <rPh sb="0" eb="5">
      <t>シチョウソンシテイ</t>
    </rPh>
    <phoneticPr fontId="9"/>
  </si>
  <si>
    <t>指定なし</t>
    <rPh sb="0" eb="2">
      <t>シテイ</t>
    </rPh>
    <phoneticPr fontId="9"/>
  </si>
  <si>
    <t>自専道</t>
    <phoneticPr fontId="9"/>
  </si>
  <si>
    <t>一般道</t>
    <phoneticPr fontId="9"/>
  </si>
  <si>
    <t>坑門</t>
    <rPh sb="0" eb="2">
      <t>コウモン</t>
    </rPh>
    <phoneticPr fontId="9"/>
  </si>
  <si>
    <t>覆工</t>
    <rPh sb="0" eb="2">
      <t>フッコウ</t>
    </rPh>
    <phoneticPr fontId="9"/>
  </si>
  <si>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</si>
  <si>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</si>
  <si>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</si>
  <si>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</si>
  <si>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</si>
  <si>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</si>
  <si>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</si>
  <si>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</si>
  <si>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</si>
  <si>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</si>
  <si>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</si>
  <si>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</si>
  <si>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</si>
  <si>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</si>
  <si>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</si>
  <si>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</si>
  <si>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</si>
  <si>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</si>
  <si>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</si>
  <si>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</si>
  <si>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</si>
  <si>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</si>
  <si>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</si>
  <si>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</si>
  <si>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9"/>
  </si>
  <si>
    <t>点 滅 灯</t>
    <phoneticPr fontId="9"/>
  </si>
  <si>
    <t>トンネル工法</t>
  </si>
  <si>
    <t>自専道or一般道</t>
  </si>
  <si>
    <t>緊急輸送路</t>
  </si>
  <si>
    <t>代替路</t>
  </si>
  <si>
    <t>様式F用→</t>
    <rPh sb="0" eb="2">
      <t>ヨウシキ</t>
    </rPh>
    <rPh sb="3" eb="4">
      <t>ヨウ</t>
    </rPh>
    <phoneticPr fontId="8"/>
  </si>
  <si>
    <t>対策区分の判定</t>
    <rPh sb="0" eb="2">
      <t>タイサク</t>
    </rPh>
    <rPh sb="2" eb="4">
      <t>クブン</t>
    </rPh>
    <rPh sb="5" eb="7">
      <t>ハンテイ</t>
    </rPh>
    <phoneticPr fontId="19"/>
  </si>
  <si>
    <t>注2：応急措置を実施した場合は、その詳細を備考に記載すること。</t>
    <phoneticPr fontId="9"/>
  </si>
  <si>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9"/>
  </si>
  <si>
    <t>ケーブル本体</t>
    <rPh sb="4" eb="6">
      <t>ホンタイ</t>
    </rPh>
    <phoneticPr fontId="9"/>
  </si>
  <si>
    <t>ケーブル本体以外</t>
    <rPh sb="4" eb="6">
      <t>ホンタイ</t>
    </rPh>
    <rPh sb="6" eb="8">
      <t>イガイ</t>
    </rPh>
    <phoneticPr fontId="9"/>
  </si>
  <si>
    <t>覆工スパン単位の
健全性の
診断の区分</t>
    <rPh sb="9" eb="12">
      <t>ケンゼンセイ</t>
    </rPh>
    <rPh sb="14" eb="16">
      <t>シンダン</t>
    </rPh>
    <phoneticPr fontId="9"/>
  </si>
  <si>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8"/>
  </si>
  <si>
    <t>所見</t>
    <rPh sb="0" eb="2">
      <t>ショケン</t>
    </rPh>
    <phoneticPr fontId="8"/>
  </si>
  <si>
    <t>トンネル工法</t>
    <rPh sb="4" eb="6">
      <t>コウホウ</t>
    </rPh>
    <phoneticPr fontId="19"/>
  </si>
  <si>
    <t>トンネル毎
の健全性の
診断の区分</t>
    <rPh sb="12" eb="14">
      <t>シンダン</t>
    </rPh>
    <rPh sb="15" eb="17">
      <t>クブン</t>
    </rPh>
    <phoneticPr fontId="19"/>
  </si>
  <si>
    <t>附属物等
の取付状態</t>
    <phoneticPr fontId="19"/>
  </si>
  <si>
    <t>前回定期点検時の変状の発生範囲及び規模</t>
    <rPh sb="2" eb="4">
      <t>テイキ</t>
    </rPh>
    <rPh sb="4" eb="6">
      <t>テンケン</t>
    </rPh>
    <rPh sb="6" eb="7">
      <t>ジ</t>
    </rPh>
    <phoneticPr fontId="9"/>
  </si>
  <si>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8"/>
  </si>
  <si>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4"/>
  </si>
  <si>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</si>
  <si>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19"/>
  </si>
  <si>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19"/>
  </si>
  <si>
    <r>
      <t>対策区分の判定</t>
    </r>
    <r>
      <rPr>
        <vertAlign val="superscript"/>
        <sz val="9"/>
        <rFont val="HGSｺﾞｼｯｸM"/>
        <family val="3"/>
        <charset val="128"/>
      </rPr>
      <t>注1</t>
    </r>
    <rPh sb="0" eb="2">
      <t>タイサク</t>
    </rPh>
    <rPh sb="2" eb="4">
      <t>クブン</t>
    </rPh>
    <rPh sb="5" eb="7">
      <t>ハンテイ</t>
    </rPh>
    <rPh sb="7" eb="8">
      <t>チュウ</t>
    </rPh>
    <phoneticPr fontId="19"/>
  </si>
  <si>
    <t>⑥様式E</t>
    <rPh sb="1" eb="3">
      <t>ヨウシキ</t>
    </rPh>
    <phoneticPr fontId="9"/>
  </si>
  <si>
    <t>⑧様式C-1-1、様式C-1-2</t>
    <rPh sb="1" eb="3">
      <t>ヨウシキ</t>
    </rPh>
    <rPh sb="9" eb="11">
      <t>ヨウシキ</t>
    </rPh>
    <phoneticPr fontId="9"/>
  </si>
  <si>
    <t>⑨様式C-2</t>
    <rPh sb="1" eb="3">
      <t>ヨウシキ</t>
    </rPh>
    <phoneticPr fontId="9"/>
  </si>
  <si>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9"/>
  </si>
  <si>
    <r>
      <t>⑦様式F、</t>
    </r>
    <r>
      <rPr>
        <sz val="11"/>
        <color theme="1"/>
        <rFont val="ＭＳ Ｐゴシック"/>
        <family val="3"/>
        <charset val="128"/>
        <scheme val="minor"/>
      </rPr>
      <t>様式G</t>
    </r>
    <rPh sb="1" eb="3">
      <t>ヨウシキ</t>
    </rPh>
    <rPh sb="5" eb="7">
      <t>ヨウシキ</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</si>
  <si>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8"/>
  </si>
  <si>
    <t>不可能な理由</t>
    <rPh sb="0" eb="3">
      <t>フカノウ</t>
    </rPh>
    <rPh sb="4" eb="6">
      <t>リユウ</t>
    </rPh>
    <phoneticPr fontId="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</si>
  <si>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</si>
  <si>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4"/>
  </si>
  <si>
    <t>変状展開図ならびに写真台帳をもとに覆工スパンごとの変状展開図を作成し，変状発生状況をとりまとめる。</t>
    <phoneticPr fontId="9"/>
  </si>
  <si>
    <t>写真台帳の作成と同時に，トンネルの構造を展開した位置図に変状写真位置を記録する。</t>
    <phoneticPr fontId="9"/>
  </si>
  <si>
    <t>変状展開図や撮影した写真等をもとに，対象トンネルの対策区分を決定し，対策区分がⅡ～Ⅳの変状および異常判定区分「×」を抽出し，写真台帳を作成する。</t>
    <rPh sb="30" eb="32">
      <t>ケッテイ</t>
    </rPh>
    <phoneticPr fontId="9"/>
  </si>
  <si>
    <t>写真台帳をもとに，対策区分がⅡ～Ⅳの変状（対策実施後のⅠを含む），異常判定区分「×」（対策実施後の「○」を含む）の概要を記録する。</t>
    <phoneticPr fontId="9"/>
  </si>
  <si>
    <t>調査，措置を実施した場合，その履歴を記録する。</t>
    <phoneticPr fontId="9"/>
  </si>
  <si>
    <t>現場点検作業を実施し，近接目視点検で確認した変状状況や補修履歴を忠実に変状展開図に転記する。</t>
    <phoneticPr fontId="9"/>
  </si>
  <si>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9"/>
  </si>
  <si>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9"/>
  </si>
  <si>
    <t>株式会社エイト日本技術開発</t>
    <phoneticPr fontId="9"/>
  </si>
  <si>
    <t>岡根 三千夫</t>
    <phoneticPr fontId="9"/>
  </si>
  <si>
    <t>Ⅰ</t>
  </si>
  <si>
    <t>Ⅱb</t>
  </si>
  <si>
    <t>株式会社エイト日本技術開発</t>
    <phoneticPr fontId="4"/>
  </si>
  <si>
    <t>岡根 三千夫</t>
    <phoneticPr fontId="4"/>
  </si>
  <si>
    <t>岩国土木建築事務所</t>
    <phoneticPr fontId="9"/>
  </si>
  <si>
    <t>株式会社エイト日本技術開発
岡根 三千夫</t>
    <rPh sb="0" eb="2">
      <t>カブシキ</t>
    </rPh>
    <rPh sb="2" eb="4">
      <t>カイシャ</t>
    </rPh>
    <rPh sb="7" eb="9">
      <t>ニホン</t>
    </rPh>
    <rPh sb="9" eb="11">
      <t>ギジュツ</t>
    </rPh>
    <rPh sb="11" eb="13">
      <t>カイハツ</t>
    </rPh>
    <phoneticPr fontId="9"/>
  </si>
  <si>
    <t>-</t>
    <phoneticPr fontId="9"/>
  </si>
  <si>
    <t>PS</t>
    <phoneticPr fontId="9"/>
  </si>
  <si>
    <t>PE</t>
  </si>
  <si>
    <t>一般道</t>
  </si>
  <si>
    <t>PS</t>
  </si>
  <si>
    <t>PE</t>
    <phoneticPr fontId="9"/>
  </si>
  <si>
    <t>Ⅱ</t>
  </si>
  <si>
    <t>-</t>
  </si>
  <si>
    <t>0.5m×0.1m</t>
  </si>
  <si>
    <t>0.2m×0.1m</t>
  </si>
  <si>
    <t>Ⅱa</t>
  </si>
  <si>
    <t>否</t>
  </si>
  <si>
    <t>要監視</t>
  </si>
  <si>
    <t>継続</t>
  </si>
  <si>
    <t>未</t>
  </si>
  <si>
    <t>監視(日常)</t>
  </si>
  <si>
    <t>寸法変更</t>
  </si>
  <si>
    <t>寸法変更、判定見直し</t>
  </si>
  <si>
    <t>判定見直し</t>
  </si>
  <si>
    <t>－</t>
  </si>
  <si>
    <t>山口県岩国市錦町</t>
    <rPh sb="0" eb="3">
      <t>ヤマグチケン</t>
    </rPh>
    <rPh sb="3" eb="6">
      <t>イワクニシ</t>
    </rPh>
    <rPh sb="6" eb="8">
      <t>ニシキチョウ</t>
    </rPh>
    <phoneticPr fontId="4"/>
  </si>
  <si>
    <t>無料</t>
    <rPh sb="0" eb="2">
      <t>ムリョウ</t>
    </rPh>
    <phoneticPr fontId="4"/>
  </si>
  <si>
    <t>昭和42年3月</t>
    <rPh sb="0" eb="2">
      <t>ショウワ</t>
    </rPh>
    <rPh sb="4" eb="5">
      <t>ネン</t>
    </rPh>
    <rPh sb="6" eb="7">
      <t>ガツ</t>
    </rPh>
    <phoneticPr fontId="4"/>
  </si>
  <si>
    <t>D等級</t>
    <rPh sb="1" eb="2">
      <t>トウ</t>
    </rPh>
    <rPh sb="2" eb="3">
      <t>キュウ</t>
    </rPh>
    <phoneticPr fontId="4"/>
  </si>
  <si>
    <t>覆工（内装なし）</t>
    <rPh sb="0" eb="1">
      <t>オオ</t>
    </rPh>
    <rPh sb="1" eb="2">
      <t>コウ</t>
    </rPh>
    <rPh sb="3" eb="5">
      <t>ナイソウ</t>
    </rPh>
    <phoneticPr fontId="4"/>
  </si>
  <si>
    <t>覆工</t>
    <rPh sb="0" eb="1">
      <t>オオ</t>
    </rPh>
    <rPh sb="1" eb="2">
      <t>コウ</t>
    </rPh>
    <phoneticPr fontId="4"/>
  </si>
  <si>
    <t>セメント系</t>
    <rPh sb="4" eb="5">
      <t>ケイ</t>
    </rPh>
    <phoneticPr fontId="7"/>
  </si>
  <si>
    <t>0.15m</t>
  </si>
  <si>
    <t>U型側溝</t>
    <rPh sb="1" eb="2">
      <t>ガタ</t>
    </rPh>
    <rPh sb="2" eb="4">
      <t>ソッコウ</t>
    </rPh>
    <phoneticPr fontId="4"/>
  </si>
  <si>
    <t>自然換気</t>
    <rPh sb="0" eb="4">
      <t>シゼンカンキ</t>
    </rPh>
    <phoneticPr fontId="7"/>
  </si>
  <si>
    <t>国道187号</t>
    <phoneticPr fontId="9"/>
  </si>
  <si>
    <t>坑門(面壁型)</t>
    <rPh sb="0" eb="2">
      <t>コウモン</t>
    </rPh>
    <rPh sb="3" eb="6">
      <t>メンペキガタ</t>
    </rPh>
    <phoneticPr fontId="7"/>
  </si>
  <si>
    <t>Ⅲ</t>
  </si>
  <si>
    <t>材質劣化</t>
  </si>
  <si>
    <t>2.7m×0.6m</t>
  </si>
  <si>
    <t>0.4m×0.1m</t>
  </si>
  <si>
    <t>0.7m×0.1m</t>
  </si>
  <si>
    <t>0.4m×6.0m</t>
  </si>
  <si>
    <t>0.2m×1.0m</t>
  </si>
  <si>
    <t>Ⅳ</t>
  </si>
  <si>
    <t>監視(重点)</t>
  </si>
  <si>
    <t>FRPﾈｯﾄ</t>
  </si>
  <si>
    <t>国道187号</t>
    <phoneticPr fontId="4"/>
  </si>
  <si>
    <t>W=0.3mm×L=2.8m</t>
    <phoneticPr fontId="9"/>
  </si>
  <si>
    <t>0.6m×0.5m</t>
    <phoneticPr fontId="9"/>
  </si>
  <si>
    <t>ヒエバラダイサンズイドウ</t>
  </si>
  <si>
    <t>稗原第3隧道</t>
    <rPh sb="0" eb="1">
      <t>ヒエ</t>
    </rPh>
    <rPh sb="1" eb="2">
      <t>ハラ</t>
    </rPh>
    <rPh sb="2" eb="3">
      <t>ダイ</t>
    </rPh>
    <rPh sb="4" eb="6">
      <t>ズイドウ</t>
    </rPh>
    <phoneticPr fontId="5"/>
  </si>
  <si>
    <t>坑門(面壁型)</t>
    <phoneticPr fontId="9"/>
  </si>
  <si>
    <t>ヒエバラダイサンズイドウ</t>
    <phoneticPr fontId="19"/>
  </si>
  <si>
    <t>国道187号</t>
    <phoneticPr fontId="19"/>
  </si>
  <si>
    <t>定期点検
実施者</t>
    <phoneticPr fontId="19"/>
  </si>
  <si>
    <t>株式会社エイト日本技術開発</t>
    <phoneticPr fontId="19"/>
  </si>
  <si>
    <t>稗原第3隧道</t>
    <phoneticPr fontId="19"/>
  </si>
  <si>
    <t>岡根 三千夫</t>
    <phoneticPr fontId="19"/>
  </si>
  <si>
    <t>山口県岩国市錦町</t>
    <phoneticPr fontId="19"/>
  </si>
  <si>
    <t>昭和41年</t>
    <phoneticPr fontId="19"/>
  </si>
  <si>
    <t>稗原第3隧道</t>
  </si>
  <si>
    <t>山口県岩国土木建築事務所</t>
    <rPh sb="0" eb="3">
      <t>ヤマグチケン</t>
    </rPh>
    <phoneticPr fontId="9"/>
  </si>
  <si>
    <t>面壁・妻壁等</t>
  </si>
  <si>
    <t>アーチ（左側）</t>
  </si>
  <si>
    <t>車道</t>
  </si>
  <si>
    <t>水平打ち継ぎ目（左側）</t>
  </si>
  <si>
    <t>横断目地（左側）</t>
  </si>
  <si>
    <t>アーチ（天端）</t>
  </si>
  <si>
    <t>アーチ（右側）</t>
  </si>
  <si>
    <t>横断目地（右側）</t>
  </si>
  <si>
    <t>水平打ち継ぎ目（右側）</t>
  </si>
  <si>
    <t>側壁（右側）</t>
  </si>
  <si>
    <t>側壁（左側）</t>
  </si>
  <si>
    <t>ひび割れ</t>
  </si>
  <si>
    <t>補強・補修材の破損</t>
  </si>
  <si>
    <t>W=3.0mm×L=0.9m</t>
  </si>
  <si>
    <t>W=10.0mm×L=1.6m</t>
  </si>
  <si>
    <t>0.4m×2.8m</t>
  </si>
  <si>
    <t>0.25m×0.4m</t>
  </si>
  <si>
    <t>2.5m×0.4m</t>
  </si>
  <si>
    <t>0.2m×3.0m</t>
  </si>
  <si>
    <t>2.5m×0.9m</t>
  </si>
  <si>
    <t>5.0m×3.3m</t>
  </si>
  <si>
    <t>0.1m×0.1m</t>
  </si>
  <si>
    <t>W=0.8mm×L=4.9m</t>
  </si>
  <si>
    <t>0.1m×1.2m</t>
  </si>
  <si>
    <t>0.1m×0.05m</t>
  </si>
  <si>
    <t>0.05m×4.2m</t>
  </si>
  <si>
    <t>5.2m×2.4m</t>
  </si>
  <si>
    <t>5.6m×2.0m</t>
  </si>
  <si>
    <t>4.2m×1.4m</t>
  </si>
  <si>
    <t>0.5m×0.4m</t>
  </si>
  <si>
    <t>0.15m×0.4m</t>
  </si>
  <si>
    <t>0.1m×0.9m</t>
  </si>
  <si>
    <t>5.1m×1.0m</t>
  </si>
  <si>
    <t>0.15m×2.3m</t>
  </si>
  <si>
    <t>0.5m×3.2m</t>
  </si>
  <si>
    <t>4.2m×1.9m</t>
  </si>
  <si>
    <t>1.2m×0.5m</t>
  </si>
  <si>
    <t>0.1m×0.6m</t>
  </si>
  <si>
    <t>0.05m×0.1m</t>
  </si>
  <si>
    <t>0.2m×1.1m</t>
  </si>
  <si>
    <t>W=1.0mm×L=1.9m</t>
  </si>
  <si>
    <t>7.4m×4.7m</t>
  </si>
  <si>
    <t>6.1m×0.7m</t>
  </si>
  <si>
    <t>6.1m×0.8m</t>
  </si>
  <si>
    <t>4.0m×1.6m</t>
  </si>
  <si>
    <t>0.6m×0.5m</t>
  </si>
  <si>
    <t>0.5m×1.7m</t>
  </si>
  <si>
    <t>7.0m×10.1m</t>
  </si>
  <si>
    <t>0.2m×0.4m</t>
  </si>
  <si>
    <t>0.1m×0.5m</t>
  </si>
  <si>
    <t>7.8m×3.1m</t>
  </si>
  <si>
    <t>6.0m×1.4m</t>
  </si>
  <si>
    <t>W=0.3mm×L=3.0m</t>
  </si>
  <si>
    <t>5.1m×0.5m</t>
  </si>
  <si>
    <t>6.2m×2.0m</t>
  </si>
  <si>
    <t>0.6m×4.3m</t>
  </si>
  <si>
    <t>7.0m×4.3m</t>
  </si>
  <si>
    <t>6.2m×0.5m</t>
  </si>
  <si>
    <t>3.6m×1.1m</t>
  </si>
  <si>
    <t>2.5m×0.8m</t>
  </si>
  <si>
    <t>1.4m×0.2m</t>
  </si>
  <si>
    <t>1.5m×0.1m</t>
  </si>
  <si>
    <t>0.4m×0.05m</t>
  </si>
  <si>
    <t>0.6m×0.4m</t>
  </si>
  <si>
    <t>0.3m×0.05m</t>
  </si>
  <si>
    <t>5.6m×0.6m</t>
  </si>
  <si>
    <t>要対策</t>
    <rPh sb="0" eb="1">
      <t>ヨウ</t>
    </rPh>
    <rPh sb="1" eb="3">
      <t>タイサク</t>
    </rPh>
    <phoneticPr fontId="8"/>
  </si>
  <si>
    <t>継続</t>
    <rPh sb="0" eb="2">
      <t>ケイゾク</t>
    </rPh>
    <phoneticPr fontId="8"/>
  </si>
  <si>
    <t>2.1m×0.7m</t>
  </si>
  <si>
    <t>7.0m×1.2m</t>
  </si>
  <si>
    <t>6.8m×1.2m</t>
  </si>
  <si>
    <t>0.15m×3.0m</t>
  </si>
  <si>
    <t>2.5m×1.0m</t>
  </si>
  <si>
    <t>5.1m×1.6m</t>
  </si>
  <si>
    <t>7.3m×0.7m</t>
  </si>
  <si>
    <t>7.5m×0.6m</t>
  </si>
  <si>
    <t>6.1m×1.7m</t>
  </si>
  <si>
    <t>1.5m×0.3m</t>
  </si>
  <si>
    <t>W=0.35mm×L=1.6m</t>
  </si>
  <si>
    <t>7.1m×1.5m</t>
  </si>
  <si>
    <t>5.4m×0.5m</t>
  </si>
  <si>
    <t>0.1m×4.5m</t>
  </si>
  <si>
    <t>0.1m×0.4m</t>
  </si>
  <si>
    <t>5.7m×0.5m</t>
  </si>
  <si>
    <t>W=0.6mm×L=2.7m</t>
  </si>
  <si>
    <t>0.1m×0.15m</t>
  </si>
  <si>
    <t>0.05m×0.3m</t>
  </si>
  <si>
    <t>0.1m×1.4m</t>
  </si>
  <si>
    <t>W=0.2mm×L=1.8m</t>
  </si>
  <si>
    <t>3.3m×0.8m</t>
  </si>
  <si>
    <t>0.5m×3.5m</t>
  </si>
  <si>
    <t>0.2m×0.6m</t>
  </si>
  <si>
    <t>W=1.0mm×L=0.8m</t>
  </si>
  <si>
    <t>路面</t>
  </si>
  <si>
    <t>覆工・坑門</t>
  </si>
  <si>
    <t>3.3m×1.0m</t>
  </si>
  <si>
    <t>3.5m×0.6m</t>
  </si>
  <si>
    <t>0.9m×0.15m</t>
  </si>
  <si>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</si>
  <si>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0.1m×0.7m</t>
    <phoneticPr fontId="9"/>
  </si>
  <si>
    <t>0.1m×3.0m</t>
    <phoneticPr fontId="9"/>
  </si>
  <si>
    <t>0.15m×0.9m</t>
    <phoneticPr fontId="9"/>
  </si>
  <si>
    <t>0.1m×0.1m</t>
    <phoneticPr fontId="9"/>
  </si>
  <si>
    <t>0.4m×0.5m</t>
    <phoneticPr fontId="9"/>
  </si>
  <si>
    <t>0.3m×4.5m</t>
    <phoneticPr fontId="9"/>
  </si>
  <si>
    <t>0.3m×0.1m</t>
    <phoneticPr fontId="9"/>
  </si>
  <si>
    <t>0.25m×0.15m</t>
    <phoneticPr fontId="9"/>
  </si>
  <si>
    <t>0.1m×4.2m</t>
    <phoneticPr fontId="9"/>
  </si>
  <si>
    <t>0.5m×0.1m</t>
    <phoneticPr fontId="9"/>
  </si>
  <si>
    <t>0.1m×0.3m</t>
    <phoneticPr fontId="9"/>
  </si>
  <si>
    <t>0.1m×1.3m</t>
    <phoneticPr fontId="9"/>
  </si>
  <si>
    <t>0.4m×0.7m</t>
    <phoneticPr fontId="9"/>
  </si>
  <si>
    <t>ヒエバラダイサンズイドウ</t>
    <phoneticPr fontId="4"/>
  </si>
  <si>
    <t>稗原第3隧道</t>
    <phoneticPr fontId="4"/>
  </si>
  <si>
    <t>ヒエバラダイサンズイドウ</t>
    <phoneticPr fontId="9"/>
  </si>
  <si>
    <t>稗原第3隧道</t>
    <phoneticPr fontId="9"/>
  </si>
  <si>
    <t>0.2m×0.1m 0.02㎡</t>
    <phoneticPr fontId="9"/>
  </si>
  <si>
    <t>0.2m×0.1m</t>
    <phoneticPr fontId="9"/>
  </si>
  <si>
    <t xml:space="preserve">面壁のはく落 前回写真番号PS-3 </t>
    <phoneticPr fontId="9"/>
  </si>
  <si>
    <t>W=3.0mm×L=0.9m 0.0027㎡</t>
    <phoneticPr fontId="9"/>
  </si>
  <si>
    <t>W=3.0mm×L=0.5m</t>
    <phoneticPr fontId="9"/>
  </si>
  <si>
    <t>面壁のひび割れ 前回写真番号PS-5 経過観察が望まれる</t>
    <phoneticPr fontId="9"/>
  </si>
  <si>
    <t>W=10.0mm×L=1.6m 0.016㎡</t>
    <phoneticPr fontId="9"/>
  </si>
  <si>
    <t>W=10.0mm×L=1.7m</t>
    <phoneticPr fontId="9"/>
  </si>
  <si>
    <t>面壁のひび割れ 前回写真番号PS-9 経過観察が望まれる</t>
    <phoneticPr fontId="9"/>
  </si>
  <si>
    <t>0.4m×2.8m 1.12㎡</t>
    <phoneticPr fontId="9"/>
  </si>
  <si>
    <t>0.4m×2.8m</t>
    <phoneticPr fontId="9"/>
  </si>
  <si>
    <t>面壁のうき 前回写真番号PS-13 経過観察が望まれる</t>
    <phoneticPr fontId="9"/>
  </si>
  <si>
    <t>0.25m×0.4m 0.1㎡</t>
    <phoneticPr fontId="9"/>
  </si>
  <si>
    <t>0.25m×0.4m</t>
    <phoneticPr fontId="9"/>
  </si>
  <si>
    <t>アーチのうき 前回写真番号PS-15 計画的な対策が望まれる</t>
    <phoneticPr fontId="9"/>
  </si>
  <si>
    <t>0.2m×1.0m 0.2㎡</t>
    <phoneticPr fontId="9"/>
  </si>
  <si>
    <t>アーチのうき 前回写真番号PS-16 計画的な対策が望まれる</t>
    <phoneticPr fontId="9"/>
  </si>
  <si>
    <t>2.5m×0.4m 1㎡</t>
    <phoneticPr fontId="9"/>
  </si>
  <si>
    <t>2.5m×0.5m</t>
    <phoneticPr fontId="9"/>
  </si>
  <si>
    <t>車道のうき 前回写真番号PS-21 路面のため判定未実施</t>
    <phoneticPr fontId="9"/>
  </si>
  <si>
    <t>0.2m×3.0m 0.6㎡</t>
    <phoneticPr fontId="9"/>
  </si>
  <si>
    <t>水平打ち継ぎ目のうき 前回写真番号S1-36 経過観察が望まれる</t>
    <phoneticPr fontId="9"/>
  </si>
  <si>
    <t>2.5m×0.9m 2.25㎡</t>
    <phoneticPr fontId="9"/>
  </si>
  <si>
    <t>水平打ち継ぎ目のにじみ  経過観察が望まれる</t>
    <phoneticPr fontId="9"/>
  </si>
  <si>
    <t>5.0m×3.3m 16.5㎡</t>
    <phoneticPr fontId="9"/>
  </si>
  <si>
    <t>横断目地のにじみ  経過観察が望まれる</t>
    <phoneticPr fontId="9"/>
  </si>
  <si>
    <t>0.1m×0.1m 0.01㎡</t>
    <phoneticPr fontId="9"/>
  </si>
  <si>
    <t>横断目地の線導水工劣化   漏水なし、材質劣化として評価</t>
    <phoneticPr fontId="9"/>
  </si>
  <si>
    <t>W=0.8mm×L=4.9m 0.00392㎡</t>
    <phoneticPr fontId="9"/>
  </si>
  <si>
    <t>W=0.8mm×L=4.6m</t>
    <phoneticPr fontId="9"/>
  </si>
  <si>
    <t>アーチのひび割れ 前回写真番号S1-13 経過観察が望まれる</t>
    <phoneticPr fontId="9"/>
  </si>
  <si>
    <t>0.1m×1.2m 0.12㎡</t>
    <phoneticPr fontId="9"/>
  </si>
  <si>
    <t>アーチの線導水工劣化 前回写真番号S1-19  漏水なし、材質劣化として評価見直し</t>
    <phoneticPr fontId="9"/>
  </si>
  <si>
    <t>0.1m×0.05m 0.005㎡</t>
    <phoneticPr fontId="9"/>
  </si>
  <si>
    <t>アーチの鋼材腐食  経過観察が望まれる</t>
    <phoneticPr fontId="9"/>
  </si>
  <si>
    <t>0.05m×4.2m 0.21㎡</t>
    <phoneticPr fontId="9"/>
  </si>
  <si>
    <t>L=4.0m</t>
    <phoneticPr fontId="9"/>
  </si>
  <si>
    <t>アーチのコールドジョイント 前回写真番号S1-3 経過観察が望まれる</t>
    <phoneticPr fontId="9"/>
  </si>
  <si>
    <t>5.2m×2.4m 12.48㎡</t>
    <phoneticPr fontId="9"/>
  </si>
  <si>
    <t>アーチのにじみ  経過観察が望まれる</t>
    <phoneticPr fontId="9"/>
  </si>
  <si>
    <t>5.6m×2.0m 11.2㎡</t>
    <phoneticPr fontId="9"/>
  </si>
  <si>
    <t>4.2m×1.4m 5.88㎡</t>
    <phoneticPr fontId="9"/>
  </si>
  <si>
    <t>0.5m×0.4m 0.2㎡</t>
    <phoneticPr fontId="9"/>
  </si>
  <si>
    <t>横断目地の線導水工劣化  経過観察が望まれる 漏水なし、材質劣化として評価</t>
    <phoneticPr fontId="9"/>
  </si>
  <si>
    <t>0.4m×0.1m 0.04㎡</t>
    <phoneticPr fontId="9"/>
  </si>
  <si>
    <t>0.35m×0.15m</t>
    <phoneticPr fontId="9"/>
  </si>
  <si>
    <t xml:space="preserve">うきが見られなかった 前回写真番号S2-10 </t>
    <phoneticPr fontId="9"/>
  </si>
  <si>
    <t>0.15m×0.4m 0.06㎡</t>
    <phoneticPr fontId="9"/>
  </si>
  <si>
    <t>0.25m×0.9m</t>
    <phoneticPr fontId="9"/>
  </si>
  <si>
    <t>アーチの線導水工劣化 前回写真番号S2-13 経過観察が望まれる 漏水なし、材質劣化として評価見直し（Ⅰ→Ⅱbに変更）</t>
    <phoneticPr fontId="9"/>
  </si>
  <si>
    <t>0.1m×0.9m 0.09㎡</t>
    <phoneticPr fontId="9"/>
  </si>
  <si>
    <t>アーチの線導水工劣化 前回写真番号S2-8 経過観察が望まれる 漏水なし、材質劣化として評価見直し（Ⅱa→Ⅱbに変更）</t>
    <phoneticPr fontId="9"/>
  </si>
  <si>
    <t>0.5m×0.1m 0.05㎡</t>
    <phoneticPr fontId="9"/>
  </si>
  <si>
    <t>0.7m×0.15m</t>
    <phoneticPr fontId="9"/>
  </si>
  <si>
    <t>横断目地の線導水工劣化 前回写真番号S2-1 経過観察が望まれる 漏水なし、材質劣化として評価見直し</t>
    <phoneticPr fontId="9"/>
  </si>
  <si>
    <t>5.1m×1.0m 5.1㎡</t>
    <phoneticPr fontId="9"/>
  </si>
  <si>
    <t>0.15m×2.3m 0.345㎡</t>
    <phoneticPr fontId="9"/>
  </si>
  <si>
    <t>水平打ち継ぎ目のうき  経過観察が望まれる</t>
    <phoneticPr fontId="9"/>
  </si>
  <si>
    <t>0.5m×3.2m 1.6㎡</t>
    <phoneticPr fontId="9"/>
  </si>
  <si>
    <t>W=0.4mm×L=3.5m</t>
    <phoneticPr fontId="9"/>
  </si>
  <si>
    <t xml:space="preserve">側壁の遊離石灰 前回写真番号S2-29 </t>
    <phoneticPr fontId="9"/>
  </si>
  <si>
    <t>4.2m×1.9m 7.98㎡</t>
    <phoneticPr fontId="9"/>
  </si>
  <si>
    <t>1.2m×0.5m 0.6㎡</t>
    <phoneticPr fontId="9"/>
  </si>
  <si>
    <t>側壁の漏水  経過観察が望まれる</t>
    <phoneticPr fontId="9"/>
  </si>
  <si>
    <t>0.1m×0.6m 0.06㎡</t>
    <phoneticPr fontId="9"/>
  </si>
  <si>
    <t>0.15m×0.45m</t>
    <phoneticPr fontId="9"/>
  </si>
  <si>
    <t>アーチの線導水工劣化 前回写真番号S3-9 漏水なし、材質劣化として評価見直し</t>
    <phoneticPr fontId="9"/>
  </si>
  <si>
    <t>0.05m×0.1m 0.005㎡</t>
    <phoneticPr fontId="9"/>
  </si>
  <si>
    <t>アーチの線導水工劣化  経過観察が望まれる　漏水なし、材質劣化として評価</t>
    <phoneticPr fontId="9"/>
  </si>
  <si>
    <t>0.2m×1.1m 0.22㎡</t>
    <phoneticPr fontId="9"/>
  </si>
  <si>
    <t>W=1.0mm×L=1.9m 0.0019㎡</t>
    <phoneticPr fontId="9"/>
  </si>
  <si>
    <t>W=0.4mm×L=2.0m</t>
    <phoneticPr fontId="9"/>
  </si>
  <si>
    <t>側壁のひび割れ 前回写真番号S3-13 経過観察が望まれる</t>
    <phoneticPr fontId="9"/>
  </si>
  <si>
    <t>7.4m×4.7m 34.78㎡</t>
    <phoneticPr fontId="9"/>
  </si>
  <si>
    <t xml:space="preserve">アーチの遊離石灰 前回写真番号S3-1 </t>
    <phoneticPr fontId="9"/>
  </si>
  <si>
    <t>6.1m×0.7m 4.27㎡</t>
    <phoneticPr fontId="9"/>
  </si>
  <si>
    <t>6.1m×0.8m 4.88㎡</t>
    <phoneticPr fontId="9"/>
  </si>
  <si>
    <t>4.0m×1.6m 6.4㎡</t>
    <phoneticPr fontId="9"/>
  </si>
  <si>
    <t xml:space="preserve">アーチの遊離石灰 前回写真番号S3-6 </t>
    <phoneticPr fontId="9"/>
  </si>
  <si>
    <t>0.6m×0.5m 0.3㎡</t>
    <phoneticPr fontId="9"/>
  </si>
  <si>
    <t>0.6m×0.2m</t>
    <phoneticPr fontId="9"/>
  </si>
  <si>
    <t>車道のうき D=40㎜ 前回写真番号S3-20 路面のため判定未実施</t>
    <phoneticPr fontId="9"/>
  </si>
  <si>
    <t>0.5m×1.7m 0.85㎡</t>
    <phoneticPr fontId="9"/>
  </si>
  <si>
    <t>側壁のうき 前回写真番号S4-11 経過観察が望まれる</t>
    <phoneticPr fontId="9"/>
  </si>
  <si>
    <t>7.0m×10.1m 70.7㎡</t>
    <phoneticPr fontId="9"/>
  </si>
  <si>
    <t>滴水(30ml/min)、滞水ともにⅡa判定である</t>
    <phoneticPr fontId="9"/>
  </si>
  <si>
    <t>1.4m×7.0m 9.8㎡</t>
    <phoneticPr fontId="9"/>
  </si>
  <si>
    <t>0.2m×0.4m 0.08㎡</t>
    <phoneticPr fontId="9"/>
  </si>
  <si>
    <t>アーチのうき  経過観察が望まれる</t>
    <phoneticPr fontId="9"/>
  </si>
  <si>
    <t>0.1m×0.5m 0.05㎡</t>
    <phoneticPr fontId="9"/>
  </si>
  <si>
    <t>アーチのうき  計画的な対策が望まれる</t>
    <phoneticPr fontId="9"/>
  </si>
  <si>
    <t>7.8m×3.1m 24.18㎡</t>
    <phoneticPr fontId="9"/>
  </si>
  <si>
    <t>0.5m×1.2m 0.6㎡</t>
    <phoneticPr fontId="9"/>
  </si>
  <si>
    <t>6.0m×1.4m 8.4㎡</t>
    <phoneticPr fontId="9"/>
  </si>
  <si>
    <t>W=0.3mm×L=3.0m 0.0009㎡</t>
    <phoneticPr fontId="9"/>
  </si>
  <si>
    <t>側壁のひび割れ 前回写真番号S4-15 経過観察が望まれる</t>
    <phoneticPr fontId="9"/>
  </si>
  <si>
    <t>5.1m×0.5m 2.55㎡</t>
    <phoneticPr fontId="9"/>
  </si>
  <si>
    <t>6.2m×2.0m 12.4㎡</t>
    <phoneticPr fontId="9"/>
  </si>
  <si>
    <t>横断目地のうき  計画的な対策が望まれる</t>
    <phoneticPr fontId="9"/>
  </si>
  <si>
    <t>0.6m×4.3m 2.58㎡</t>
    <phoneticPr fontId="9"/>
  </si>
  <si>
    <t>側壁のうき 前回写真番号S5-21 経過観察が望まれる</t>
    <phoneticPr fontId="9"/>
  </si>
  <si>
    <t>0.4m×6.0m 2.4㎡</t>
    <phoneticPr fontId="9"/>
  </si>
  <si>
    <t>側壁のうき 前回写真番号S5-20 経過観察が望まれる</t>
    <phoneticPr fontId="9"/>
  </si>
  <si>
    <t>7.0m×4.3m 30.1㎡</t>
    <phoneticPr fontId="9"/>
  </si>
  <si>
    <t>6.2m×0.5m 3.1㎡</t>
    <phoneticPr fontId="9"/>
  </si>
  <si>
    <t>3.6m×1.1m 3.96㎡</t>
    <phoneticPr fontId="9"/>
  </si>
  <si>
    <t>2.5m×0.8m 2㎡</t>
    <phoneticPr fontId="9"/>
  </si>
  <si>
    <t>側壁のにじみ  経過観察が望まれる</t>
    <phoneticPr fontId="9"/>
  </si>
  <si>
    <t>0.1m×0.15m</t>
    <phoneticPr fontId="9"/>
  </si>
  <si>
    <t>アーチの鋼材腐食 前回写真番号S5-17 経過観察が望まれる</t>
    <phoneticPr fontId="9"/>
  </si>
  <si>
    <t>1.4m×0.2m 0.28㎡</t>
    <phoneticPr fontId="9"/>
  </si>
  <si>
    <t>0.2m×2.9m</t>
    <phoneticPr fontId="9"/>
  </si>
  <si>
    <t>FRPネット</t>
  </si>
  <si>
    <t>FRPネット</t>
    <phoneticPr fontId="9"/>
  </si>
  <si>
    <t>アーチのうき 前回写真番号S5-9 FRPネットにより応急対策済</t>
    <phoneticPr fontId="9"/>
  </si>
  <si>
    <t>1.5m×0.1m 0.15㎡</t>
    <phoneticPr fontId="9"/>
  </si>
  <si>
    <t>アーチのジャンカ 内部脆弱 前回写真番号S5-9 計画的な対策が望まれる</t>
    <phoneticPr fontId="9"/>
  </si>
  <si>
    <t>0.4m×0.05m 0.02㎡</t>
    <phoneticPr fontId="9"/>
  </si>
  <si>
    <t>0.6m×0.4m 0.24㎡</t>
    <phoneticPr fontId="9"/>
  </si>
  <si>
    <t>0.5m×0.4m</t>
    <phoneticPr fontId="9"/>
  </si>
  <si>
    <t>アーチのうき 前回写真番号S5-8 計画的な対策が望まれる</t>
    <phoneticPr fontId="9"/>
  </si>
  <si>
    <t>0.3m×0.05m 0.015㎡</t>
    <phoneticPr fontId="9"/>
  </si>
  <si>
    <t>横断目地の線導水工劣化 前回写真番号S6-1  漏水なし、材質劣化として評価見直し</t>
    <phoneticPr fontId="9"/>
  </si>
  <si>
    <t>5.6m×0.6m 3.36㎡</t>
    <phoneticPr fontId="9"/>
  </si>
  <si>
    <t>2.1m×0.7m 1.47㎡</t>
    <phoneticPr fontId="9"/>
  </si>
  <si>
    <t>7.0m×1.2m 8.4㎡</t>
    <phoneticPr fontId="9"/>
  </si>
  <si>
    <t>6.8m×1.2m 8.16㎡</t>
    <phoneticPr fontId="9"/>
  </si>
  <si>
    <t>0.15m×3.0m 0.45㎡</t>
    <phoneticPr fontId="9"/>
  </si>
  <si>
    <t>0.15m×3.0m</t>
    <phoneticPr fontId="9"/>
  </si>
  <si>
    <t>水平打ち継ぎ目のうき 前回写真番号S5-29 経過観察が望まれる</t>
    <phoneticPr fontId="9"/>
  </si>
  <si>
    <t>2.5m×1.0m 2.5㎡</t>
    <phoneticPr fontId="9"/>
  </si>
  <si>
    <t>横断目地の線導水工劣化 前回写真番号S6-2 漏水なし、材質劣化として評価見直し</t>
    <phoneticPr fontId="9"/>
  </si>
  <si>
    <t>5.1m×1.6m 8.16㎡</t>
    <phoneticPr fontId="9"/>
  </si>
  <si>
    <t>漏水、土砂堆積ともにⅡb判定である</t>
    <phoneticPr fontId="9"/>
  </si>
  <si>
    <t>0.4m×2.9m 1.16㎡</t>
    <phoneticPr fontId="9"/>
  </si>
  <si>
    <t xml:space="preserve"> ㎡</t>
    <phoneticPr fontId="9"/>
  </si>
  <si>
    <t xml:space="preserve">うきが見られなかった 前回写真番号S6-19 </t>
    <phoneticPr fontId="9"/>
  </si>
  <si>
    <t>7.3m×0.7m 5.11㎡</t>
    <phoneticPr fontId="9"/>
  </si>
  <si>
    <t>7.5m×0.6m 4.5㎡</t>
    <phoneticPr fontId="9"/>
  </si>
  <si>
    <t>6.1m×1.7m 10.37㎡</t>
    <phoneticPr fontId="9"/>
  </si>
  <si>
    <t>1.5m×0.3m 0.45㎡</t>
    <phoneticPr fontId="9"/>
  </si>
  <si>
    <t xml:space="preserve">水平打ち継ぎ目の遊離石灰 前回写真番号S7-19 </t>
    <phoneticPr fontId="9"/>
  </si>
  <si>
    <t>W=0.35mm×L=1.6m 0.00056㎡</t>
    <phoneticPr fontId="9"/>
  </si>
  <si>
    <t>W=0.35mm×L=1.6m</t>
    <phoneticPr fontId="9"/>
  </si>
  <si>
    <t>7.1m×1.5m 10.65㎡</t>
    <phoneticPr fontId="9"/>
  </si>
  <si>
    <t>5.4m×0.5m 2.7㎡</t>
    <phoneticPr fontId="9"/>
  </si>
  <si>
    <t>0.1m×4.5m 0.45㎡</t>
    <phoneticPr fontId="9"/>
  </si>
  <si>
    <t>水平打ち継ぎ目のうき 前回写真番号S7-21 経過観察が望まれる</t>
    <phoneticPr fontId="9"/>
  </si>
  <si>
    <t>0.1m×0.4m 0.04㎡</t>
    <phoneticPr fontId="9"/>
  </si>
  <si>
    <t>横断目地の線導水工劣化  漏水なし、材質劣化として評価</t>
    <phoneticPr fontId="9"/>
  </si>
  <si>
    <t>2.7m×0.6m 1.62㎡</t>
    <phoneticPr fontId="9"/>
  </si>
  <si>
    <t>5.7m×0.5m 2.85㎡</t>
    <phoneticPr fontId="9"/>
  </si>
  <si>
    <t>W=0.6mm×L=2.7m 0.00162㎡</t>
    <phoneticPr fontId="9"/>
  </si>
  <si>
    <t>W=0.35mm×L=2.7m</t>
    <phoneticPr fontId="9"/>
  </si>
  <si>
    <t>アーチのひび割れ 前回写真番号S8-12 経過観察が望まれる</t>
    <phoneticPr fontId="9"/>
  </si>
  <si>
    <t>0.1m×0.15m 0.015㎡</t>
    <phoneticPr fontId="9"/>
  </si>
  <si>
    <t>アーチの線導水工劣化  漏水なし、材質劣化として評価見直し</t>
    <phoneticPr fontId="9"/>
  </si>
  <si>
    <t>0.7m×0.1m 0.07㎡</t>
    <phoneticPr fontId="9"/>
  </si>
  <si>
    <t>横断目地のうき 前回写真番号S8-8 計画的な対策が望まれる</t>
    <phoneticPr fontId="9"/>
  </si>
  <si>
    <t>0.05m×0.3m 0.015㎡</t>
    <phoneticPr fontId="9"/>
  </si>
  <si>
    <t>アーチの鋼材腐食 前回写真番号S8-2 経過観察が望まれる</t>
    <phoneticPr fontId="9"/>
  </si>
  <si>
    <t>0.1m×1.4m 0.14㎡</t>
    <phoneticPr fontId="9"/>
  </si>
  <si>
    <t>水平打ち継ぎ目のうき 前回写真番号S8-19 経過観察が望まれる</t>
    <phoneticPr fontId="9"/>
  </si>
  <si>
    <t>W=0.2mm×L=1.8m 0.00036㎡</t>
    <phoneticPr fontId="9"/>
  </si>
  <si>
    <t>W=0.2mm×L=1.5m</t>
    <phoneticPr fontId="9"/>
  </si>
  <si>
    <t>アーチのひび割れ 前回写真番号S9-3 経過観察が望まれる</t>
    <phoneticPr fontId="9"/>
  </si>
  <si>
    <t>3.3m×0.8m 2.64㎡</t>
    <phoneticPr fontId="9"/>
  </si>
  <si>
    <t>0.5m×3.5m 1.75㎡</t>
    <phoneticPr fontId="9"/>
  </si>
  <si>
    <t>W=0.2mm×L=2.6m</t>
    <phoneticPr fontId="9"/>
  </si>
  <si>
    <t xml:space="preserve">側壁の遊離石灰 前回写真番号S9-14 </t>
    <phoneticPr fontId="9"/>
  </si>
  <si>
    <t>0.2m×0.6m 0.12㎡</t>
    <phoneticPr fontId="9"/>
  </si>
  <si>
    <t>側壁のうき 経過観察が望まれる</t>
    <phoneticPr fontId="9"/>
  </si>
  <si>
    <t>W=1.0mm×L=0.8m 0.0008㎡</t>
    <phoneticPr fontId="9"/>
  </si>
  <si>
    <t>W=0.8mm×L=0.9m</t>
    <phoneticPr fontId="9"/>
  </si>
  <si>
    <t>アーチのひび割れ 前回写真番号PE-1 経過観察が望まれる</t>
    <phoneticPr fontId="9"/>
  </si>
  <si>
    <t>3.3m×1.0m 3.3㎡</t>
    <phoneticPr fontId="9"/>
  </si>
  <si>
    <t>車道の塗装劣化 路面のため判定未実施</t>
    <phoneticPr fontId="9"/>
  </si>
  <si>
    <t>3.5m×0.6m 2.1㎡</t>
    <phoneticPr fontId="9"/>
  </si>
  <si>
    <t>3.5m×0.6m</t>
    <phoneticPr fontId="9"/>
  </si>
  <si>
    <t>車道の塗装劣化 前回写真番号PE-5 路面のため判定未実施</t>
    <phoneticPr fontId="9"/>
  </si>
  <si>
    <t>0.9m×0.15m 0.135㎡</t>
    <phoneticPr fontId="9"/>
  </si>
  <si>
    <t>1.0m×0.15m</t>
    <phoneticPr fontId="9"/>
  </si>
  <si>
    <t>面壁のうき 前回写真番号PE-7 計画的な対策が望まれる</t>
    <phoneticPr fontId="9"/>
  </si>
  <si>
    <t>１．	変状・異常の内容と部位
・漏水、うき・はく離主体で横断目地、水平打ち継目に発生している。
２．変状等の原因（推定）
・1967年の施工であり、木製支保工から矢板工法への過渡期である。覆工スパン長は6～10.5mで上半先進工法で施工されたと想定される。連続した生コンの打設が困難であり、打ち継目が生じ、そこから漏水が生じている。また、防水シートがないため、地山湧水が主に水平打ち継目から漏水となって生じている。横断目地は突合せ目地であり、長年のコンクリートの膨張収縮でうきが生じている。
３．施設の現状と次回定期点検まで及び将来における構造物の状態（推定）
■構造物としての安全性や安定
・トンネル全線にわたり極端な偏圧地形である。それに起因する外力への対策かは不明であるが、トンネル一般部の山側に多数のロックボルト、アンカー工が施工されている（施工年次不明）。周辺地山は良好な砂岩泥岩混在層であるが、偏圧が作用している可能性が高く、必ずしも安定しているとはいえない。三次元の変状解析では外力等による変形は認められていない。
■道路利用者被害の発生の可能性
・経年によるうきの進行に伴う剥落、漏水の路面滞水や凍結などの可能性がある。
■特定事象との関連性
・起終点両坑口周辺は基岩盤である砂岩泥岩類が広く露頭しており、斜面は急勾配で安定している。偏圧地形のため土被りは全体的に小さい。地すべり、膨張性地山には該当せず、有害水も認められない。
■その他の変状の状態
・漏水対策の補修材（線導水工）が経年劣化により再漏水している。
・漏水量は降雨と連動しており、まとまった降雨後は漏水量が増加し、滴水となって車道に滞水している箇所もある。
・路側排水工は目詰まりし、降雨時には車道にオーバーフローすることもある。
・線導水工沿いのうきが顕著であり、漏水により劣化が進行している可能性が高い。
４．措置の必要性の判断に関わる事項
・破損した線導水工は進行の状態を確認しながら周辺のうき・はく離と併せて対策することが望ましい。
・漏水が一部車道へ流出しており、冬季には凍結する恐れがあるため、漏水対策工等の措置が必要な状態である。
・路側排水工は速やかに清掃し適切な排水機能の回復が必要である。
５．その他、次回定期点検への引継ぎ事項
・漏水量を把握するため、降雨後の点検が望ましい。路面の滞水を入念に確認する必要がある。横断目地部のうきは打音検査にて状態を詳細に把握すること。線導水工の劣化による再漏水箇所が多いため、継続して状態把握に努めること。
・偏圧に起因する変状が新たに生じていないか、既往の変状が拡大していないか、特にアンカー施工箇所周辺の状態把握に努めること。</t>
    <rPh sb="307" eb="309">
      <t>キョクタン</t>
    </rPh>
    <rPh sb="344" eb="347">
      <t>イッパンブ</t>
    </rPh>
    <rPh sb="403" eb="405">
      <t>ヘンアツ</t>
    </rPh>
    <rPh sb="406" eb="408">
      <t>サヨウ</t>
    </rPh>
    <rPh sb="412" eb="415">
      <t>カノウセイ</t>
    </rPh>
    <rPh sb="416" eb="417">
      <t>タカ</t>
    </rPh>
    <rPh sb="419" eb="420">
      <t>カナラ</t>
    </rPh>
    <rPh sb="423" eb="425">
      <t>アンテイ</t>
    </rPh>
    <rPh sb="436" eb="439">
      <t>サンジゲン</t>
    </rPh>
    <rPh sb="440" eb="444">
      <t>ヘンジョウカイセキ</t>
    </rPh>
    <rPh sb="446" eb="449">
      <t>ガイリョクトウ</t>
    </rPh>
    <rPh sb="452" eb="454">
      <t>ヘンケイ</t>
    </rPh>
    <rPh sb="455" eb="456">
      <t>ミト</t>
    </rPh>
    <rPh sb="564" eb="567">
      <t>キュウコウバイ</t>
    </rPh>
    <rPh sb="698" eb="700">
      <t>テキスイ</t>
    </rPh>
    <rPh sb="704" eb="706">
      <t>シャドウ</t>
    </rPh>
    <rPh sb="707" eb="709">
      <t>タイスイ</t>
    </rPh>
    <rPh sb="713" eb="715">
      <t>カショ</t>
    </rPh>
    <rPh sb="758" eb="762">
      <t>センドウスイコウ</t>
    </rPh>
    <rPh sb="762" eb="763">
      <t>ゾ</t>
    </rPh>
    <rPh sb="768" eb="770">
      <t>ケンチョ</t>
    </rPh>
    <rPh sb="774" eb="776">
      <t>ロウスイ</t>
    </rPh>
    <rPh sb="779" eb="781">
      <t>レッカ</t>
    </rPh>
    <rPh sb="782" eb="784">
      <t>シンコウ</t>
    </rPh>
    <rPh sb="788" eb="791">
      <t>カノウセイ</t>
    </rPh>
    <rPh sb="792" eb="793">
      <t>タカ</t>
    </rPh>
    <rPh sb="815" eb="817">
      <t>ハソン</t>
    </rPh>
    <rPh sb="819" eb="822">
      <t>センドウスイ</t>
    </rPh>
    <rPh sb="822" eb="823">
      <t>コウ</t>
    </rPh>
    <rPh sb="824" eb="826">
      <t>シンコウ</t>
    </rPh>
    <rPh sb="827" eb="829">
      <t>ジョウタイ</t>
    </rPh>
    <rPh sb="830" eb="832">
      <t>カクニン</t>
    </rPh>
    <rPh sb="836" eb="838">
      <t>シュウヘン</t>
    </rPh>
    <rPh sb="846" eb="847">
      <t>アワ</t>
    </rPh>
    <rPh sb="849" eb="851">
      <t>タイサク</t>
    </rPh>
    <rPh sb="856" eb="857">
      <t>ノゾ</t>
    </rPh>
    <rPh sb="878" eb="880">
      <t>トウキ</t>
    </rPh>
    <rPh sb="1075" eb="1077">
      <t>ヘンアツ</t>
    </rPh>
    <rPh sb="1078" eb="1080">
      <t>キイン</t>
    </rPh>
    <rPh sb="1082" eb="1084">
      <t>ヘンジョウ</t>
    </rPh>
    <rPh sb="1085" eb="1086">
      <t>アラ</t>
    </rPh>
    <rPh sb="1088" eb="1089">
      <t>ショウ</t>
    </rPh>
    <rPh sb="1096" eb="1098">
      <t>キオウ</t>
    </rPh>
    <rPh sb="1099" eb="1101">
      <t>ヘンジョウ</t>
    </rPh>
    <rPh sb="1102" eb="1104">
      <t>カクダイ</t>
    </rPh>
    <rPh sb="1111" eb="1112">
      <t>トク</t>
    </rPh>
    <rPh sb="1117" eb="1123">
      <t>セコウカショシュウヘン</t>
    </rPh>
    <rPh sb="1124" eb="1126">
      <t>ジョウタイ</t>
    </rPh>
    <rPh sb="1126" eb="1128">
      <t>ハアク</t>
    </rPh>
    <rPh sb="1129" eb="1130">
      <t>ツト</t>
    </rPh>
    <phoneticPr fontId="19"/>
  </si>
  <si>
    <t>　</t>
  </si>
  <si>
    <t>34.29478,131.94625</t>
    <phoneticPr fontId="9"/>
  </si>
  <si>
    <t>山口県岩国土木建築事務所</t>
  </si>
  <si>
    <t>山口県山口県岩国土木建築事務所</t>
    <rPh sb="0" eb="3">
      <t>ヤマグチケン</t>
    </rPh>
    <phoneticPr fontId="9"/>
  </si>
  <si>
    <t>山口県
山口県岩国土木建築事務所</t>
  </si>
  <si>
    <t>山口県
山口県岩国土木建築事務所</t>
    <rPh sb="0" eb="2">
      <t>ヤマグチ</t>
    </rPh>
    <rPh sb="2" eb="3">
      <t>ケン</t>
    </rPh>
    <phoneticPr fontId="9"/>
  </si>
  <si>
    <t>山口県
岩国土木建築事務所</t>
    <phoneticPr fontId="9"/>
  </si>
  <si>
    <t>無</t>
    <rPh sb="0" eb="1">
      <t>ナ</t>
    </rPh>
    <phoneticPr fontId="9"/>
  </si>
  <si>
    <t>一次</t>
    <rPh sb="0" eb="1">
      <t>イチ</t>
    </rPh>
    <rPh sb="1" eb="2">
      <t>ツギ</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</si>
</sst>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00_);[Red]\(0.00\)"/>
    <numFmt numFmtId="194" formatCode="0.00000"/>
    <numFmt numFmtId="195" formatCode="##&quot;°&quot;##&quot;′&quot;##.00&quot;″&quot;"/>
    <numFmt numFmtId="196" formatCode="##&quot;°&quot;##&quot;′&quot;##.0&quot;″&quot;"/>
    <numFmt numFmtId="197" formatCode="#"/>
    <numFmt numFmtId="198" formatCode="0.00####"/>
    <numFmt numFmtId="199" formatCode="0.00000_ "/>
    <numFmt numFmtId="200" formatCode="#,##0.000_);[Red]\(#,##0.000\)"/>
    <numFmt numFmtId="201" formatCode="0.000_ "/>
    <numFmt numFmtId="202" formatCode="0&quot; 箇所&quot;"/>
    <numFmt numFmtId="203" formatCode="0&quot; スパン&quot;"/>
  </numFmts>
  <fonts count="5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
      <b/>
      <sz val="24"/>
      <name val="HGSｺﾞｼｯｸM"/>
      <family val="3"/>
      <charset val="128"/>
    </font>
    <font>
      <sz val="10"/>
      <name val="Segoe UI Symbol"/>
      <family val="3"/>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7"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2" fillId="0" borderId="0">
      <alignment vertical="center"/>
    </xf>
    <xf numFmtId="0" fontId="36" fillId="0" borderId="0">
      <alignment vertical="center"/>
    </xf>
    <xf numFmtId="0" fontId="1" fillId="0" borderId="0">
      <alignment vertical="center"/>
    </xf>
  </cellStyleXfs>
  <cellXfs count="1132">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5" fillId="0" borderId="0" xfId="2" applyFont="1" applyProtection="1">
      <protection locked="0"/>
    </xf>
    <xf numFmtId="0" fontId="10" fillId="0" borderId="0" xfId="2" applyFont="1" applyAlignment="1" applyProtection="1">
      <alignment horizontal="center" vertical="center"/>
      <protection locked="0"/>
    </xf>
    <xf numFmtId="0" fontId="21" fillId="0" borderId="0" xfId="2" applyFont="1" applyAlignment="1" applyProtection="1">
      <alignment vertical="center"/>
      <protection locked="0"/>
    </xf>
    <xf numFmtId="0" fontId="21" fillId="0" borderId="0" xfId="2" applyFont="1" applyAlignment="1" applyProtection="1">
      <alignment vertical="center" shrinkToFit="1"/>
      <protection locked="0"/>
    </xf>
    <xf numFmtId="0" fontId="21" fillId="0" borderId="0" xfId="2" applyFont="1" applyAlignment="1">
      <alignment vertical="center" shrinkToFit="1"/>
    </xf>
    <xf numFmtId="0" fontId="21" fillId="0" borderId="0" xfId="2" applyFont="1" applyAlignment="1">
      <alignment vertical="center" textRotation="255" shrinkToFit="1"/>
    </xf>
    <xf numFmtId="0" fontId="21" fillId="0" borderId="0" xfId="2" applyFont="1" applyAlignment="1" applyProtection="1">
      <alignment horizontal="center" vertical="center" shrinkToFit="1"/>
      <protection locked="0"/>
    </xf>
    <xf numFmtId="0" fontId="22" fillId="0" borderId="1" xfId="7" applyFont="1" applyBorder="1" applyAlignment="1">
      <alignment horizontal="center" vertical="center"/>
    </xf>
    <xf numFmtId="0" fontId="23" fillId="0" borderId="1" xfId="7" applyFont="1" applyBorder="1" applyAlignment="1">
      <alignment horizontal="center" vertical="center"/>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0" fillId="0" borderId="1" xfId="2" applyFont="1" applyBorder="1" applyAlignment="1" applyProtection="1">
      <alignment vertical="center"/>
      <protection locked="0"/>
    </xf>
    <xf numFmtId="0" fontId="10" fillId="0" borderId="0" xfId="2" applyFont="1" applyAlignment="1">
      <alignment horizontal="center" vertical="center" wrapText="1"/>
    </xf>
    <xf numFmtId="0" fontId="5" fillId="2" borderId="13" xfId="7" applyFont="1" applyFill="1" applyBorder="1" applyAlignment="1">
      <alignment horizontal="center" vertical="center"/>
    </xf>
    <xf numFmtId="0" fontId="28" fillId="0" borderId="1" xfId="7" applyFont="1" applyBorder="1" applyAlignment="1">
      <alignment horizontal="center" vertical="center"/>
    </xf>
    <xf numFmtId="0" fontId="10" fillId="0" borderId="0" xfId="2" applyFont="1" applyAlignment="1" applyProtection="1">
      <alignment horizontal="center" vertical="center" shrinkToFit="1"/>
      <protection locked="0"/>
    </xf>
    <xf numFmtId="0" fontId="10" fillId="0" borderId="0" xfId="2" applyFont="1" applyAlignment="1" applyProtection="1">
      <alignment vertical="center" shrinkToFit="1"/>
      <protection locked="0"/>
    </xf>
    <xf numFmtId="0" fontId="10" fillId="4" borderId="0" xfId="2" applyFont="1" applyFill="1" applyAlignment="1">
      <alignment horizontal="center" vertical="center" textRotation="255"/>
    </xf>
    <xf numFmtId="0" fontId="10" fillId="4" borderId="0" xfId="2" applyFont="1" applyFill="1" applyAlignment="1">
      <alignment vertical="center"/>
    </xf>
    <xf numFmtId="0" fontId="10" fillId="0" borderId="0" xfId="4" applyFont="1">
      <alignment vertical="center"/>
    </xf>
    <xf numFmtId="0" fontId="16" fillId="0" borderId="0" xfId="4" applyFont="1" applyAlignment="1">
      <alignment horizontal="center" vertical="center"/>
    </xf>
    <xf numFmtId="0" fontId="10" fillId="0" borderId="0" xfId="4" applyFont="1" applyAlignment="1">
      <alignment horizontal="left" vertical="center"/>
    </xf>
    <xf numFmtId="0" fontId="16" fillId="0" borderId="0" xfId="4" applyFont="1">
      <alignment vertical="center"/>
    </xf>
    <xf numFmtId="0" fontId="16" fillId="0" borderId="0" xfId="4" applyFont="1" applyAlignment="1">
      <alignment horizontal="center" vertical="center" wrapText="1"/>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2" applyFont="1" applyAlignment="1" applyProtection="1">
      <alignment vertical="center"/>
      <protection locked="0"/>
    </xf>
    <xf numFmtId="0" fontId="28" fillId="0" borderId="0" xfId="0" applyFont="1">
      <alignment vertical="center"/>
    </xf>
    <xf numFmtId="0" fontId="28" fillId="0" borderId="0" xfId="0" applyFont="1" applyAlignment="1">
      <alignment horizontal="center" vertical="center"/>
    </xf>
    <xf numFmtId="0" fontId="10" fillId="0" borderId="0" xfId="0" applyFont="1">
      <alignment vertical="center"/>
    </xf>
    <xf numFmtId="0" fontId="10" fillId="0" borderId="0" xfId="5" applyFont="1" applyAlignment="1">
      <alignment horizontal="center" vertical="center"/>
    </xf>
    <xf numFmtId="0" fontId="10" fillId="0" borderId="0" xfId="5" applyFont="1">
      <alignment vertical="center"/>
    </xf>
    <xf numFmtId="0" fontId="16" fillId="0" borderId="8" xfId="5" applyFont="1" applyBorder="1" applyAlignment="1">
      <alignment vertical="center" shrinkToFit="1"/>
    </xf>
    <xf numFmtId="0" fontId="13" fillId="0" borderId="0" xfId="2" applyAlignment="1">
      <alignment vertical="center"/>
    </xf>
    <xf numFmtId="191" fontId="13" fillId="0" borderId="1" xfId="2" applyNumberFormat="1" applyBorder="1" applyAlignment="1">
      <alignment vertical="center"/>
    </xf>
    <xf numFmtId="185" fontId="13" fillId="0" borderId="1" xfId="2" applyNumberFormat="1" applyBorder="1" applyAlignment="1">
      <alignment vertical="center" shrinkToFit="1"/>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8" fontId="13" fillId="0" borderId="1" xfId="2" applyNumberFormat="1" applyBorder="1" applyAlignment="1">
      <alignment vertical="center"/>
    </xf>
    <xf numFmtId="0" fontId="0" fillId="0" borderId="0" xfId="0" applyAlignment="1">
      <alignment horizontal="center" vertical="center"/>
    </xf>
    <xf numFmtId="0" fontId="10"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0" fontId="33" fillId="0" borderId="1" xfId="2" applyFont="1" applyBorder="1" applyAlignment="1" applyProtection="1">
      <alignment horizontal="center" vertical="center" wrapText="1"/>
      <protection locked="0"/>
    </xf>
    <xf numFmtId="190" fontId="13" fillId="0" borderId="1" xfId="2" applyNumberFormat="1" applyBorder="1" applyAlignment="1">
      <alignment vertical="center"/>
    </xf>
    <xf numFmtId="0" fontId="13" fillId="0" borderId="1" xfId="7" applyBorder="1" applyAlignment="1">
      <alignment vertical="center" shrinkToFit="1"/>
    </xf>
    <xf numFmtId="0" fontId="13" fillId="0" borderId="1" xfId="2" applyBorder="1" applyAlignment="1">
      <alignment vertical="center" shrinkToFit="1"/>
    </xf>
    <xf numFmtId="0" fontId="13" fillId="0" borderId="0" xfId="2" applyAlignment="1">
      <alignment horizontal="center" vertical="center"/>
    </xf>
    <xf numFmtId="0" fontId="13" fillId="0" borderId="1" xfId="2" applyBorder="1" applyAlignment="1">
      <alignment vertical="center"/>
    </xf>
    <xf numFmtId="193" fontId="33" fillId="0" borderId="1" xfId="2" applyNumberFormat="1" applyFont="1" applyBorder="1" applyAlignment="1" applyProtection="1">
      <alignment horizontal="center" vertical="center" wrapText="1"/>
      <protection locked="0"/>
    </xf>
    <xf numFmtId="2" fontId="10" fillId="0" borderId="0" xfId="2" applyNumberFormat="1" applyFont="1" applyProtection="1">
      <protection locked="0"/>
    </xf>
    <xf numFmtId="194" fontId="10" fillId="0" borderId="0" xfId="2" applyNumberFormat="1" applyFont="1" applyProtection="1">
      <protection locked="0"/>
    </xf>
    <xf numFmtId="0" fontId="16" fillId="0" borderId="0" xfId="5" applyFont="1" applyAlignment="1">
      <alignment horizontal="center" vertical="center" shrinkToFit="1"/>
    </xf>
    <xf numFmtId="0" fontId="16" fillId="0" borderId="0" xfId="5" applyFont="1" applyAlignment="1">
      <alignment horizontal="center" vertical="center" wrapText="1"/>
    </xf>
    <xf numFmtId="0" fontId="10"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6" fillId="2" borderId="26" xfId="5" applyFont="1" applyFill="1" applyBorder="1" applyAlignment="1">
      <alignment horizontal="center" vertical="center"/>
    </xf>
    <xf numFmtId="0" fontId="16" fillId="0" borderId="26" xfId="5" applyFont="1" applyBorder="1" applyAlignment="1">
      <alignment vertical="center" shrinkToFit="1"/>
    </xf>
    <xf numFmtId="0" fontId="16" fillId="2" borderId="27" xfId="5" applyFont="1" applyFill="1" applyBorder="1" applyAlignment="1">
      <alignment horizontal="center" vertical="center"/>
    </xf>
    <xf numFmtId="0" fontId="16" fillId="0" borderId="27" xfId="5" applyFont="1" applyBorder="1" applyAlignment="1">
      <alignment vertical="center" shrinkToFit="1"/>
    </xf>
    <xf numFmtId="0" fontId="16" fillId="2" borderId="29" xfId="5" applyFont="1" applyFill="1" applyBorder="1" applyAlignment="1">
      <alignment horizontal="center" vertical="center"/>
    </xf>
    <xf numFmtId="0" fontId="16" fillId="0" borderId="29" xfId="5" applyFont="1" applyBorder="1" applyAlignment="1">
      <alignment vertical="center" shrinkToFit="1"/>
    </xf>
    <xf numFmtId="0" fontId="35" fillId="4" borderId="0" xfId="2" applyFont="1" applyFill="1" applyAlignment="1">
      <alignment vertical="center" shrinkToFit="1"/>
    </xf>
    <xf numFmtId="0" fontId="37" fillId="4" borderId="0" xfId="11" applyFont="1" applyFill="1" applyAlignment="1">
      <alignment vertical="center" shrinkToFit="1"/>
    </xf>
    <xf numFmtId="0" fontId="27" fillId="0" borderId="7" xfId="2" applyFont="1" applyBorder="1" applyAlignment="1">
      <alignment vertical="center"/>
    </xf>
    <xf numFmtId="0" fontId="38"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3" fillId="0" borderId="1" xfId="7" applyBorder="1" applyAlignment="1">
      <alignment horizontal="center" vertical="center"/>
    </xf>
    <xf numFmtId="0" fontId="16" fillId="2" borderId="45" xfId="5" applyFont="1" applyFill="1" applyBorder="1" applyAlignment="1">
      <alignment horizontal="center" vertical="center"/>
    </xf>
    <xf numFmtId="0" fontId="5" fillId="0" borderId="1" xfId="2" applyFont="1" applyBorder="1" applyAlignment="1" applyProtection="1">
      <alignment horizontal="center" vertical="center"/>
      <protection locked="0"/>
    </xf>
    <xf numFmtId="0" fontId="5" fillId="0" borderId="0" xfId="2" applyFont="1" applyAlignment="1" applyProtection="1">
      <alignment vertical="center" textRotation="255"/>
      <protection locked="0"/>
    </xf>
    <xf numFmtId="0" fontId="14" fillId="0" borderId="0" xfId="2" applyFont="1" applyAlignment="1" applyProtection="1">
      <alignment vertical="center" textRotation="255"/>
      <protection locked="0"/>
    </xf>
    <xf numFmtId="0" fontId="5" fillId="0" borderId="4" xfId="2" applyFont="1" applyBorder="1" applyAlignment="1" applyProtection="1">
      <alignment vertical="center"/>
      <protection locked="0"/>
    </xf>
    <xf numFmtId="0" fontId="6" fillId="0" borderId="0" xfId="2" applyFont="1" applyAlignment="1" applyProtection="1">
      <alignment vertical="center"/>
      <protection locked="0"/>
    </xf>
    <xf numFmtId="0" fontId="6" fillId="0" borderId="0" xfId="2" applyFont="1" applyAlignment="1" applyProtection="1">
      <alignment vertical="center" wrapText="1"/>
      <protection locked="0"/>
    </xf>
    <xf numFmtId="0" fontId="5" fillId="0" borderId="4" xfId="2" applyFont="1" applyBorder="1" applyProtection="1">
      <protection locked="0"/>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5" fillId="0" borderId="10" xfId="2" applyFont="1" applyBorder="1" applyAlignment="1" applyProtection="1">
      <alignment vertical="center" wrapText="1"/>
      <protection locked="0"/>
    </xf>
    <xf numFmtId="0" fontId="16" fillId="0" borderId="1" xfId="2" applyFont="1" applyBorder="1" applyAlignment="1" applyProtection="1">
      <alignment vertical="center" wrapText="1"/>
      <protection locked="0"/>
    </xf>
    <xf numFmtId="0" fontId="16" fillId="2" borderId="33" xfId="5" applyFont="1" applyFill="1" applyBorder="1" applyAlignment="1">
      <alignment horizontal="center" vertical="center"/>
    </xf>
    <xf numFmtId="0" fontId="16" fillId="0" borderId="0" xfId="2" applyFont="1" applyAlignment="1" applyProtection="1">
      <alignment horizontal="left" vertical="center" shrinkToFit="1"/>
      <protection locked="0"/>
    </xf>
    <xf numFmtId="0" fontId="10"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6" fillId="2" borderId="19"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2" xfId="5" applyFont="1" applyFill="1" applyBorder="1" applyAlignment="1">
      <alignment horizontal="center" vertical="center"/>
    </xf>
    <xf numFmtId="0" fontId="16" fillId="2" borderId="8" xfId="5" applyFont="1" applyFill="1" applyBorder="1" applyAlignment="1">
      <alignment horizontal="center" vertical="center"/>
    </xf>
    <xf numFmtId="0" fontId="11" fillId="0" borderId="0" xfId="2" applyFont="1" applyAlignment="1">
      <alignment vertical="center"/>
    </xf>
    <xf numFmtId="0" fontId="10" fillId="0" borderId="12" xfId="2" applyFont="1" applyBorder="1" applyProtection="1">
      <protection locked="0"/>
    </xf>
    <xf numFmtId="0" fontId="5" fillId="0" borderId="0" xfId="2" applyFont="1" applyAlignment="1">
      <alignment vertical="center"/>
    </xf>
    <xf numFmtId="0" fontId="10" fillId="0" borderId="1" xfId="4" applyFont="1" applyBorder="1">
      <alignment vertical="center"/>
    </xf>
    <xf numFmtId="0" fontId="40" fillId="2" borderId="1" xfId="2" applyFont="1" applyFill="1" applyBorder="1" applyAlignment="1">
      <alignment horizontal="center" vertical="center" wrapText="1" shrinkToFit="1"/>
    </xf>
    <xf numFmtId="0" fontId="10" fillId="0" borderId="0" xfId="4" applyFont="1" applyAlignment="1">
      <alignment horizontal="center" vertical="center"/>
    </xf>
    <xf numFmtId="0" fontId="41" fillId="0" borderId="0" xfId="0" applyFont="1">
      <alignment vertical="center"/>
    </xf>
    <xf numFmtId="0" fontId="39" fillId="0" borderId="0" xfId="0" applyFont="1">
      <alignment vertical="center"/>
    </xf>
    <xf numFmtId="0" fontId="11" fillId="0" borderId="0" xfId="0" applyFont="1">
      <alignment vertical="center"/>
    </xf>
    <xf numFmtId="0" fontId="16" fillId="0" borderId="0" xfId="0" applyFont="1">
      <alignment vertical="center"/>
    </xf>
    <xf numFmtId="0" fontId="42" fillId="0" borderId="0" xfId="0" applyFont="1">
      <alignment vertical="center"/>
    </xf>
    <xf numFmtId="0" fontId="25" fillId="0" borderId="0" xfId="0" applyFont="1">
      <alignment vertical="center"/>
    </xf>
    <xf numFmtId="0" fontId="43" fillId="0" borderId="0" xfId="5" applyFont="1">
      <alignment vertical="center"/>
    </xf>
    <xf numFmtId="0" fontId="31" fillId="0" borderId="0" xfId="5" applyFont="1" applyAlignment="1">
      <alignment horizontal="left" vertical="center"/>
    </xf>
    <xf numFmtId="0" fontId="43" fillId="0" borderId="0" xfId="5" applyFont="1" applyAlignment="1">
      <alignment horizontal="center" vertical="center"/>
    </xf>
    <xf numFmtId="0" fontId="39" fillId="0" borderId="17" xfId="5" applyFont="1" applyBorder="1" applyAlignment="1">
      <alignment horizontal="center" vertical="center" shrinkToFit="1"/>
    </xf>
    <xf numFmtId="0" fontId="16" fillId="0" borderId="0" xfId="5" applyFont="1">
      <alignment vertical="center"/>
    </xf>
    <xf numFmtId="0" fontId="10" fillId="0" borderId="1" xfId="4" applyFont="1" applyBorder="1" applyAlignment="1">
      <alignment horizontal="center" vertical="center"/>
    </xf>
    <xf numFmtId="0" fontId="10" fillId="0" borderId="7" xfId="5" applyFont="1" applyBorder="1">
      <alignment vertical="center"/>
    </xf>
    <xf numFmtId="177" fontId="26" fillId="0" borderId="5" xfId="2" applyNumberFormat="1" applyFont="1" applyBorder="1" applyAlignment="1">
      <alignment vertical="center" shrinkToFit="1"/>
    </xf>
    <xf numFmtId="0" fontId="10" fillId="3" borderId="1" xfId="4" applyFont="1" applyFill="1" applyBorder="1" applyAlignment="1">
      <alignment horizontal="center"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0" fillId="0" borderId="64" xfId="0" applyFont="1" applyBorder="1" applyAlignment="1">
      <alignment horizontal="center" vertical="center" shrinkToFit="1"/>
    </xf>
    <xf numFmtId="0" fontId="20" fillId="0" borderId="0" xfId="0" applyFont="1" applyAlignment="1">
      <alignment horizontal="center" vertical="center" shrinkToFit="1"/>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7" borderId="25" xfId="0" applyFont="1" applyFill="1" applyBorder="1" applyAlignment="1">
      <alignment horizontal="center" vertical="center" shrinkToFit="1"/>
    </xf>
    <xf numFmtId="0" fontId="20"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185" fontId="13" fillId="0" borderId="0" xfId="2" applyNumberFormat="1" applyAlignment="1">
      <alignment horizontal="center" vertical="center" shrinkToFit="1"/>
    </xf>
    <xf numFmtId="185" fontId="13" fillId="0" borderId="0" xfId="2" applyNumberFormat="1" applyAlignment="1">
      <alignment vertical="center" shrinkToFit="1"/>
    </xf>
    <xf numFmtId="189" fontId="13" fillId="0" borderId="0" xfId="2" applyNumberFormat="1" applyAlignment="1">
      <alignment vertical="center" shrinkToFit="1"/>
    </xf>
    <xf numFmtId="0" fontId="16" fillId="2" borderId="1" xfId="5" applyFont="1" applyFill="1" applyBorder="1" applyAlignment="1">
      <alignment horizontal="center" vertical="center"/>
    </xf>
    <xf numFmtId="0" fontId="10" fillId="0" borderId="1" xfId="2" applyFont="1" applyBorder="1" applyAlignment="1" applyProtection="1">
      <alignment horizontal="center" vertical="center" shrinkToFit="1"/>
      <protection locked="0"/>
    </xf>
    <xf numFmtId="0" fontId="16" fillId="0" borderId="3" xfId="5" applyFont="1" applyBorder="1" applyAlignment="1">
      <alignment horizontal="center" vertical="center" shrinkToFit="1"/>
    </xf>
    <xf numFmtId="0" fontId="10" fillId="0" borderId="51" xfId="5" applyFont="1" applyBorder="1" applyAlignment="1">
      <alignment vertical="center" shrinkToFit="1"/>
    </xf>
    <xf numFmtId="0" fontId="10" fillId="0" borderId="52" xfId="5" applyFont="1" applyBorder="1" applyAlignment="1">
      <alignment vertical="center" shrinkToFit="1"/>
    </xf>
    <xf numFmtId="0" fontId="10" fillId="0" borderId="57" xfId="5" applyFont="1" applyBorder="1" applyAlignment="1">
      <alignment vertical="center" shrinkToFit="1"/>
    </xf>
    <xf numFmtId="0" fontId="10" fillId="0" borderId="58" xfId="5" applyFont="1" applyBorder="1" applyAlignment="1">
      <alignment vertical="center" shrinkToFit="1"/>
    </xf>
    <xf numFmtId="179" fontId="10" fillId="0" borderId="39" xfId="5" applyNumberFormat="1" applyFont="1" applyBorder="1" applyAlignment="1">
      <alignment horizontal="center" vertical="center" shrinkToFit="1"/>
    </xf>
    <xf numFmtId="179" fontId="10" fillId="0" borderId="46" xfId="5" applyNumberFormat="1" applyFont="1" applyBorder="1" applyAlignment="1">
      <alignment horizontal="center" vertical="center" shrinkToFit="1"/>
    </xf>
    <xf numFmtId="179" fontId="10" fillId="0" borderId="41" xfId="5" applyNumberFormat="1" applyFont="1" applyBorder="1" applyAlignment="1">
      <alignment horizontal="center" vertical="center" shrinkToFit="1"/>
    </xf>
    <xf numFmtId="179" fontId="10" fillId="0" borderId="32" xfId="5" applyNumberFormat="1" applyFont="1" applyBorder="1" applyAlignment="1">
      <alignment horizontal="center" vertical="center" shrinkToFit="1"/>
    </xf>
    <xf numFmtId="2" fontId="10" fillId="0" borderId="38" xfId="5" applyNumberFormat="1" applyFont="1" applyBorder="1" applyAlignment="1">
      <alignment horizontal="center" vertical="center" shrinkToFit="1"/>
    </xf>
    <xf numFmtId="2" fontId="10" fillId="0" borderId="46" xfId="5" applyNumberFormat="1" applyFont="1" applyBorder="1" applyAlignment="1">
      <alignment horizontal="center" vertical="center" shrinkToFit="1"/>
    </xf>
    <xf numFmtId="2" fontId="10" fillId="0" borderId="41" xfId="5" applyNumberFormat="1" applyFont="1" applyBorder="1" applyAlignment="1">
      <alignment horizontal="center" vertical="center" shrinkToFit="1"/>
    </xf>
    <xf numFmtId="2" fontId="10" fillId="0" borderId="37" xfId="5" applyNumberFormat="1" applyFont="1" applyBorder="1" applyAlignment="1">
      <alignment horizontal="center" vertical="center" shrinkToFit="1"/>
    </xf>
    <xf numFmtId="190" fontId="13" fillId="0" borderId="0" xfId="2" applyNumberFormat="1" applyAlignment="1">
      <alignment vertical="center" shrinkToFit="1"/>
    </xf>
    <xf numFmtId="190" fontId="13" fillId="0" borderId="0" xfId="2" applyNumberFormat="1" applyAlignment="1">
      <alignment vertical="center"/>
    </xf>
    <xf numFmtId="0" fontId="45" fillId="0" borderId="0" xfId="2" applyFont="1" applyAlignment="1">
      <alignment vertical="center"/>
    </xf>
    <xf numFmtId="0" fontId="46" fillId="2" borderId="1" xfId="2" applyFont="1" applyFill="1" applyBorder="1" applyAlignment="1" applyProtection="1">
      <alignment horizontal="center" vertical="center"/>
      <protection locked="0"/>
    </xf>
    <xf numFmtId="0" fontId="46" fillId="0" borderId="8" xfId="2" applyFont="1" applyBorder="1" applyAlignment="1">
      <alignment horizontal="center" vertical="center" shrinkToFit="1"/>
    </xf>
    <xf numFmtId="0" fontId="46" fillId="2" borderId="1" xfId="2" applyFont="1" applyFill="1" applyBorder="1" applyAlignment="1">
      <alignment horizontal="center" vertical="center" shrinkToFit="1"/>
    </xf>
    <xf numFmtId="0" fontId="46" fillId="2" borderId="9"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pplyProtection="1">
      <alignment horizontal="center" vertical="center" shrinkToFit="1"/>
      <protection locked="0"/>
    </xf>
    <xf numFmtId="0" fontId="48" fillId="2" borderId="14" xfId="2" applyFont="1" applyFill="1" applyBorder="1" applyAlignment="1">
      <alignment vertical="center" textRotation="255" wrapText="1" shrinkToFit="1"/>
    </xf>
    <xf numFmtId="0" fontId="46" fillId="2" borderId="1" xfId="2" applyFont="1" applyFill="1" applyBorder="1" applyAlignment="1">
      <alignment horizontal="center" vertical="center"/>
    </xf>
    <xf numFmtId="0" fontId="46" fillId="0" borderId="2" xfId="2" applyFont="1" applyBorder="1" applyAlignment="1" applyProtection="1">
      <alignment horizontal="center" vertical="center"/>
      <protection locked="0"/>
    </xf>
    <xf numFmtId="0" fontId="46" fillId="0" borderId="8" xfId="2" applyFont="1" applyBorder="1" applyAlignment="1">
      <alignment horizontal="center" vertical="center"/>
    </xf>
    <xf numFmtId="0" fontId="46" fillId="2" borderId="2" xfId="2" applyFont="1" applyFill="1" applyBorder="1" applyAlignment="1">
      <alignment horizontal="center" vertical="center" shrinkToFit="1"/>
    </xf>
    <xf numFmtId="0" fontId="46" fillId="0" borderId="5" xfId="2" applyFont="1" applyBorder="1" applyAlignment="1">
      <alignment horizontal="center" vertical="center" shrinkToFit="1"/>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vertical="center"/>
    </xf>
    <xf numFmtId="0" fontId="46" fillId="2" borderId="14" xfId="2" applyFont="1" applyFill="1" applyBorder="1" applyAlignment="1">
      <alignment horizontal="center" vertical="center"/>
    </xf>
    <xf numFmtId="0" fontId="46" fillId="0" borderId="6" xfId="2" applyFont="1" applyBorder="1" applyAlignment="1" applyProtection="1">
      <alignment horizontal="center" vertical="center"/>
      <protection locked="0"/>
    </xf>
    <xf numFmtId="0" fontId="46" fillId="0" borderId="7" xfId="2" applyFont="1" applyBorder="1" applyAlignment="1">
      <alignment horizontal="center" vertical="center"/>
    </xf>
    <xf numFmtId="0" fontId="46" fillId="0" borderId="3" xfId="2" applyFont="1" applyBorder="1" applyAlignment="1">
      <alignment horizontal="center" vertical="center" shrinkToFit="1"/>
    </xf>
    <xf numFmtId="0" fontId="46" fillId="0" borderId="1" xfId="2" applyFont="1" applyBorder="1" applyAlignment="1" applyProtection="1">
      <alignment horizontal="center" vertical="center"/>
      <protection locked="0"/>
    </xf>
    <xf numFmtId="0" fontId="46" fillId="2" borderId="13" xfId="2" applyFont="1" applyFill="1" applyBorder="1" applyAlignment="1">
      <alignment horizontal="center" vertical="center"/>
    </xf>
    <xf numFmtId="0" fontId="46" fillId="0" borderId="11" xfId="2" applyFont="1" applyBorder="1" applyAlignment="1">
      <alignment horizontal="center" vertical="center" shrinkToFit="1"/>
    </xf>
    <xf numFmtId="0" fontId="46" fillId="0" borderId="10" xfId="2" applyFont="1" applyBorder="1" applyAlignment="1">
      <alignment horizontal="center" vertical="center"/>
    </xf>
    <xf numFmtId="0" fontId="46" fillId="0" borderId="1" xfId="2" applyFont="1" applyBorder="1" applyAlignment="1" applyProtection="1">
      <alignment vertical="center"/>
      <protection locked="0"/>
    </xf>
    <xf numFmtId="0" fontId="46" fillId="0" borderId="3" xfId="2" applyFont="1" applyBorder="1" applyAlignment="1">
      <alignment horizontal="center" vertical="center"/>
    </xf>
    <xf numFmtId="0" fontId="46" fillId="2" borderId="2" xfId="2" applyFont="1" applyFill="1" applyBorder="1" applyAlignment="1">
      <alignment horizontal="centerContinuous" vertical="center"/>
    </xf>
    <xf numFmtId="0" fontId="46" fillId="2" borderId="8" xfId="2" applyFont="1" applyFill="1" applyBorder="1" applyAlignment="1">
      <alignment horizontal="centerContinuous" vertical="center"/>
    </xf>
    <xf numFmtId="0" fontId="46" fillId="2" borderId="15" xfId="2" applyFont="1" applyFill="1" applyBorder="1" applyAlignment="1">
      <alignment vertical="center"/>
    </xf>
    <xf numFmtId="0" fontId="46" fillId="2" borderId="3" xfId="2" applyFont="1" applyFill="1" applyBorder="1" applyAlignment="1">
      <alignment horizontal="centerContinuous" vertical="center"/>
    </xf>
    <xf numFmtId="0" fontId="46" fillId="0" borderId="0" xfId="2" applyFont="1" applyAlignment="1">
      <alignment vertical="center"/>
    </xf>
    <xf numFmtId="0" fontId="46" fillId="0" borderId="0" xfId="2" applyFont="1" applyAlignment="1">
      <alignment horizontal="center" vertical="center"/>
    </xf>
    <xf numFmtId="0" fontId="46" fillId="4" borderId="10" xfId="2" applyFont="1" applyFill="1" applyBorder="1" applyAlignment="1">
      <alignment vertical="center" shrinkToFit="1"/>
    </xf>
    <xf numFmtId="0" fontId="46" fillId="0" borderId="0" xfId="2" applyFont="1" applyAlignment="1">
      <alignment vertical="center" wrapText="1" shrinkToFit="1"/>
    </xf>
    <xf numFmtId="0" fontId="49" fillId="0" borderId="0" xfId="2" applyFont="1" applyAlignment="1" applyProtection="1">
      <alignment vertical="center"/>
      <protection locked="0"/>
    </xf>
    <xf numFmtId="0" fontId="46" fillId="0" borderId="0" xfId="2" applyFont="1" applyAlignment="1" applyProtection="1">
      <alignment vertical="center"/>
      <protection locked="0"/>
    </xf>
    <xf numFmtId="0" fontId="44" fillId="0" borderId="0" xfId="2" applyFont="1" applyAlignment="1" applyProtection="1">
      <alignment vertical="center" wrapText="1"/>
      <protection locked="0"/>
    </xf>
    <xf numFmtId="196" fontId="47" fillId="0" borderId="4" xfId="10" applyNumberFormat="1" applyFont="1" applyBorder="1" applyAlignment="1" applyProtection="1">
      <alignment vertical="center" shrinkToFit="1"/>
      <protection locked="0"/>
    </xf>
    <xf numFmtId="196" fontId="47" fillId="0" borderId="0" xfId="10" applyNumberFormat="1" applyFont="1" applyAlignment="1" applyProtection="1">
      <alignment vertical="center" shrinkToFit="1"/>
      <protection locked="0"/>
    </xf>
    <xf numFmtId="0" fontId="46" fillId="0" borderId="0" xfId="2" applyFont="1" applyAlignment="1" applyProtection="1">
      <alignment vertical="top"/>
      <protection locked="0"/>
    </xf>
    <xf numFmtId="0" fontId="46" fillId="0" borderId="4" xfId="2" applyFont="1" applyBorder="1" applyAlignment="1" applyProtection="1">
      <alignment vertical="top"/>
      <protection locked="0"/>
    </xf>
    <xf numFmtId="0" fontId="46" fillId="0" borderId="0" xfId="2" applyFont="1" applyAlignment="1" applyProtection="1">
      <alignment vertical="center" textRotation="255"/>
      <protection locked="0"/>
    </xf>
    <xf numFmtId="0" fontId="46" fillId="0" borderId="4" xfId="2" applyFont="1" applyBorder="1" applyAlignment="1" applyProtection="1">
      <alignment vertical="center"/>
      <protection locked="0"/>
    </xf>
    <xf numFmtId="0" fontId="46" fillId="0" borderId="0" xfId="2" applyFont="1" applyProtection="1">
      <protection locked="0"/>
    </xf>
    <xf numFmtId="0" fontId="46" fillId="0" borderId="0" xfId="2" applyFont="1" applyAlignment="1" applyProtection="1">
      <alignment vertical="center" wrapText="1"/>
      <protection locked="0"/>
    </xf>
    <xf numFmtId="0" fontId="46" fillId="0" borderId="4" xfId="2" applyFont="1" applyBorder="1" applyAlignment="1" applyProtection="1">
      <alignment vertical="center" wrapText="1"/>
      <protection locked="0"/>
    </xf>
    <xf numFmtId="0" fontId="46" fillId="0" borderId="10" xfId="2" applyFont="1" applyBorder="1" applyAlignment="1" applyProtection="1">
      <alignment vertical="center"/>
      <protection locked="0"/>
    </xf>
    <xf numFmtId="0" fontId="51" fillId="0" borderId="10" xfId="2" applyFont="1" applyBorder="1" applyAlignment="1" applyProtection="1">
      <alignment vertical="center"/>
      <protection locked="0"/>
    </xf>
    <xf numFmtId="0" fontId="46" fillId="0" borderId="10" xfId="2" applyFont="1" applyBorder="1" applyProtection="1">
      <protection locked="0"/>
    </xf>
    <xf numFmtId="0" fontId="46" fillId="0" borderId="11" xfId="2" applyFont="1" applyBorder="1" applyAlignment="1" applyProtection="1">
      <alignment vertical="center"/>
      <protection locked="0"/>
    </xf>
    <xf numFmtId="0" fontId="44" fillId="2" borderId="1" xfId="2" applyFont="1" applyFill="1" applyBorder="1" applyAlignment="1">
      <alignment horizontal="center" vertical="center" wrapText="1"/>
    </xf>
    <xf numFmtId="0" fontId="46" fillId="0" borderId="8" xfId="2" applyFont="1" applyBorder="1" applyAlignment="1" applyProtection="1">
      <alignment horizontal="center" vertical="center"/>
      <protection locked="0"/>
    </xf>
    <xf numFmtId="179" fontId="46" fillId="0" borderId="8" xfId="2" applyNumberFormat="1" applyFont="1" applyBorder="1" applyAlignment="1" applyProtection="1">
      <alignment horizontal="center" vertical="center"/>
      <protection locked="0"/>
    </xf>
    <xf numFmtId="192" fontId="46" fillId="0" borderId="1" xfId="2" applyNumberFormat="1" applyFont="1" applyBorder="1" applyAlignment="1" applyProtection="1">
      <alignment horizontal="center" vertical="center" shrinkToFit="1"/>
      <protection locked="0"/>
    </xf>
    <xf numFmtId="0" fontId="46" fillId="2" borderId="1" xfId="2" applyFont="1" applyFill="1" applyBorder="1" applyAlignment="1">
      <alignment horizontal="center" vertical="center" wrapText="1"/>
    </xf>
    <xf numFmtId="0" fontId="46" fillId="2" borderId="12" xfId="2" applyFont="1" applyFill="1" applyBorder="1" applyAlignment="1">
      <alignment horizontal="center" vertical="center" wrapTex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45" fillId="0" borderId="0" xfId="4" applyFont="1">
      <alignment vertical="center"/>
    </xf>
    <xf numFmtId="0" fontId="46" fillId="0" borderId="0" xfId="4" applyFont="1">
      <alignment vertical="center"/>
    </xf>
    <xf numFmtId="178" fontId="44" fillId="0" borderId="3" xfId="4" applyNumberFormat="1" applyFont="1" applyBorder="1" applyAlignment="1">
      <alignment horizontal="center" vertical="center" shrinkToFit="1"/>
    </xf>
    <xf numFmtId="0" fontId="44" fillId="0" borderId="8" xfId="4" applyFont="1" applyBorder="1" applyAlignment="1">
      <alignment horizontal="center" vertical="center" shrinkToFit="1"/>
    </xf>
    <xf numFmtId="178" fontId="44" fillId="0" borderId="8" xfId="4" applyNumberFormat="1"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0" xfId="4" applyFont="1" applyAlignment="1">
      <alignment horizontal="center" vertical="center"/>
    </xf>
    <xf numFmtId="0" fontId="52" fillId="0" borderId="0" xfId="2" applyFont="1" applyAlignment="1">
      <alignment vertical="center"/>
    </xf>
    <xf numFmtId="0" fontId="46" fillId="0" borderId="1" xfId="4" applyFont="1" applyBorder="1">
      <alignment vertical="center"/>
    </xf>
    <xf numFmtId="0" fontId="46" fillId="0" borderId="1" xfId="4" applyFont="1" applyBorder="1" applyAlignment="1">
      <alignment horizontal="center" vertical="center"/>
    </xf>
    <xf numFmtId="0" fontId="46" fillId="3" borderId="1" xfId="4" applyFont="1" applyFill="1" applyBorder="1" applyAlignment="1">
      <alignment horizontal="center" vertical="center"/>
    </xf>
    <xf numFmtId="0" fontId="10" fillId="0" borderId="2" xfId="2"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0" fontId="10" fillId="0" borderId="7"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9" xfId="2" applyFont="1" applyBorder="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98" fontId="33" fillId="0" borderId="1" xfId="2" applyNumberFormat="1" applyFont="1" applyBorder="1" applyAlignment="1" applyProtection="1">
      <alignment horizontal="right" vertical="center" shrinkToFit="1"/>
      <protection locked="0"/>
    </xf>
    <xf numFmtId="198" fontId="33" fillId="0" borderId="2" xfId="2" applyNumberFormat="1" applyFont="1" applyBorder="1" applyAlignment="1" applyProtection="1">
      <alignment horizontal="right" vertical="center" shrinkToFit="1"/>
      <protection locked="0"/>
    </xf>
    <xf numFmtId="0" fontId="16" fillId="0" borderId="28" xfId="5" applyFont="1" applyBorder="1" applyAlignment="1">
      <alignment vertical="center" shrinkToFit="1"/>
    </xf>
    <xf numFmtId="0" fontId="16" fillId="0" borderId="44" xfId="5" applyFont="1" applyBorder="1" applyAlignment="1">
      <alignment vertical="center" shrinkToFit="1"/>
    </xf>
    <xf numFmtId="0" fontId="16" fillId="0" borderId="45" xfId="5" applyFont="1" applyBorder="1" applyAlignment="1">
      <alignment horizontal="center" vertical="center" shrinkToFit="1"/>
    </xf>
    <xf numFmtId="0" fontId="10" fillId="0" borderId="13" xfId="2" applyFont="1" applyBorder="1" applyAlignment="1" applyProtection="1">
      <alignment horizontal="center" vertical="center" shrinkToFit="1"/>
      <protection locked="0"/>
    </xf>
    <xf numFmtId="186" fontId="55" fillId="0" borderId="1" xfId="7" applyNumberFormat="1" applyFont="1" applyBorder="1" applyAlignment="1">
      <alignment horizontal="center" vertical="center"/>
    </xf>
    <xf numFmtId="185" fontId="13" fillId="0" borderId="1" xfId="7" applyNumberFormat="1" applyBorder="1" applyAlignment="1">
      <alignment horizontal="right" vertical="center" shrinkToFit="1"/>
    </xf>
    <xf numFmtId="186" fontId="13" fillId="0" borderId="1" xfId="7" applyNumberFormat="1" applyBorder="1" applyAlignment="1">
      <alignment horizontal="center" vertical="center"/>
    </xf>
    <xf numFmtId="0" fontId="5" fillId="0" borderId="2" xfId="2" applyFont="1" applyBorder="1" applyAlignment="1" applyProtection="1">
      <alignment vertical="center" shrinkToFit="1"/>
      <protection locked="0"/>
    </xf>
    <xf numFmtId="0" fontId="13" fillId="0" borderId="8" xfId="2" applyBorder="1" applyAlignment="1">
      <alignment vertical="center" shrinkToFit="1"/>
    </xf>
    <xf numFmtId="186" fontId="39" fillId="0" borderId="17" xfId="5" applyNumberFormat="1" applyFont="1" applyBorder="1" applyAlignment="1">
      <alignment horizontal="center" vertical="center" shrinkToFit="1"/>
    </xf>
    <xf numFmtId="179" fontId="39" fillId="0" borderId="1" xfId="5" applyNumberFormat="1" applyFont="1" applyBorder="1" applyAlignment="1">
      <alignment horizontal="center" vertical="center" shrinkToFit="1"/>
    </xf>
    <xf numFmtId="179" fontId="39" fillId="0" borderId="1" xfId="6" applyNumberFormat="1" applyFont="1" applyFill="1" applyBorder="1" applyAlignment="1">
      <alignment horizontal="center" vertical="center" shrinkToFit="1"/>
    </xf>
    <xf numFmtId="179" fontId="16" fillId="0" borderId="19" xfId="5" applyNumberFormat="1" applyFont="1" applyBorder="1" applyAlignment="1">
      <alignment vertical="center" shrinkToFit="1"/>
    </xf>
    <xf numFmtId="179" fontId="16" fillId="0" borderId="45" xfId="5" applyNumberFormat="1" applyFont="1" applyBorder="1" applyAlignment="1">
      <alignment vertical="center" shrinkToFit="1"/>
    </xf>
    <xf numFmtId="179" fontId="16" fillId="0" borderId="27" xfId="5" applyNumberFormat="1" applyFont="1" applyBorder="1" applyAlignment="1">
      <alignment vertical="center" shrinkToFit="1"/>
    </xf>
    <xf numFmtId="179" fontId="16" fillId="0" borderId="3" xfId="5" applyNumberFormat="1" applyFont="1" applyBorder="1" applyAlignment="1">
      <alignment vertical="center" shrinkToFit="1"/>
    </xf>
    <xf numFmtId="198" fontId="16" fillId="0" borderId="29" xfId="5" applyNumberFormat="1" applyFont="1" applyBorder="1" applyAlignment="1">
      <alignment vertical="center" shrinkToFit="1"/>
    </xf>
    <xf numFmtId="198" fontId="16" fillId="0" borderId="27" xfId="5" applyNumberFormat="1" applyFont="1" applyBorder="1" applyAlignment="1">
      <alignment vertical="center" shrinkToFit="1"/>
    </xf>
    <xf numFmtId="198" fontId="16" fillId="0" borderId="8" xfId="5" applyNumberFormat="1" applyFont="1" applyBorder="1" applyAlignment="1">
      <alignment vertical="center" shrinkToFit="1"/>
    </xf>
    <xf numFmtId="198" fontId="16" fillId="0" borderId="44" xfId="5" applyNumberFormat="1" applyFont="1" applyBorder="1" applyAlignment="1">
      <alignment vertical="center" shrinkToFit="1"/>
    </xf>
    <xf numFmtId="198" fontId="16" fillId="0" borderId="16" xfId="5" applyNumberFormat="1" applyFont="1" applyBorder="1" applyAlignment="1">
      <alignment vertical="center" shrinkToFit="1"/>
    </xf>
    <xf numFmtId="198" fontId="16" fillId="0" borderId="2" xfId="5" applyNumberFormat="1" applyFont="1" applyBorder="1" applyAlignment="1">
      <alignment vertical="center" shrinkToFit="1"/>
    </xf>
    <xf numFmtId="198" fontId="16" fillId="0" borderId="45" xfId="5" applyNumberFormat="1" applyFont="1" applyBorder="1" applyAlignment="1">
      <alignment vertical="center" shrinkToFit="1"/>
    </xf>
    <xf numFmtId="198" fontId="16" fillId="0" borderId="3" xfId="5" applyNumberFormat="1" applyFont="1" applyBorder="1" applyAlignment="1">
      <alignment vertical="center" shrinkToFit="1"/>
    </xf>
    <xf numFmtId="198" fontId="33" fillId="0" borderId="1" xfId="2" applyNumberFormat="1" applyFont="1" applyBorder="1" applyAlignment="1" applyProtection="1">
      <alignment horizontal="center" vertical="center" shrinkToFit="1"/>
      <protection locked="0"/>
    </xf>
    <xf numFmtId="0" fontId="10" fillId="2" borderId="1" xfId="2" applyFont="1" applyFill="1" applyBorder="1" applyAlignment="1">
      <alignment horizontal="center"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10" fillId="2" borderId="14" xfId="2" applyFont="1" applyFill="1" applyBorder="1" applyAlignment="1">
      <alignment horizontal="center" vertical="center" shrinkToFit="1"/>
    </xf>
    <xf numFmtId="176" fontId="10" fillId="2" borderId="14" xfId="2" applyNumberFormat="1" applyFont="1" applyFill="1" applyBorder="1" applyAlignment="1">
      <alignment horizontal="center" vertical="center" shrinkToFit="1"/>
    </xf>
    <xf numFmtId="176" fontId="10" fillId="2" borderId="1" xfId="2" applyNumberFormat="1" applyFont="1" applyFill="1" applyBorder="1" applyAlignment="1">
      <alignment horizontal="center" vertical="center" shrinkToFit="1"/>
    </xf>
    <xf numFmtId="0" fontId="10" fillId="2" borderId="13" xfId="2" applyFont="1" applyFill="1" applyBorder="1" applyAlignment="1">
      <alignment horizontal="center" vertical="center" shrinkToFit="1"/>
    </xf>
    <xf numFmtId="200" fontId="10" fillId="0" borderId="3" xfId="2" applyNumberFormat="1" applyFont="1" applyBorder="1" applyAlignment="1" applyProtection="1">
      <alignment horizontal="center" vertical="center" shrinkToFit="1"/>
      <protection locked="0"/>
    </xf>
    <xf numFmtId="176" fontId="10" fillId="0" borderId="1" xfId="2" applyNumberFormat="1" applyFont="1" applyBorder="1" applyAlignment="1" applyProtection="1">
      <alignment horizontal="center" vertical="center" shrinkToFit="1"/>
      <protection locked="0"/>
    </xf>
    <xf numFmtId="201" fontId="10" fillId="0" borderId="3" xfId="2" applyNumberFormat="1" applyFont="1" applyBorder="1" applyAlignment="1" applyProtection="1">
      <alignment horizontal="center" vertical="center" shrinkToFit="1"/>
      <protection locked="0"/>
    </xf>
    <xf numFmtId="176" fontId="10" fillId="0" borderId="14" xfId="2" applyNumberFormat="1" applyFont="1" applyBorder="1" applyAlignment="1" applyProtection="1">
      <alignment horizontal="center" vertical="center" shrinkToFit="1"/>
      <protection locked="0"/>
    </xf>
    <xf numFmtId="0" fontId="10" fillId="0" borderId="7" xfId="2" applyFont="1" applyBorder="1" applyAlignment="1">
      <alignment vertical="center" wrapText="1" shrinkToFit="1"/>
    </xf>
    <xf numFmtId="195" fontId="12" fillId="0" borderId="7" xfId="10" applyNumberFormat="1" applyBorder="1" applyAlignment="1" applyProtection="1">
      <alignment vertical="center" shrinkToFit="1"/>
      <protection locked="0"/>
    </xf>
    <xf numFmtId="195" fontId="12" fillId="0" borderId="5" xfId="10" applyNumberFormat="1" applyBorder="1" applyAlignment="1" applyProtection="1">
      <alignment vertical="center" shrinkToFit="1"/>
      <protection locked="0"/>
    </xf>
    <xf numFmtId="0" fontId="10" fillId="0" borderId="0" xfId="2" applyFont="1" applyAlignment="1">
      <alignment vertical="center" wrapText="1" shrinkToFit="1"/>
    </xf>
    <xf numFmtId="0" fontId="25" fillId="2" borderId="1" xfId="2" applyFont="1" applyFill="1" applyBorder="1" applyAlignment="1" applyProtection="1">
      <alignment horizontal="center" vertical="center" wrapText="1"/>
      <protection locked="0"/>
    </xf>
    <xf numFmtId="0" fontId="27" fillId="2" borderId="1" xfId="2" applyFont="1" applyFill="1" applyBorder="1" applyAlignment="1" applyProtection="1">
      <alignment horizontal="center" vertical="center"/>
      <protection locked="0"/>
    </xf>
    <xf numFmtId="0" fontId="10" fillId="2" borderId="1" xfId="2" applyFont="1" applyFill="1" applyBorder="1" applyAlignment="1" applyProtection="1">
      <alignment horizontal="center" vertical="center"/>
      <protection locked="0"/>
    </xf>
    <xf numFmtId="0" fontId="16" fillId="0" borderId="1" xfId="2" applyFont="1" applyBorder="1" applyAlignment="1" applyProtection="1">
      <alignment horizontal="center" vertical="center" shrinkToFit="1"/>
      <protection locked="0"/>
    </xf>
    <xf numFmtId="198" fontId="10" fillId="0" borderId="32" xfId="5" applyNumberFormat="1" applyFont="1" applyBorder="1" applyAlignment="1">
      <alignment horizontal="center" vertical="center" shrinkToFit="1"/>
    </xf>
    <xf numFmtId="0" fontId="5" fillId="0" borderId="0" xfId="2" applyFont="1" applyAlignment="1" applyProtection="1">
      <alignment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6" fillId="2" borderId="2" xfId="2" applyFont="1" applyFill="1" applyBorder="1" applyAlignment="1">
      <alignment horizontal="center" vertical="center"/>
    </xf>
    <xf numFmtId="0" fontId="46" fillId="2" borderId="8" xfId="2" applyFont="1" applyFill="1" applyBorder="1" applyAlignment="1">
      <alignment horizontal="center" vertical="center"/>
    </xf>
    <xf numFmtId="0" fontId="46" fillId="2" borderId="2" xfId="2" applyFont="1" applyFill="1" applyBorder="1" applyAlignment="1">
      <alignment horizontal="center" vertical="center" shrinkToFit="1"/>
    </xf>
    <xf numFmtId="0" fontId="46" fillId="2" borderId="8" xfId="2" applyFont="1" applyFill="1" applyBorder="1" applyAlignment="1">
      <alignment horizontal="center" vertical="center" shrinkToFit="1"/>
    </xf>
    <xf numFmtId="0" fontId="46" fillId="0" borderId="2" xfId="2" applyFont="1" applyBorder="1" applyAlignment="1" applyProtection="1">
      <alignment horizontal="center" vertical="center"/>
      <protection locked="0"/>
    </xf>
    <xf numFmtId="0" fontId="46" fillId="0" borderId="3" xfId="2" applyFont="1" applyBorder="1" applyAlignment="1" applyProtection="1">
      <alignment horizontal="center" vertical="center"/>
      <protection locked="0"/>
    </xf>
    <xf numFmtId="0" fontId="46" fillId="0" borderId="8" xfId="2" applyFont="1" applyBorder="1" applyAlignment="1" applyProtection="1">
      <alignment horizontal="center" vertical="center"/>
      <protection locked="0"/>
    </xf>
    <xf numFmtId="0" fontId="10" fillId="0" borderId="12" xfId="2" applyFont="1" applyBorder="1" applyAlignment="1" applyProtection="1">
      <alignment horizontal="center" vertical="center"/>
      <protection locked="0"/>
    </xf>
    <xf numFmtId="0" fontId="10" fillId="0" borderId="4" xfId="2" applyFont="1" applyBorder="1" applyAlignment="1" applyProtection="1">
      <alignment horizontal="center" vertical="center"/>
      <protection locked="0"/>
    </xf>
    <xf numFmtId="0" fontId="46" fillId="2" borderId="3" xfId="2" applyFont="1" applyFill="1" applyBorder="1" applyAlignment="1">
      <alignment horizontal="center" vertical="center" shrinkToFit="1"/>
    </xf>
    <xf numFmtId="0" fontId="10" fillId="0" borderId="1" xfId="2" applyFont="1" applyBorder="1" applyAlignment="1" applyProtection="1">
      <alignment horizontal="center" vertical="center" shrinkToFit="1"/>
      <protection locked="0"/>
    </xf>
    <xf numFmtId="0" fontId="46" fillId="0" borderId="1" xfId="2" applyFont="1" applyBorder="1" applyAlignment="1" applyProtection="1">
      <alignment horizontal="center" vertical="center" shrinkToFit="1"/>
      <protection locked="0"/>
    </xf>
    <xf numFmtId="0" fontId="46" fillId="2" borderId="14" xfId="2" applyFont="1" applyFill="1" applyBorder="1" applyAlignment="1">
      <alignment horizontal="center" vertical="center" textRotation="255" shrinkToFit="1"/>
    </xf>
    <xf numFmtId="0" fontId="46" fillId="2" borderId="13" xfId="2" applyFont="1" applyFill="1" applyBorder="1" applyAlignment="1">
      <alignment horizontal="center" vertical="center" textRotation="255" shrinkToFit="1"/>
    </xf>
    <xf numFmtId="0" fontId="46" fillId="2" borderId="15" xfId="2" applyFont="1" applyFill="1" applyBorder="1" applyAlignment="1">
      <alignment horizontal="center" vertical="center" textRotation="255" shrinkToFit="1"/>
    </xf>
    <xf numFmtId="0" fontId="46" fillId="2" borderId="6" xfId="2" applyFont="1" applyFill="1" applyBorder="1" applyAlignment="1">
      <alignment horizontal="center" vertical="center" shrinkToFit="1"/>
    </xf>
    <xf numFmtId="0" fontId="46" fillId="2" borderId="7" xfId="2" applyFont="1" applyFill="1" applyBorder="1" applyAlignment="1">
      <alignment horizontal="center" vertical="center" shrinkToFit="1"/>
    </xf>
    <xf numFmtId="0" fontId="46" fillId="2" borderId="5" xfId="2" applyFont="1" applyFill="1" applyBorder="1" applyAlignment="1">
      <alignment horizontal="center" vertical="center" shrinkToFit="1"/>
    </xf>
    <xf numFmtId="0" fontId="46" fillId="2" borderId="9" xfId="2" applyFont="1" applyFill="1" applyBorder="1" applyAlignment="1">
      <alignment horizontal="center" vertical="center" shrinkToFit="1"/>
    </xf>
    <xf numFmtId="0" fontId="46" fillId="2" borderId="10" xfId="2" applyFont="1" applyFill="1" applyBorder="1" applyAlignment="1">
      <alignment horizontal="center" vertical="center" shrinkToFit="1"/>
    </xf>
    <xf numFmtId="0" fontId="46" fillId="2" borderId="11" xfId="2" applyFont="1" applyFill="1" applyBorder="1" applyAlignment="1">
      <alignment horizontal="center" vertical="center" shrinkToFit="1"/>
    </xf>
    <xf numFmtId="0" fontId="46" fillId="2" borderId="6" xfId="2" applyFont="1" applyFill="1" applyBorder="1" applyAlignment="1">
      <alignment horizontal="center" vertical="center" textRotation="255" wrapText="1" shrinkToFit="1"/>
    </xf>
    <xf numFmtId="0" fontId="46" fillId="2" borderId="5" xfId="2" applyFont="1" applyFill="1" applyBorder="1" applyAlignment="1">
      <alignment horizontal="center" vertical="center" textRotation="255" shrinkToFit="1"/>
    </xf>
    <xf numFmtId="0" fontId="46" fillId="2" borderId="12" xfId="2" applyFont="1" applyFill="1" applyBorder="1" applyAlignment="1">
      <alignment horizontal="center" vertical="center" textRotation="255" shrinkToFit="1"/>
    </xf>
    <xf numFmtId="0" fontId="46" fillId="2" borderId="4" xfId="2" applyFont="1" applyFill="1" applyBorder="1" applyAlignment="1">
      <alignment horizontal="center" vertical="center" textRotation="255" shrinkToFit="1"/>
    </xf>
    <xf numFmtId="0" fontId="46" fillId="2" borderId="9" xfId="2" applyFont="1" applyFill="1" applyBorder="1" applyAlignment="1">
      <alignment horizontal="center" vertical="center" textRotation="255" shrinkToFit="1"/>
    </xf>
    <xf numFmtId="0" fontId="46" fillId="2" borderId="11" xfId="2" applyFont="1" applyFill="1" applyBorder="1" applyAlignment="1">
      <alignment horizontal="center" vertical="center" textRotation="255" shrinkToFit="1"/>
    </xf>
    <xf numFmtId="0" fontId="11" fillId="0" borderId="1" xfId="2" applyFont="1" applyBorder="1" applyAlignment="1">
      <alignment horizontal="center" vertical="center"/>
    </xf>
    <xf numFmtId="0" fontId="10" fillId="0" borderId="3" xfId="2" applyFont="1" applyBorder="1" applyAlignment="1">
      <alignment horizontal="center" vertical="center" shrinkToFit="1"/>
    </xf>
    <xf numFmtId="0" fontId="46" fillId="2" borderId="9" xfId="2" applyFont="1" applyFill="1" applyBorder="1" applyAlignment="1">
      <alignment horizontal="center" vertical="center"/>
    </xf>
    <xf numFmtId="0" fontId="46" fillId="2" borderId="10" xfId="2" applyFont="1" applyFill="1" applyBorder="1" applyAlignment="1">
      <alignment horizontal="center" vertical="center"/>
    </xf>
    <xf numFmtId="0" fontId="46" fillId="2" borderId="11" xfId="2" applyFont="1" applyFill="1" applyBorder="1" applyAlignment="1">
      <alignment horizontal="center" vertical="center"/>
    </xf>
    <xf numFmtId="0" fontId="46" fillId="2" borderId="13" xfId="2" applyFont="1" applyFill="1" applyBorder="1" applyAlignment="1">
      <alignment horizontal="center" vertical="center" shrinkToFit="1"/>
    </xf>
    <xf numFmtId="0" fontId="46" fillId="0" borderId="2" xfId="2" applyFont="1" applyBorder="1" applyAlignment="1">
      <alignment horizontal="center" vertical="center" shrinkToFit="1"/>
    </xf>
    <xf numFmtId="0" fontId="46" fillId="0" borderId="3" xfId="2" applyFont="1" applyBorder="1" applyAlignment="1">
      <alignment horizontal="center" vertical="center" shrinkToFit="1"/>
    </xf>
    <xf numFmtId="0" fontId="46" fillId="0" borderId="8" xfId="2" applyFont="1" applyBorder="1" applyAlignment="1">
      <alignment horizontal="center" vertical="center" shrinkToFit="1"/>
    </xf>
    <xf numFmtId="0" fontId="46" fillId="2" borderId="14" xfId="2" applyFont="1" applyFill="1" applyBorder="1" applyAlignment="1">
      <alignment horizontal="center" vertical="center" textRotation="255"/>
    </xf>
    <xf numFmtId="0" fontId="46" fillId="2" borderId="15" xfId="2" applyFont="1" applyFill="1" applyBorder="1" applyAlignment="1">
      <alignment horizontal="center" vertical="center" textRotation="255"/>
    </xf>
    <xf numFmtId="0" fontId="46" fillId="2" borderId="14" xfId="2" applyFont="1" applyFill="1" applyBorder="1" applyAlignment="1">
      <alignment horizontal="center" vertical="center" shrinkToFit="1"/>
    </xf>
    <xf numFmtId="0" fontId="46" fillId="0" borderId="14" xfId="2" applyFont="1" applyBorder="1" applyAlignment="1">
      <alignment horizontal="left" vertical="center" shrinkToFit="1"/>
    </xf>
    <xf numFmtId="0" fontId="46" fillId="2" borderId="1"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176" fontId="46" fillId="0" borderId="2" xfId="2" applyNumberFormat="1" applyFont="1" applyBorder="1" applyAlignment="1">
      <alignment horizontal="center" vertical="center" shrinkToFit="1"/>
    </xf>
    <xf numFmtId="176" fontId="46" fillId="0" borderId="3" xfId="2" applyNumberFormat="1" applyFont="1" applyBorder="1" applyAlignment="1">
      <alignment horizontal="center" vertical="center" shrinkToFit="1"/>
    </xf>
    <xf numFmtId="176" fontId="46" fillId="0" borderId="8" xfId="2" applyNumberFormat="1" applyFont="1" applyBorder="1" applyAlignment="1">
      <alignment horizontal="center" vertical="center" shrinkToFit="1"/>
    </xf>
    <xf numFmtId="0" fontId="46" fillId="0" borderId="13" xfId="2" applyFont="1" applyBorder="1" applyAlignment="1">
      <alignment horizontal="left"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4" fontId="10" fillId="0" borderId="1" xfId="2" applyNumberFormat="1" applyFont="1" applyBorder="1" applyAlignment="1">
      <alignment horizontal="center" vertical="center" shrinkToFit="1"/>
    </xf>
    <xf numFmtId="0" fontId="46" fillId="2" borderId="12" xfId="2" applyFont="1" applyFill="1" applyBorder="1" applyAlignment="1">
      <alignment horizontal="center" vertical="center" shrinkToFit="1"/>
    </xf>
    <xf numFmtId="195" fontId="12" fillId="0" borderId="9" xfId="1" applyNumberFormat="1" applyBorder="1" applyAlignment="1" applyProtection="1">
      <alignment horizontal="center" vertical="center" shrinkToFit="1"/>
      <protection locked="0"/>
    </xf>
    <xf numFmtId="195" fontId="12" fillId="0" borderId="3" xfId="1" applyNumberFormat="1" applyBorder="1" applyAlignment="1" applyProtection="1">
      <alignment horizontal="center" vertical="center" shrinkToFit="1"/>
      <protection locked="0"/>
    </xf>
    <xf numFmtId="195" fontId="12" fillId="0" borderId="8" xfId="1" applyNumberFormat="1" applyBorder="1" applyAlignment="1" applyProtection="1">
      <alignment horizontal="center" vertical="center" shrinkToFit="1"/>
      <protection locked="0"/>
    </xf>
    <xf numFmtId="49" fontId="10" fillId="0" borderId="9" xfId="2" applyNumberFormat="1" applyFont="1" applyBorder="1" applyAlignment="1" applyProtection="1">
      <alignment horizontal="center" vertical="center"/>
      <protection locked="0"/>
    </xf>
    <xf numFmtId="49" fontId="10" fillId="0" borderId="11" xfId="2" applyNumberFormat="1" applyFont="1" applyBorder="1" applyAlignment="1" applyProtection="1">
      <alignment horizontal="center" vertical="center"/>
      <protection locked="0"/>
    </xf>
    <xf numFmtId="0" fontId="21" fillId="0" borderId="12" xfId="0" applyFont="1" applyBorder="1" applyAlignment="1" applyProtection="1">
      <alignment horizontal="center" vertical="center" shrinkToFit="1"/>
      <protection locked="0"/>
    </xf>
    <xf numFmtId="0" fontId="21" fillId="0" borderId="4" xfId="0" applyFont="1" applyBorder="1" applyAlignment="1" applyProtection="1">
      <alignment horizontal="center" vertical="center" shrinkToFit="1"/>
      <protection locked="0"/>
    </xf>
    <xf numFmtId="195" fontId="12" fillId="0" borderId="10" xfId="1" applyNumberFormat="1" applyBorder="1" applyAlignment="1" applyProtection="1">
      <alignment horizontal="center" vertical="center" shrinkToFit="1"/>
      <protection locked="0"/>
    </xf>
    <xf numFmtId="195" fontId="12" fillId="0" borderId="11" xfId="1" applyNumberFormat="1" applyBorder="1" applyAlignment="1" applyProtection="1">
      <alignment horizontal="center" vertical="center" shrinkToFit="1"/>
      <protection locked="0"/>
    </xf>
    <xf numFmtId="0" fontId="46" fillId="2" borderId="3" xfId="2" applyFont="1" applyFill="1" applyBorder="1" applyAlignment="1">
      <alignment horizontal="center" vertical="center"/>
    </xf>
    <xf numFmtId="14" fontId="10" fillId="0" borderId="2" xfId="2" applyNumberFormat="1"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46" fillId="2" borderId="12" xfId="2" applyFont="1" applyFill="1" applyBorder="1" applyAlignment="1">
      <alignment horizontal="center" vertical="center" textRotation="255"/>
    </xf>
    <xf numFmtId="0" fontId="46" fillId="2" borderId="4" xfId="2" applyFont="1" applyFill="1" applyBorder="1" applyAlignment="1">
      <alignment horizontal="center" vertical="center" textRotation="255"/>
    </xf>
    <xf numFmtId="0" fontId="46" fillId="2" borderId="9" xfId="2" applyFont="1" applyFill="1" applyBorder="1" applyAlignment="1">
      <alignment horizontal="center" vertical="center" textRotation="255"/>
    </xf>
    <xf numFmtId="0" fontId="46" fillId="2" borderId="11" xfId="2" applyFont="1" applyFill="1" applyBorder="1" applyAlignment="1">
      <alignment horizontal="center" vertical="center" textRotation="255"/>
    </xf>
    <xf numFmtId="0" fontId="46"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4" fontId="46" fillId="2" borderId="6" xfId="2" applyNumberFormat="1" applyFont="1" applyFill="1" applyBorder="1" applyAlignment="1">
      <alignment horizontal="center" vertical="center" shrinkToFit="1"/>
    </xf>
    <xf numFmtId="4" fontId="46" fillId="2" borderId="5" xfId="2" applyNumberFormat="1" applyFont="1" applyFill="1" applyBorder="1" applyAlignment="1">
      <alignment horizontal="center" vertical="center" shrinkToFit="1"/>
    </xf>
    <xf numFmtId="4" fontId="46" fillId="2" borderId="9" xfId="2" applyNumberFormat="1" applyFont="1" applyFill="1" applyBorder="1" applyAlignment="1">
      <alignment horizontal="center" vertical="center" shrinkToFit="1"/>
    </xf>
    <xf numFmtId="4" fontId="46"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center" vertical="center" shrinkToFit="1"/>
    </xf>
    <xf numFmtId="176" fontId="10" fillId="0" borderId="7" xfId="2" applyNumberFormat="1" applyFont="1" applyBorder="1" applyAlignment="1">
      <alignment horizontal="center" vertical="center" shrinkToFit="1"/>
    </xf>
    <xf numFmtId="176" fontId="10" fillId="0" borderId="5" xfId="2" applyNumberFormat="1" applyFont="1" applyBorder="1" applyAlignment="1">
      <alignment horizontal="center" vertical="center" shrinkToFit="1"/>
    </xf>
    <xf numFmtId="176" fontId="10" fillId="0" borderId="9" xfId="2" applyNumberFormat="1" applyFont="1" applyBorder="1" applyAlignment="1">
      <alignment horizontal="center" vertical="center" shrinkToFit="1"/>
    </xf>
    <xf numFmtId="176" fontId="10" fillId="0" borderId="10" xfId="2" applyNumberFormat="1" applyFont="1" applyBorder="1" applyAlignment="1">
      <alignment horizontal="center" vertical="center" shrinkToFit="1"/>
    </xf>
    <xf numFmtId="176" fontId="10" fillId="0" borderId="11" xfId="2" applyNumberFormat="1" applyFont="1" applyBorder="1" applyAlignment="1">
      <alignment horizontal="center" vertical="center" shrinkToFit="1"/>
    </xf>
    <xf numFmtId="0" fontId="46" fillId="2" borderId="6" xfId="2" applyFont="1" applyFill="1" applyBorder="1" applyAlignment="1">
      <alignment horizontal="center" vertical="center"/>
    </xf>
    <xf numFmtId="0" fontId="46" fillId="2" borderId="2" xfId="2" applyFont="1" applyFill="1" applyBorder="1" applyAlignment="1" applyProtection="1">
      <alignment horizontal="center" vertical="center"/>
      <protection locked="0"/>
    </xf>
    <xf numFmtId="0" fontId="46" fillId="2" borderId="3" xfId="2" applyFont="1" applyFill="1" applyBorder="1" applyAlignment="1" applyProtection="1">
      <alignment horizontal="center" vertical="center"/>
      <protection locked="0"/>
    </xf>
    <xf numFmtId="0" fontId="10" fillId="0" borderId="2" xfId="2"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84" fontId="10" fillId="0" borderId="15" xfId="2" applyNumberFormat="1" applyFont="1" applyBorder="1" applyAlignment="1" applyProtection="1">
      <alignment horizontal="center" vertical="center"/>
      <protection locked="0"/>
    </xf>
    <xf numFmtId="0" fontId="10" fillId="0" borderId="2"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protection locked="0"/>
    </xf>
    <xf numFmtId="0" fontId="46" fillId="2" borderId="6" xfId="2" applyFont="1" applyFill="1" applyBorder="1" applyAlignment="1">
      <alignment horizontal="center" vertical="center" textRotation="255"/>
    </xf>
    <xf numFmtId="0" fontId="46" fillId="2" borderId="5" xfId="2" applyFont="1" applyFill="1" applyBorder="1" applyAlignment="1">
      <alignment horizontal="center" vertical="center" textRotation="255"/>
    </xf>
    <xf numFmtId="0" fontId="21" fillId="0" borderId="13" xfId="0" applyFont="1" applyBorder="1" applyAlignment="1" applyProtection="1">
      <alignment horizontal="center" vertical="center"/>
      <protection locked="0"/>
    </xf>
    <xf numFmtId="0" fontId="46" fillId="2" borderId="13" xfId="2" applyFont="1" applyFill="1" applyBorder="1" applyAlignment="1">
      <alignment horizontal="center" vertical="center" textRotation="255"/>
    </xf>
    <xf numFmtId="0" fontId="10" fillId="0" borderId="14" xfId="2" applyFont="1" applyBorder="1" applyAlignment="1" applyProtection="1">
      <alignment horizontal="center" vertical="center"/>
      <protection locked="0"/>
    </xf>
    <xf numFmtId="0" fontId="46" fillId="2" borderId="7" xfId="2" applyFont="1" applyFill="1" applyBorder="1" applyAlignment="1">
      <alignment horizontal="center" vertical="center"/>
    </xf>
    <xf numFmtId="0" fontId="46" fillId="2" borderId="5" xfId="2" applyFont="1" applyFill="1" applyBorder="1" applyAlignment="1">
      <alignment horizontal="center" vertical="center"/>
    </xf>
    <xf numFmtId="0" fontId="46" fillId="2" borderId="2" xfId="2" applyFont="1" applyFill="1" applyBorder="1" applyAlignment="1">
      <alignment horizontal="center" vertical="center" justifyLastLine="1" shrinkToFit="1"/>
    </xf>
    <xf numFmtId="0" fontId="46" fillId="2" borderId="3" xfId="2" applyFont="1" applyFill="1" applyBorder="1" applyAlignment="1">
      <alignment horizontal="center" vertical="center" justifyLastLine="1" shrinkToFit="1"/>
    </xf>
    <xf numFmtId="0" fontId="46" fillId="2" borderId="8" xfId="2" applyFont="1" applyFill="1" applyBorder="1" applyAlignment="1">
      <alignment horizontal="center" vertical="center" justifyLastLine="1" shrinkToFit="1"/>
    </xf>
    <xf numFmtId="183" fontId="10" fillId="0" borderId="2" xfId="2" applyNumberFormat="1" applyFont="1" applyBorder="1" applyAlignment="1" applyProtection="1">
      <alignment horizontal="center" vertical="center"/>
      <protection locked="0"/>
    </xf>
    <xf numFmtId="183" fontId="10" fillId="0" borderId="3" xfId="2" applyNumberFormat="1" applyFont="1" applyBorder="1" applyAlignment="1" applyProtection="1">
      <alignment horizontal="center" vertical="center"/>
      <protection locked="0"/>
    </xf>
    <xf numFmtId="182" fontId="21" fillId="0" borderId="1" xfId="0" applyNumberFormat="1" applyFont="1" applyBorder="1" applyAlignment="1" applyProtection="1">
      <alignment horizontal="center" vertical="center"/>
      <protection locked="0"/>
    </xf>
    <xf numFmtId="180" fontId="10" fillId="0" borderId="2" xfId="2" applyNumberFormat="1" applyFont="1" applyBorder="1" applyAlignment="1" applyProtection="1">
      <alignment horizontal="center" vertical="center"/>
      <protection locked="0"/>
    </xf>
    <xf numFmtId="180" fontId="10" fillId="0" borderId="8" xfId="2" applyNumberFormat="1" applyFont="1" applyBorder="1" applyAlignment="1" applyProtection="1">
      <alignment horizontal="center" vertical="center"/>
      <protection locked="0"/>
    </xf>
    <xf numFmtId="0" fontId="46" fillId="0" borderId="2" xfId="2" applyFont="1" applyBorder="1" applyAlignment="1">
      <alignment horizontal="center" vertical="center"/>
    </xf>
    <xf numFmtId="0" fontId="46" fillId="0" borderId="3" xfId="2" applyFont="1" applyBorder="1" applyAlignment="1">
      <alignment horizontal="center" vertical="center"/>
    </xf>
    <xf numFmtId="0" fontId="46" fillId="0" borderId="8" xfId="2" applyFont="1" applyBorder="1" applyAlignment="1">
      <alignment horizontal="center" vertical="center"/>
    </xf>
    <xf numFmtId="181" fontId="46" fillId="0" borderId="1" xfId="2" applyNumberFormat="1" applyFont="1" applyBorder="1" applyAlignment="1" applyProtection="1">
      <alignment horizontal="center" vertical="center"/>
      <protection locked="0"/>
    </xf>
    <xf numFmtId="0" fontId="13" fillId="0" borderId="1" xfId="7" applyBorder="1" applyAlignment="1">
      <alignment horizontal="center" vertical="center"/>
    </xf>
    <xf numFmtId="0" fontId="13" fillId="0" borderId="1" xfId="7" applyBorder="1" applyAlignment="1">
      <alignment horizontal="center" vertical="center" shrinkToFit="1"/>
    </xf>
    <xf numFmtId="0" fontId="13" fillId="0" borderId="1" xfId="2" applyBorder="1" applyAlignment="1">
      <alignment horizontal="center" vertical="center" shrinkToFit="1"/>
    </xf>
    <xf numFmtId="0" fontId="13" fillId="0" borderId="2" xfId="7" applyBorder="1" applyAlignment="1">
      <alignment horizontal="center" vertical="center" shrinkToFit="1"/>
    </xf>
    <xf numFmtId="0" fontId="13" fillId="0" borderId="8" xfId="2" applyBorder="1" applyAlignment="1">
      <alignment horizontal="center" vertical="center" shrinkToFit="1"/>
    </xf>
    <xf numFmtId="0" fontId="13" fillId="0" borderId="2" xfId="2" applyBorder="1" applyAlignment="1">
      <alignment horizontal="center" vertical="center" shrinkToFit="1"/>
    </xf>
    <xf numFmtId="0" fontId="13" fillId="0" borderId="3" xfId="2" applyBorder="1" applyAlignment="1">
      <alignment horizontal="center" vertical="center" shrinkToFit="1"/>
    </xf>
    <xf numFmtId="0" fontId="56" fillId="0" borderId="1" xfId="7" applyFont="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4" fillId="2" borderId="14" xfId="2" applyFont="1" applyFill="1" applyBorder="1" applyAlignment="1" applyProtection="1">
      <alignment horizontal="center" vertical="center" wrapText="1" shrinkToFit="1"/>
      <protection locked="0"/>
    </xf>
    <xf numFmtId="0" fontId="34" fillId="2" borderId="13" xfId="2" applyFont="1" applyFill="1" applyBorder="1" applyAlignment="1" applyProtection="1">
      <alignment horizontal="center" vertical="center" wrapText="1" shrinkToFit="1"/>
      <protection locked="0"/>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197" fontId="7" fillId="0" borderId="6" xfId="2" applyNumberFormat="1" applyFont="1" applyBorder="1" applyAlignment="1">
      <alignment horizontal="left" vertical="center"/>
    </xf>
    <xf numFmtId="197" fontId="7" fillId="0" borderId="7" xfId="2" applyNumberFormat="1" applyFont="1" applyBorder="1" applyAlignment="1">
      <alignment horizontal="left" vertical="center"/>
    </xf>
    <xf numFmtId="197" fontId="7" fillId="0" borderId="5" xfId="2" applyNumberFormat="1" applyFont="1" applyBorder="1" applyAlignment="1">
      <alignment horizontal="left" vertical="center"/>
    </xf>
    <xf numFmtId="0" fontId="5" fillId="2" borderId="1" xfId="2" applyFont="1" applyFill="1" applyBorder="1" applyAlignment="1">
      <alignment horizontal="center" vertical="center"/>
    </xf>
    <xf numFmtId="197" fontId="7" fillId="0" borderId="2" xfId="2" applyNumberFormat="1" applyFont="1" applyBorder="1" applyAlignment="1">
      <alignment horizontal="left" vertical="center" shrinkToFit="1"/>
    </xf>
    <xf numFmtId="197" fontId="7" fillId="0" borderId="3" xfId="2" applyNumberFormat="1" applyFont="1" applyBorder="1" applyAlignment="1">
      <alignment horizontal="left" vertical="center" shrinkToFit="1"/>
    </xf>
    <xf numFmtId="197" fontId="7" fillId="0" borderId="8" xfId="2" applyNumberFormat="1" applyFont="1" applyBorder="1" applyAlignment="1">
      <alignment horizontal="left" vertical="center" shrinkToFit="1"/>
    </xf>
    <xf numFmtId="0" fontId="5" fillId="2" borderId="13" xfId="2" applyFont="1" applyFill="1" applyBorder="1" applyAlignment="1">
      <alignment horizontal="center" vertical="center"/>
    </xf>
    <xf numFmtId="197" fontId="7" fillId="0" borderId="9" xfId="2" applyNumberFormat="1" applyFont="1" applyBorder="1" applyAlignment="1">
      <alignment horizontal="left" vertical="center"/>
    </xf>
    <xf numFmtId="197" fontId="7" fillId="0" borderId="10" xfId="2" applyNumberFormat="1" applyFont="1" applyBorder="1" applyAlignment="1">
      <alignment horizontal="left" vertical="center"/>
    </xf>
    <xf numFmtId="197" fontId="7" fillId="0" borderId="11" xfId="2" applyNumberFormat="1" applyFont="1" applyBorder="1" applyAlignment="1">
      <alignment horizontal="left" vertical="center"/>
    </xf>
    <xf numFmtId="0" fontId="5" fillId="2" borderId="1" xfId="2" applyFont="1" applyFill="1" applyBorder="1" applyAlignment="1">
      <alignment horizontal="center" vertical="center" shrinkToFit="1"/>
    </xf>
    <xf numFmtId="177" fontId="5" fillId="0" borderId="1" xfId="2" applyNumberFormat="1" applyFont="1" applyBorder="1" applyAlignment="1">
      <alignment horizontal="center" vertical="center" wrapText="1" shrinkToFit="1"/>
    </xf>
    <xf numFmtId="197" fontId="7" fillId="0" borderId="6" xfId="2" applyNumberFormat="1" applyFont="1" applyBorder="1" applyAlignment="1">
      <alignment horizontal="center" vertical="center" wrapText="1" shrinkToFit="1"/>
    </xf>
    <xf numFmtId="197" fontId="7" fillId="0" borderId="7" xfId="2" applyNumberFormat="1" applyFont="1" applyBorder="1" applyAlignment="1">
      <alignment horizontal="center" vertical="center" wrapText="1" shrinkToFit="1"/>
    </xf>
    <xf numFmtId="197" fontId="7" fillId="0" borderId="5" xfId="2" applyNumberFormat="1" applyFont="1" applyBorder="1" applyAlignment="1">
      <alignment horizontal="center" vertical="center" wrapText="1" shrinkToFit="1"/>
    </xf>
    <xf numFmtId="197" fontId="7" fillId="0" borderId="9" xfId="2" applyNumberFormat="1" applyFont="1" applyBorder="1" applyAlignment="1">
      <alignment horizontal="center" vertical="center" wrapText="1" shrinkToFit="1"/>
    </xf>
    <xf numFmtId="197" fontId="7" fillId="0" borderId="10" xfId="2" applyNumberFormat="1" applyFont="1" applyBorder="1" applyAlignment="1">
      <alignment horizontal="center" vertical="center" wrapText="1" shrinkToFit="1"/>
    </xf>
    <xf numFmtId="197" fontId="7" fillId="0" borderId="11" xfId="2" applyNumberFormat="1" applyFont="1" applyBorder="1" applyAlignment="1">
      <alignment horizontal="center" vertical="center" wrapText="1" shrinkToFi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197" fontId="10" fillId="0" borderId="6" xfId="2" applyNumberFormat="1" applyFont="1" applyBorder="1" applyAlignment="1">
      <alignment horizontal="center" vertical="center" wrapText="1" shrinkToFit="1"/>
    </xf>
    <xf numFmtId="197" fontId="10" fillId="0" borderId="7" xfId="2" applyNumberFormat="1" applyFont="1" applyBorder="1" applyAlignment="1">
      <alignment horizontal="center" vertical="center" wrapText="1" shrinkToFit="1"/>
    </xf>
    <xf numFmtId="197" fontId="10" fillId="0" borderId="5" xfId="2" applyNumberFormat="1" applyFont="1" applyBorder="1" applyAlignment="1">
      <alignment horizontal="center" vertical="center" wrapText="1" shrinkToFit="1"/>
    </xf>
    <xf numFmtId="197" fontId="10" fillId="0" borderId="9" xfId="2" applyNumberFormat="1" applyFont="1" applyBorder="1" applyAlignment="1">
      <alignment horizontal="center" vertical="center" wrapText="1" shrinkToFit="1"/>
    </xf>
    <xf numFmtId="197" fontId="10" fillId="0" borderId="10" xfId="2" applyNumberFormat="1" applyFont="1" applyBorder="1" applyAlignment="1">
      <alignment horizontal="center" vertical="center" wrapText="1" shrinkToFit="1"/>
    </xf>
    <xf numFmtId="197" fontId="10" fillId="0" borderId="11" xfId="2" applyNumberFormat="1"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197" fontId="10" fillId="0" borderId="6" xfId="2" applyNumberFormat="1" applyFont="1" applyBorder="1" applyAlignment="1">
      <alignment horizontal="left" vertical="center" shrinkToFit="1"/>
    </xf>
    <xf numFmtId="197" fontId="10" fillId="0" borderId="7" xfId="2" applyNumberFormat="1" applyFont="1" applyBorder="1" applyAlignment="1">
      <alignment horizontal="left" vertical="center" shrinkToFit="1"/>
    </xf>
    <xf numFmtId="197" fontId="10" fillId="0" borderId="5" xfId="2" applyNumberFormat="1" applyFont="1" applyBorder="1" applyAlignment="1">
      <alignment horizontal="left" vertical="center" shrinkToFit="1"/>
    </xf>
    <xf numFmtId="0" fontId="10" fillId="2" borderId="1" xfId="2" applyFont="1" applyFill="1" applyBorder="1" applyAlignment="1">
      <alignment horizontal="center" vertical="center"/>
    </xf>
    <xf numFmtId="197" fontId="10" fillId="0" borderId="1" xfId="2" applyNumberFormat="1" applyFont="1" applyBorder="1" applyAlignment="1">
      <alignment horizontal="left" vertical="center" shrinkToFit="1"/>
    </xf>
    <xf numFmtId="176" fontId="10" fillId="0" borderId="6" xfId="2" applyNumberFormat="1" applyFont="1" applyBorder="1" applyAlignment="1">
      <alignment horizontal="center" vertical="center"/>
    </xf>
    <xf numFmtId="176" fontId="10" fillId="0" borderId="7" xfId="2" applyNumberFormat="1" applyFont="1" applyBorder="1" applyAlignment="1">
      <alignment horizontal="center" vertical="center"/>
    </xf>
    <xf numFmtId="176" fontId="10" fillId="0" borderId="5" xfId="2" applyNumberFormat="1" applyFont="1" applyBorder="1" applyAlignment="1">
      <alignment horizontal="center" vertical="center"/>
    </xf>
    <xf numFmtId="176" fontId="10" fillId="0" borderId="9"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197" fontId="10" fillId="0" borderId="9" xfId="2" applyNumberFormat="1" applyFont="1" applyBorder="1" applyAlignment="1">
      <alignment horizontal="left" vertical="center"/>
    </xf>
    <xf numFmtId="197" fontId="10" fillId="0" borderId="10" xfId="2" applyNumberFormat="1" applyFont="1" applyBorder="1" applyAlignment="1">
      <alignment horizontal="left" vertical="center"/>
    </xf>
    <xf numFmtId="197" fontId="10" fillId="0" borderId="11" xfId="2" applyNumberFormat="1" applyFont="1" applyBorder="1" applyAlignment="1">
      <alignment horizontal="left" vertical="center"/>
    </xf>
    <xf numFmtId="0" fontId="10" fillId="2" borderId="1" xfId="2" applyFont="1" applyFill="1" applyBorder="1" applyAlignment="1">
      <alignment horizontal="center" vertical="center" wrapText="1"/>
    </xf>
    <xf numFmtId="177" fontId="46" fillId="4" borderId="2" xfId="2" applyNumberFormat="1" applyFont="1" applyFill="1" applyBorder="1" applyAlignment="1">
      <alignment horizontal="center" vertical="center" shrinkToFit="1"/>
    </xf>
    <xf numFmtId="177" fontId="46" fillId="4" borderId="3" xfId="2" applyNumberFormat="1" applyFont="1" applyFill="1" applyBorder="1" applyAlignment="1">
      <alignment horizontal="center" vertical="center" shrinkToFit="1"/>
    </xf>
    <xf numFmtId="177" fontId="46" fillId="4" borderId="8" xfId="2" applyNumberFormat="1" applyFont="1" applyFill="1" applyBorder="1" applyAlignment="1">
      <alignment horizontal="center" vertical="center" shrinkToFit="1"/>
    </xf>
    <xf numFmtId="49" fontId="46" fillId="0" borderId="1" xfId="2" applyNumberFormat="1" applyFont="1" applyBorder="1" applyAlignment="1">
      <alignment horizontal="center" vertical="center"/>
    </xf>
    <xf numFmtId="0" fontId="10" fillId="0" borderId="6" xfId="2" applyFont="1" applyBorder="1" applyAlignment="1" applyProtection="1">
      <alignment horizontal="left" vertical="center" shrinkToFit="1"/>
      <protection locked="0"/>
    </xf>
    <xf numFmtId="0" fontId="10" fillId="0" borderId="7" xfId="2" applyFont="1" applyBorder="1" applyAlignment="1" applyProtection="1">
      <alignment horizontal="left" vertical="center" shrinkToFit="1"/>
      <protection locked="0"/>
    </xf>
    <xf numFmtId="0" fontId="10" fillId="0" borderId="5" xfId="2" applyFont="1" applyBorder="1" applyAlignment="1" applyProtection="1">
      <alignment horizontal="left" vertical="center" shrinkToFit="1"/>
      <protection locked="0"/>
    </xf>
    <xf numFmtId="0" fontId="10" fillId="2" borderId="14" xfId="2" applyFont="1" applyFill="1" applyBorder="1" applyAlignment="1">
      <alignment horizontal="center" vertical="center" shrinkToFit="1"/>
    </xf>
    <xf numFmtId="0" fontId="10" fillId="2" borderId="13" xfId="2" applyFont="1" applyFill="1" applyBorder="1" applyAlignment="1">
      <alignment horizontal="center" vertical="center" shrinkToFit="1"/>
    </xf>
    <xf numFmtId="0" fontId="10" fillId="0" borderId="9" xfId="2" applyFont="1" applyBorder="1" applyAlignment="1" applyProtection="1">
      <alignment horizontal="left" vertical="center" shrinkToFit="1"/>
      <protection locked="0"/>
    </xf>
    <xf numFmtId="0" fontId="10" fillId="0" borderId="10" xfId="2" applyFont="1" applyBorder="1" applyAlignment="1" applyProtection="1">
      <alignment horizontal="left" vertical="center" shrinkToFit="1"/>
      <protection locked="0"/>
    </xf>
    <xf numFmtId="0" fontId="10" fillId="0" borderId="11" xfId="2" applyFont="1" applyBorder="1" applyAlignment="1" applyProtection="1">
      <alignment horizontal="left" vertical="center" shrinkToFit="1"/>
      <protection locked="0"/>
    </xf>
    <xf numFmtId="0" fontId="10" fillId="0" borderId="7" xfId="2" applyFont="1" applyBorder="1" applyAlignment="1" applyProtection="1">
      <alignment horizontal="left" vertical="center" wrapText="1" shrinkToFit="1"/>
      <protection locked="0"/>
    </xf>
    <xf numFmtId="176" fontId="10" fillId="2" borderId="14" xfId="2" applyNumberFormat="1" applyFont="1" applyFill="1" applyBorder="1" applyAlignment="1">
      <alignment horizontal="center" vertical="center" shrinkToFit="1"/>
    </xf>
    <xf numFmtId="176" fontId="10" fillId="2" borderId="13" xfId="2" applyNumberFormat="1" applyFont="1" applyFill="1" applyBorder="1" applyAlignment="1">
      <alignment horizontal="center" vertical="center" shrinkToFit="1"/>
    </xf>
    <xf numFmtId="199" fontId="10" fillId="0" borderId="2" xfId="2" applyNumberFormat="1" applyFont="1" applyBorder="1" applyAlignment="1" applyProtection="1">
      <alignment horizontal="center" vertical="center" shrinkToFit="1"/>
      <protection locked="0"/>
    </xf>
    <xf numFmtId="199" fontId="10" fillId="0" borderId="3" xfId="2" applyNumberFormat="1" applyFont="1" applyBorder="1" applyAlignment="1" applyProtection="1">
      <alignment horizontal="center" vertical="center" shrinkToFit="1"/>
      <protection locked="0"/>
    </xf>
    <xf numFmtId="199" fontId="10" fillId="0" borderId="8" xfId="2" applyNumberFormat="1" applyFont="1" applyBorder="1" applyAlignment="1" applyProtection="1">
      <alignment horizontal="center" vertical="center" shrinkToFit="1"/>
      <protection locked="0"/>
    </xf>
    <xf numFmtId="0" fontId="10" fillId="0" borderId="2" xfId="2" applyFont="1" applyBorder="1" applyAlignment="1" applyProtection="1">
      <alignment horizontal="left" vertical="center" shrinkToFit="1"/>
      <protection locked="0"/>
    </xf>
    <xf numFmtId="0" fontId="10" fillId="0" borderId="3" xfId="2" applyFont="1" applyBorder="1" applyAlignment="1" applyProtection="1">
      <alignment horizontal="left" vertical="center" shrinkToFit="1"/>
      <protection locked="0"/>
    </xf>
    <xf numFmtId="0" fontId="10" fillId="2" borderId="2"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0" borderId="3" xfId="2" applyFont="1" applyBorder="1" applyAlignment="1" applyProtection="1">
      <alignment horizontal="center" vertical="center" shrinkToFit="1"/>
      <protection locked="0"/>
    </xf>
    <xf numFmtId="0" fontId="10" fillId="2" borderId="1" xfId="2" applyFont="1" applyFill="1" applyBorder="1" applyAlignment="1">
      <alignment horizontal="center" vertical="center" shrinkToFit="1"/>
    </xf>
    <xf numFmtId="0" fontId="10" fillId="0" borderId="14" xfId="2" applyFont="1" applyBorder="1" applyAlignment="1" applyProtection="1">
      <alignment horizontal="center" vertical="center" shrinkToFit="1"/>
      <protection locked="0"/>
    </xf>
    <xf numFmtId="0" fontId="10" fillId="0" borderId="13" xfId="2" applyFont="1" applyBorder="1" applyAlignment="1" applyProtection="1">
      <alignment horizontal="center" vertical="center" shrinkToFit="1"/>
      <protection locked="0"/>
    </xf>
    <xf numFmtId="202" fontId="10" fillId="0" borderId="6" xfId="2" applyNumberFormat="1" applyFont="1" applyBorder="1" applyAlignment="1" applyProtection="1">
      <alignment horizontal="center" vertical="center"/>
      <protection locked="0"/>
    </xf>
    <xf numFmtId="202" fontId="10" fillId="0" borderId="5" xfId="2" applyNumberFormat="1" applyFont="1" applyBorder="1" applyAlignment="1" applyProtection="1">
      <alignment horizontal="center" vertical="center"/>
      <protection locked="0"/>
    </xf>
    <xf numFmtId="202" fontId="10" fillId="0" borderId="12" xfId="2" applyNumberFormat="1" applyFont="1" applyBorder="1" applyAlignment="1" applyProtection="1">
      <alignment horizontal="center" vertical="center"/>
      <protection locked="0"/>
    </xf>
    <xf numFmtId="202" fontId="10" fillId="0" borderId="4" xfId="2" applyNumberFormat="1" applyFont="1" applyBorder="1" applyAlignment="1" applyProtection="1">
      <alignment horizontal="center" vertical="center"/>
      <protection locked="0"/>
    </xf>
    <xf numFmtId="0" fontId="10" fillId="2" borderId="14" xfId="2" applyFont="1" applyFill="1" applyBorder="1" applyAlignment="1" applyProtection="1">
      <alignment horizontal="center" vertical="center"/>
      <protection locked="0"/>
    </xf>
    <xf numFmtId="0" fontId="10" fillId="2" borderId="13" xfId="2" applyFont="1" applyFill="1" applyBorder="1" applyAlignment="1" applyProtection="1">
      <alignment horizontal="center" vertical="center"/>
      <protection locked="0"/>
    </xf>
    <xf numFmtId="0" fontId="27" fillId="2" borderId="14" xfId="2" applyFont="1" applyFill="1" applyBorder="1" applyAlignment="1" applyProtection="1">
      <alignment horizontal="center" vertical="center"/>
      <protection locked="0"/>
    </xf>
    <xf numFmtId="0" fontId="27" fillId="2" borderId="13" xfId="2" applyFont="1" applyFill="1" applyBorder="1" applyAlignment="1" applyProtection="1">
      <alignment horizontal="center" vertical="center"/>
      <protection locked="0"/>
    </xf>
    <xf numFmtId="202" fontId="10" fillId="0" borderId="9" xfId="2" applyNumberFormat="1" applyFont="1" applyBorder="1" applyAlignment="1" applyProtection="1">
      <alignment horizontal="center" vertical="center"/>
      <protection locked="0"/>
    </xf>
    <xf numFmtId="202" fontId="10" fillId="0" borderId="11" xfId="2" applyNumberFormat="1" applyFont="1" applyBorder="1" applyAlignment="1" applyProtection="1">
      <alignment horizontal="center" vertical="center"/>
      <protection locked="0"/>
    </xf>
    <xf numFmtId="202" fontId="10" fillId="0" borderId="2" xfId="2" applyNumberFormat="1" applyFont="1" applyBorder="1" applyAlignment="1" applyProtection="1">
      <alignment horizontal="center" vertical="center"/>
      <protection locked="0"/>
    </xf>
    <xf numFmtId="202" fontId="10" fillId="0" borderId="8" xfId="2" applyNumberFormat="1" applyFont="1" applyBorder="1" applyAlignment="1" applyProtection="1">
      <alignment horizontal="center" vertical="center"/>
      <protection locked="0"/>
    </xf>
    <xf numFmtId="202" fontId="10" fillId="0" borderId="3" xfId="2" applyNumberFormat="1" applyFont="1" applyBorder="1" applyAlignment="1" applyProtection="1">
      <alignment horizontal="center" vertical="center"/>
      <protection locked="0"/>
    </xf>
    <xf numFmtId="0" fontId="50" fillId="0" borderId="10" xfId="2" applyFont="1" applyBorder="1" applyAlignment="1" applyProtection="1">
      <alignment horizontal="left" vertical="top" wrapText="1"/>
      <protection locked="0"/>
    </xf>
    <xf numFmtId="0" fontId="58" fillId="2" borderId="6" xfId="2" applyFont="1" applyFill="1" applyBorder="1" applyAlignment="1">
      <alignment horizontal="center" vertical="center" wrapText="1" shrinkToFit="1"/>
    </xf>
    <xf numFmtId="0" fontId="58" fillId="2" borderId="5" xfId="2" applyFont="1" applyFill="1" applyBorder="1" applyAlignment="1">
      <alignment horizontal="center" vertical="center" wrapText="1" shrinkToFit="1"/>
    </xf>
    <xf numFmtId="0" fontId="58" fillId="2" borderId="9" xfId="2" applyFont="1" applyFill="1" applyBorder="1" applyAlignment="1">
      <alignment horizontal="center" vertical="center" wrapText="1" shrinkToFit="1"/>
    </xf>
    <xf numFmtId="0" fontId="58" fillId="2" borderId="11" xfId="2" applyFont="1" applyFill="1" applyBorder="1" applyAlignment="1">
      <alignment horizontal="center" vertical="center" wrapText="1" shrinkToFit="1"/>
    </xf>
    <xf numFmtId="203" fontId="10" fillId="0" borderId="2" xfId="2" applyNumberFormat="1" applyFont="1" applyBorder="1" applyAlignment="1" applyProtection="1">
      <alignment horizontal="center" vertical="center"/>
      <protection locked="0"/>
    </xf>
    <xf numFmtId="203" fontId="10" fillId="0" borderId="8" xfId="2" applyNumberFormat="1" applyFont="1" applyBorder="1" applyAlignment="1" applyProtection="1">
      <alignment horizontal="center" vertical="center"/>
      <protection locked="0"/>
    </xf>
    <xf numFmtId="203" fontId="10" fillId="0" borderId="3" xfId="2" applyNumberFormat="1" applyFont="1" applyBorder="1" applyAlignment="1" applyProtection="1">
      <alignment horizontal="center" vertical="center"/>
      <protection locked="0"/>
    </xf>
    <xf numFmtId="0" fontId="57" fillId="0" borderId="6" xfId="2" applyFont="1" applyBorder="1" applyAlignment="1" applyProtection="1">
      <alignment horizontal="center" vertical="center"/>
      <protection locked="0"/>
    </xf>
    <xf numFmtId="0" fontId="57" fillId="0" borderId="5" xfId="2" applyFont="1" applyBorder="1" applyAlignment="1" applyProtection="1">
      <alignment horizontal="center" vertical="center"/>
      <protection locked="0"/>
    </xf>
    <xf numFmtId="0" fontId="57" fillId="0" borderId="12" xfId="2" applyFont="1" applyBorder="1" applyAlignment="1" applyProtection="1">
      <alignment horizontal="center" vertical="center"/>
      <protection locked="0"/>
    </xf>
    <xf numFmtId="0" fontId="57" fillId="0" borderId="4" xfId="2" applyFont="1" applyBorder="1" applyAlignment="1" applyProtection="1">
      <alignment horizontal="center" vertical="center"/>
      <protection locked="0"/>
    </xf>
    <xf numFmtId="0" fontId="57" fillId="0" borderId="9" xfId="2" applyFont="1" applyBorder="1" applyAlignment="1" applyProtection="1">
      <alignment horizontal="center" vertical="center"/>
      <protection locked="0"/>
    </xf>
    <xf numFmtId="0" fontId="57" fillId="0" borderId="11" xfId="2" applyFont="1" applyBorder="1" applyAlignment="1" applyProtection="1">
      <alignment horizontal="center" vertical="center"/>
      <protection locked="0"/>
    </xf>
    <xf numFmtId="0" fontId="10" fillId="2" borderId="12" xfId="2" applyFont="1" applyFill="1" applyBorder="1" applyAlignment="1">
      <alignment horizontal="center" vertical="center" wrapText="1" shrinkToFit="1"/>
    </xf>
    <xf numFmtId="0" fontId="10" fillId="2" borderId="4" xfId="2" applyFont="1" applyFill="1" applyBorder="1" applyAlignment="1">
      <alignment horizontal="center" vertical="center" wrapText="1" shrinkToFit="1"/>
    </xf>
    <xf numFmtId="0" fontId="10" fillId="2" borderId="14" xfId="2" applyFont="1" applyFill="1" applyBorder="1" applyAlignment="1">
      <alignment horizontal="center" vertical="center" wrapText="1" shrinkToFit="1"/>
    </xf>
    <xf numFmtId="0" fontId="10" fillId="2" borderId="15" xfId="2" applyFont="1" applyFill="1" applyBorder="1" applyAlignment="1">
      <alignment horizontal="center" vertical="center" wrapText="1" shrinkToFit="1"/>
    </xf>
    <xf numFmtId="0" fontId="10" fillId="2" borderId="13" xfId="2" applyFont="1" applyFill="1" applyBorder="1" applyAlignment="1">
      <alignment horizontal="center" vertical="center" wrapText="1" shrinkToFit="1"/>
    </xf>
    <xf numFmtId="0" fontId="36" fillId="0" borderId="1" xfId="0" applyFont="1" applyBorder="1" applyAlignment="1">
      <alignment horizontal="center" vertical="center"/>
    </xf>
    <xf numFmtId="0" fontId="45" fillId="0" borderId="10" xfId="2" applyFont="1" applyBorder="1" applyAlignment="1">
      <alignment horizontal="left" vertical="center"/>
    </xf>
    <xf numFmtId="0" fontId="45"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46" fillId="2" borderId="15" xfId="2" applyFont="1" applyFill="1" applyBorder="1" applyAlignment="1">
      <alignment horizontal="center" vertical="center" wrapText="1"/>
    </xf>
    <xf numFmtId="0" fontId="46" fillId="2" borderId="13" xfId="2" applyFont="1" applyFill="1" applyBorder="1" applyAlignment="1">
      <alignment horizontal="center" vertical="center"/>
    </xf>
    <xf numFmtId="0" fontId="46" fillId="2" borderId="12" xfId="2" applyFont="1" applyFill="1" applyBorder="1" applyAlignment="1">
      <alignment horizontal="center" vertical="center" wrapText="1"/>
    </xf>
    <xf numFmtId="0" fontId="46" fillId="2" borderId="4" xfId="2" applyFont="1" applyFill="1" applyBorder="1" applyAlignment="1">
      <alignment horizontal="center" vertical="center"/>
    </xf>
    <xf numFmtId="0" fontId="46" fillId="2" borderId="2" xfId="2" applyFont="1" applyFill="1" applyBorder="1" applyAlignment="1">
      <alignment horizontal="center" vertical="center" wrapText="1"/>
    </xf>
    <xf numFmtId="0" fontId="46" fillId="2" borderId="8" xfId="2" applyFont="1" applyFill="1" applyBorder="1" applyAlignment="1">
      <alignment horizontal="center" vertical="center" wrapText="1"/>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178" fontId="46" fillId="0" borderId="2" xfId="2" applyNumberFormat="1" applyFont="1" applyBorder="1" applyAlignment="1" applyProtection="1">
      <alignment horizontal="center" vertical="center"/>
      <protection locked="0"/>
    </xf>
    <xf numFmtId="178" fontId="46" fillId="0" borderId="8" xfId="2" applyNumberFormat="1" applyFont="1" applyBorder="1" applyAlignment="1" applyProtection="1">
      <alignment horizontal="center" vertical="center"/>
      <protection locked="0"/>
    </xf>
    <xf numFmtId="0" fontId="44" fillId="2" borderId="14" xfId="2" applyFont="1" applyFill="1" applyBorder="1" applyAlignment="1">
      <alignment horizontal="center" vertical="center" wrapText="1"/>
    </xf>
    <xf numFmtId="0" fontId="44" fillId="2" borderId="13" xfId="2" applyFont="1" applyFill="1" applyBorder="1" applyAlignment="1">
      <alignment horizontal="center" vertical="center" wrapText="1"/>
    </xf>
    <xf numFmtId="0" fontId="46" fillId="2" borderId="6" xfId="2" applyFont="1" applyFill="1" applyBorder="1" applyAlignment="1">
      <alignment horizontal="center" vertical="center" wrapText="1"/>
    </xf>
    <xf numFmtId="0" fontId="46" fillId="2" borderId="5"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46" fillId="2" borderId="11" xfId="2" applyFont="1" applyFill="1" applyBorder="1" applyAlignment="1">
      <alignment horizontal="center" vertical="center" wrapText="1"/>
    </xf>
    <xf numFmtId="0" fontId="46" fillId="0" borderId="2" xfId="2" applyFont="1" applyBorder="1" applyAlignment="1" applyProtection="1">
      <alignment horizontal="center" vertical="center" shrinkToFit="1"/>
      <protection locked="0"/>
    </xf>
    <xf numFmtId="0" fontId="46" fillId="0" borderId="3" xfId="2" applyFont="1" applyBorder="1" applyAlignment="1" applyProtection="1">
      <alignment horizontal="center" vertical="center" shrinkToFit="1"/>
      <protection locked="0"/>
    </xf>
    <xf numFmtId="0" fontId="46" fillId="0" borderId="8" xfId="2" applyFont="1" applyBorder="1" applyAlignment="1" applyProtection="1">
      <alignment horizontal="center" vertical="center" shrinkToFit="1"/>
      <protection locked="0"/>
    </xf>
    <xf numFmtId="0" fontId="46" fillId="2" borderId="7" xfId="2" applyFont="1" applyFill="1" applyBorder="1" applyAlignment="1">
      <alignment horizontal="center" vertical="center" wrapText="1"/>
    </xf>
    <xf numFmtId="0" fontId="46" fillId="2" borderId="10" xfId="2" applyFont="1" applyFill="1" applyBorder="1" applyAlignment="1">
      <alignment horizontal="center" vertical="center" wrapText="1"/>
    </xf>
    <xf numFmtId="0" fontId="46" fillId="2" borderId="1" xfId="2" applyFont="1" applyFill="1" applyBorder="1" applyAlignment="1">
      <alignment horizontal="center" vertical="center"/>
    </xf>
    <xf numFmtId="0" fontId="46" fillId="2" borderId="1" xfId="2" applyFont="1" applyFill="1" applyBorder="1" applyAlignment="1">
      <alignment horizontal="center" vertical="center" wrapText="1"/>
    </xf>
    <xf numFmtId="0" fontId="36" fillId="0" borderId="1" xfId="0" applyFont="1" applyBorder="1" applyAlignment="1">
      <alignment horizontal="center" vertical="center" wrapText="1"/>
    </xf>
    <xf numFmtId="0" fontId="50" fillId="2" borderId="1" xfId="2" applyFont="1" applyFill="1" applyBorder="1" applyAlignment="1">
      <alignment horizontal="center" vertical="center"/>
    </xf>
    <xf numFmtId="0" fontId="50" fillId="2" borderId="1" xfId="2" applyFont="1" applyFill="1" applyBorder="1" applyAlignment="1">
      <alignment horizontal="center" vertical="center" wrapText="1" shrinkToFit="1"/>
    </xf>
    <xf numFmtId="0" fontId="46" fillId="2" borderId="14"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6" fillId="2" borderId="6" xfId="2" applyFont="1" applyFill="1" applyBorder="1" applyAlignment="1">
      <alignment horizontal="center" vertical="center" wrapText="1" shrinkToFit="1"/>
    </xf>
    <xf numFmtId="0" fontId="46" fillId="2" borderId="7" xfId="2" applyFont="1" applyFill="1" applyBorder="1" applyAlignment="1">
      <alignment horizontal="center" vertical="center" wrapText="1" shrinkToFit="1"/>
    </xf>
    <xf numFmtId="0" fontId="46" fillId="2" borderId="5" xfId="2" applyFont="1" applyFill="1" applyBorder="1" applyAlignment="1">
      <alignment horizontal="center" vertical="center" wrapText="1" shrinkToFi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10" fillId="0" borderId="7" xfId="2"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46" fillId="2" borderId="1" xfId="2" applyFont="1" applyFill="1" applyBorder="1" applyAlignment="1">
      <alignment horizontal="center" vertical="center" textRotation="255"/>
    </xf>
    <xf numFmtId="0" fontId="46" fillId="2" borderId="6" xfId="2" applyFont="1" applyFill="1" applyBorder="1" applyAlignment="1" applyProtection="1">
      <alignment horizontal="center" vertical="center"/>
      <protection locked="0"/>
    </xf>
    <xf numFmtId="0" fontId="46" fillId="2" borderId="7" xfId="2" applyFont="1" applyFill="1" applyBorder="1" applyAlignment="1" applyProtection="1">
      <alignment horizontal="center" vertical="center"/>
      <protection locked="0"/>
    </xf>
    <xf numFmtId="0" fontId="46" fillId="2" borderId="5" xfId="2" applyFont="1" applyFill="1" applyBorder="1" applyAlignment="1" applyProtection="1">
      <alignment horizontal="center" vertical="center"/>
      <protection locked="0"/>
    </xf>
    <xf numFmtId="0" fontId="46" fillId="2" borderId="9" xfId="2" applyFont="1" applyFill="1" applyBorder="1" applyAlignment="1" applyProtection="1">
      <alignment horizontal="center" vertical="center"/>
      <protection locked="0"/>
    </xf>
    <xf numFmtId="0" fontId="46" fillId="2" borderId="10" xfId="2" applyFont="1" applyFill="1" applyBorder="1" applyAlignment="1" applyProtection="1">
      <alignment horizontal="center" vertical="center"/>
      <protection locked="0"/>
    </xf>
    <xf numFmtId="0" fontId="46" fillId="2" borderId="11" xfId="2" applyFont="1" applyFill="1" applyBorder="1" applyAlignment="1" applyProtection="1">
      <alignment horizontal="center" vertical="center"/>
      <protection locked="0"/>
    </xf>
    <xf numFmtId="0" fontId="36" fillId="0" borderId="1" xfId="0" applyFont="1" applyBorder="1" applyAlignment="1">
      <alignment horizontal="center" vertical="center" shrinkToFit="1"/>
    </xf>
    <xf numFmtId="0" fontId="46" fillId="2" borderId="0" xfId="2" applyFont="1" applyFill="1" applyAlignment="1">
      <alignment horizontal="center" vertical="center" wrapText="1"/>
    </xf>
    <xf numFmtId="0" fontId="46" fillId="2" borderId="4" xfId="2" applyFont="1" applyFill="1" applyBorder="1" applyAlignment="1">
      <alignment horizontal="center" vertical="center" wrapText="1"/>
    </xf>
    <xf numFmtId="0" fontId="36" fillId="0" borderId="1" xfId="0" applyFont="1" applyBorder="1" applyAlignment="1">
      <alignment horizontal="center" vertical="center" textRotation="255"/>
    </xf>
    <xf numFmtId="0" fontId="46" fillId="0" borderId="48" xfId="2" applyFont="1" applyBorder="1" applyAlignment="1" applyProtection="1">
      <alignment horizontal="center" vertical="center" shrinkToFit="1"/>
      <protection locked="0"/>
    </xf>
    <xf numFmtId="0" fontId="11" fillId="0" borderId="10" xfId="2" applyFont="1" applyBorder="1" applyAlignment="1">
      <alignment horizontal="left" vertical="center"/>
    </xf>
    <xf numFmtId="0" fontId="10" fillId="0" borderId="11"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28" fillId="0" borderId="9" xfId="0" applyFont="1" applyBorder="1" applyAlignment="1">
      <alignment horizontal="center" vertical="center" shrinkToFit="1"/>
    </xf>
    <xf numFmtId="0" fontId="28" fillId="0" borderId="11" xfId="0" applyFont="1" applyBorder="1" applyAlignment="1">
      <alignment horizontal="center" vertical="center" shrinkToFit="1"/>
    </xf>
    <xf numFmtId="0" fontId="46" fillId="2" borderId="12" xfId="2" applyFont="1" applyFill="1" applyBorder="1" applyAlignment="1">
      <alignment horizontal="center" vertical="center"/>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46" fillId="2" borderId="15" xfId="2" applyFont="1" applyFill="1" applyBorder="1" applyAlignment="1">
      <alignment horizontal="center" vertical="center"/>
    </xf>
    <xf numFmtId="0" fontId="36" fillId="0" borderId="13" xfId="0" applyFont="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176" fontId="13" fillId="0" borderId="1" xfId="2" applyNumberFormat="1" applyBorder="1" applyAlignment="1">
      <alignment horizontal="center" vertical="center" shrinkToFit="1"/>
    </xf>
    <xf numFmtId="178" fontId="10" fillId="0" borderId="2" xfId="2" applyNumberFormat="1" applyFont="1" applyBorder="1" applyAlignment="1" applyProtection="1">
      <alignment horizontal="center" vertical="center"/>
      <protection locked="0"/>
    </xf>
    <xf numFmtId="178" fontId="10" fillId="0" borderId="8" xfId="2" applyNumberFormat="1" applyFont="1" applyBorder="1" applyAlignment="1" applyProtection="1">
      <alignment horizontal="center" vertical="center"/>
      <protection locked="0"/>
    </xf>
    <xf numFmtId="0" fontId="13" fillId="0" borderId="2" xfId="2" applyBorder="1" applyAlignment="1">
      <alignment horizontal="center" vertical="center"/>
    </xf>
    <xf numFmtId="0" fontId="13" fillId="0" borderId="8" xfId="2" applyBorder="1" applyAlignment="1">
      <alignment horizontal="center" vertical="center"/>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3" fillId="0" borderId="1" xfId="2" applyBorder="1" applyAlignment="1">
      <alignment horizontal="center" vertical="center"/>
    </xf>
    <xf numFmtId="0" fontId="10" fillId="2" borderId="2" xfId="2" applyFont="1" applyFill="1" applyBorder="1" applyAlignment="1">
      <alignment horizontal="center" vertical="center" wrapText="1"/>
    </xf>
    <xf numFmtId="0" fontId="13" fillId="0" borderId="2" xfId="2" applyBorder="1" applyAlignment="1">
      <alignment vertical="center"/>
    </xf>
    <xf numFmtId="0" fontId="28" fillId="0" borderId="3" xfId="0" applyFont="1" applyBorder="1">
      <alignment vertical="center"/>
    </xf>
    <xf numFmtId="0" fontId="28" fillId="0" borderId="8" xfId="0" applyFont="1" applyBorder="1">
      <alignment vertical="center"/>
    </xf>
    <xf numFmtId="0" fontId="10" fillId="2" borderId="14" xfId="2" applyFont="1" applyFill="1" applyBorder="1" applyAlignment="1">
      <alignment horizontal="center" vertical="center"/>
    </xf>
    <xf numFmtId="0" fontId="10" fillId="0" borderId="5" xfId="2" applyFont="1" applyBorder="1" applyAlignment="1">
      <alignment horizontal="left" vertical="center" shrinkToFit="1"/>
    </xf>
    <xf numFmtId="0" fontId="10" fillId="2" borderId="8" xfId="2" applyFont="1" applyFill="1" applyBorder="1" applyAlignment="1">
      <alignment horizontal="center" vertical="center"/>
    </xf>
    <xf numFmtId="0" fontId="10" fillId="0" borderId="1" xfId="2" applyFont="1" applyBorder="1" applyAlignment="1">
      <alignment horizontal="left" vertical="center" shrinkToFit="1"/>
    </xf>
    <xf numFmtId="0" fontId="28" fillId="0" borderId="9" xfId="0" applyFont="1" applyBorder="1" applyAlignment="1">
      <alignment horizontal="center" vertical="center" wrapText="1" shrinkToFit="1"/>
    </xf>
    <xf numFmtId="0" fontId="28" fillId="0" borderId="10" xfId="0" applyFont="1" applyBorder="1" applyAlignment="1">
      <alignment horizontal="center" vertical="center" wrapText="1" shrinkToFit="1"/>
    </xf>
    <xf numFmtId="0" fontId="28" fillId="0" borderId="10" xfId="0" applyFont="1" applyBorder="1" applyAlignment="1">
      <alignment horizontal="center" vertical="center" shrinkToFit="1"/>
    </xf>
    <xf numFmtId="0" fontId="10" fillId="2" borderId="13" xfId="2" applyFont="1" applyFill="1" applyBorder="1" applyAlignment="1">
      <alignment horizontal="center" vertical="center"/>
    </xf>
    <xf numFmtId="0" fontId="10" fillId="2" borderId="8" xfId="2" applyFont="1" applyFill="1" applyBorder="1" applyAlignment="1">
      <alignment horizontal="center" vertical="center" wrapText="1"/>
    </xf>
    <xf numFmtId="0" fontId="10" fillId="0" borderId="6" xfId="2" applyFont="1" applyBorder="1" applyAlignment="1">
      <alignment horizontal="center" vertical="center" shrinkToFit="1"/>
    </xf>
    <xf numFmtId="0" fontId="13" fillId="0" borderId="3" xfId="2" applyBorder="1" applyAlignment="1">
      <alignment vertical="center"/>
    </xf>
    <xf numFmtId="176" fontId="13" fillId="0" borderId="2" xfId="2" applyNumberFormat="1" applyBorder="1" applyAlignment="1">
      <alignment horizontal="center" vertical="center" shrinkToFit="1"/>
    </xf>
    <xf numFmtId="176" fontId="13" fillId="0" borderId="8" xfId="2" applyNumberFormat="1" applyBorder="1" applyAlignment="1">
      <alignment horizontal="center" vertical="center" shrinkToFit="1"/>
    </xf>
    <xf numFmtId="176" fontId="13" fillId="0" borderId="2" xfId="2" applyNumberFormat="1" applyBorder="1" applyAlignment="1">
      <alignment horizontal="center" vertical="center"/>
    </xf>
    <xf numFmtId="176" fontId="13" fillId="0" borderId="8" xfId="2" applyNumberFormat="1" applyBorder="1" applyAlignment="1">
      <alignment horizontal="center" vertical="center"/>
    </xf>
    <xf numFmtId="0" fontId="13" fillId="0" borderId="8" xfId="2" applyBorder="1" applyAlignment="1">
      <alignment vertical="center"/>
    </xf>
    <xf numFmtId="176" fontId="13" fillId="0" borderId="1" xfId="2" applyNumberFormat="1" applyBorder="1" applyAlignment="1">
      <alignment horizontal="center" vertical="center"/>
    </xf>
    <xf numFmtId="0" fontId="13" fillId="0" borderId="3" xfId="2" applyBorder="1" applyAlignment="1">
      <alignment horizontal="center" vertical="center"/>
    </xf>
    <xf numFmtId="0" fontId="13" fillId="0" borderId="2" xfId="2" applyBorder="1" applyAlignment="1">
      <alignment horizontal="center" vertical="center" wrapText="1"/>
    </xf>
    <xf numFmtId="0" fontId="13" fillId="0" borderId="3" xfId="2" applyBorder="1" applyAlignment="1">
      <alignment horizontal="center" vertical="center" wrapText="1"/>
    </xf>
    <xf numFmtId="0" fontId="13" fillId="0" borderId="8" xfId="2" applyBorder="1" applyAlignment="1">
      <alignment horizontal="center" vertical="center" wrapText="1"/>
    </xf>
    <xf numFmtId="0" fontId="46" fillId="2" borderId="9" xfId="4" applyFont="1" applyFill="1" applyBorder="1" applyAlignment="1">
      <alignment horizontal="center" vertical="center"/>
    </xf>
    <xf numFmtId="0" fontId="46" fillId="2" borderId="10" xfId="4" applyFont="1" applyFill="1" applyBorder="1" applyAlignment="1">
      <alignment horizontal="center" vertical="center"/>
    </xf>
    <xf numFmtId="0" fontId="46" fillId="0" borderId="9" xfId="4" applyFont="1" applyBorder="1" applyAlignment="1">
      <alignment horizontal="left" vertical="center"/>
    </xf>
    <xf numFmtId="0" fontId="46" fillId="0" borderId="10" xfId="4" applyFont="1" applyBorder="1" applyAlignment="1">
      <alignment horizontal="left" vertical="center"/>
    </xf>
    <xf numFmtId="0" fontId="46" fillId="0" borderId="11" xfId="4" applyFont="1" applyBorder="1" applyAlignment="1">
      <alignment horizontal="left" vertical="center"/>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0" borderId="2" xfId="4" applyFont="1" applyBorder="1" applyAlignment="1">
      <alignment horizontal="center" vertical="center" wrapText="1" shrinkToFit="1"/>
    </xf>
    <xf numFmtId="0" fontId="46" fillId="0" borderId="3" xfId="4" applyFont="1" applyBorder="1" applyAlignment="1">
      <alignment horizontal="center" vertical="center" wrapText="1" shrinkToFit="1"/>
    </xf>
    <xf numFmtId="0" fontId="46" fillId="0" borderId="8" xfId="4" applyFont="1" applyBorder="1" applyAlignment="1">
      <alignment horizontal="center" vertical="center" wrapText="1" shrinkToFit="1"/>
    </xf>
    <xf numFmtId="0" fontId="52" fillId="0" borderId="13" xfId="2" applyFont="1" applyBorder="1" applyAlignment="1">
      <alignment horizontal="center" vertical="center" wrapText="1" shrinkToFit="1"/>
    </xf>
    <xf numFmtId="0" fontId="46" fillId="2" borderId="6" xfId="4" applyFont="1" applyFill="1" applyBorder="1" applyAlignment="1">
      <alignment horizontal="center"/>
    </xf>
    <xf numFmtId="0" fontId="46" fillId="2" borderId="7" xfId="4" applyFont="1" applyFill="1" applyBorder="1" applyAlignment="1">
      <alignment horizontal="center"/>
    </xf>
    <xf numFmtId="0" fontId="46" fillId="0" borderId="6" xfId="4" applyFont="1" applyBorder="1" applyAlignment="1">
      <alignment horizontal="left" vertical="center"/>
    </xf>
    <xf numFmtId="0" fontId="46" fillId="0" borderId="7" xfId="4" applyFont="1" applyBorder="1" applyAlignment="1">
      <alignment horizontal="left" vertical="center"/>
    </xf>
    <xf numFmtId="0" fontId="46" fillId="0" borderId="5" xfId="4" applyFont="1" applyBorder="1" applyAlignment="1">
      <alignment horizontal="left" vertical="center"/>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52" fillId="0" borderId="14" xfId="2" applyFont="1" applyBorder="1" applyAlignment="1">
      <alignment horizontal="center" vertical="center" wrapText="1" shrinkToFit="1"/>
    </xf>
    <xf numFmtId="0" fontId="52" fillId="2" borderId="6" xfId="2" applyFont="1" applyFill="1" applyBorder="1" applyAlignment="1">
      <alignment horizontal="center" vertical="center" shrinkToFit="1"/>
    </xf>
    <xf numFmtId="0" fontId="52" fillId="2" borderId="5" xfId="2" applyFont="1" applyFill="1" applyBorder="1" applyAlignment="1">
      <alignment horizontal="center" vertical="center" shrinkToFit="1"/>
    </xf>
    <xf numFmtId="0" fontId="36" fillId="0" borderId="9" xfId="11" applyBorder="1" applyAlignment="1">
      <alignment horizontal="center" vertical="center"/>
    </xf>
    <xf numFmtId="0" fontId="36" fillId="0" borderId="11" xfId="11" applyBorder="1" applyAlignment="1">
      <alignment horizontal="center" vertical="center"/>
    </xf>
    <xf numFmtId="176" fontId="53" fillId="0" borderId="6" xfId="2" applyNumberFormat="1" applyFont="1" applyBorder="1" applyAlignment="1">
      <alignment horizontal="center" vertical="center"/>
    </xf>
    <xf numFmtId="176" fontId="53" fillId="0" borderId="7" xfId="2" applyNumberFormat="1" applyFont="1" applyBorder="1" applyAlignment="1">
      <alignment horizontal="center" vertical="center"/>
    </xf>
    <xf numFmtId="176" fontId="53" fillId="0" borderId="5" xfId="2" applyNumberFormat="1" applyFont="1" applyBorder="1" applyAlignment="1">
      <alignment horizontal="center" vertical="center"/>
    </xf>
    <xf numFmtId="0" fontId="36" fillId="0" borderId="10" xfId="11" applyBorder="1" applyAlignment="1">
      <alignment horizontal="center" vertical="center"/>
    </xf>
    <xf numFmtId="0" fontId="52" fillId="2" borderId="7" xfId="2" applyFont="1" applyFill="1" applyBorder="1" applyAlignment="1">
      <alignment horizontal="center" vertical="center" shrinkToFit="1"/>
    </xf>
    <xf numFmtId="0" fontId="52" fillId="2" borderId="9" xfId="2" applyFont="1" applyFill="1" applyBorder="1" applyAlignment="1">
      <alignment horizontal="center" vertical="center" shrinkToFit="1"/>
    </xf>
    <xf numFmtId="0" fontId="52" fillId="2" borderId="10" xfId="2" applyFont="1" applyFill="1" applyBorder="1" applyAlignment="1">
      <alignment horizontal="center" vertical="center" shrinkToFit="1"/>
    </xf>
    <xf numFmtId="0" fontId="52" fillId="2" borderId="11" xfId="2" applyFont="1" applyFill="1" applyBorder="1" applyAlignment="1">
      <alignment horizontal="center" vertical="center" shrinkToFit="1"/>
    </xf>
    <xf numFmtId="0" fontId="44" fillId="2" borderId="14" xfId="4" applyFont="1" applyFill="1" applyBorder="1" applyAlignment="1">
      <alignment horizontal="center" vertical="center" wrapText="1"/>
    </xf>
    <xf numFmtId="0" fontId="44" fillId="2" borderId="13" xfId="4" applyFont="1" applyFill="1" applyBorder="1" applyAlignment="1">
      <alignment horizontal="center" vertical="center" wrapText="1"/>
    </xf>
    <xf numFmtId="0" fontId="44" fillId="2" borderId="2" xfId="4" applyFont="1" applyFill="1" applyBorder="1" applyAlignment="1">
      <alignment horizontal="center" vertical="center" wrapText="1"/>
    </xf>
    <xf numFmtId="0" fontId="44" fillId="2" borderId="8" xfId="4" applyFont="1" applyFill="1" applyBorder="1" applyAlignment="1">
      <alignment horizontal="center" vertical="center" wrapText="1"/>
    </xf>
    <xf numFmtId="0" fontId="44" fillId="0" borderId="6" xfId="4" applyFont="1" applyBorder="1" applyAlignment="1">
      <alignment horizontal="left" vertical="top"/>
    </xf>
    <xf numFmtId="0" fontId="44" fillId="0" borderId="7" xfId="4" applyFont="1" applyBorder="1" applyAlignment="1">
      <alignment horizontal="left" vertical="top"/>
    </xf>
    <xf numFmtId="0" fontId="44" fillId="0" borderId="5" xfId="4" applyFont="1" applyBorder="1" applyAlignment="1">
      <alignment horizontal="left" vertical="top"/>
    </xf>
    <xf numFmtId="0" fontId="44" fillId="0" borderId="12" xfId="4" applyFont="1" applyBorder="1" applyAlignment="1">
      <alignment horizontal="left" vertical="top"/>
    </xf>
    <xf numFmtId="0" fontId="44" fillId="0" borderId="0" xfId="4" applyFont="1" applyAlignment="1">
      <alignment horizontal="left" vertical="top"/>
    </xf>
    <xf numFmtId="0" fontId="44" fillId="0" borderId="4" xfId="4" applyFont="1" applyBorder="1" applyAlignment="1">
      <alignment horizontal="left" vertical="top"/>
    </xf>
    <xf numFmtId="0" fontId="44" fillId="0" borderId="9" xfId="4" applyFont="1" applyBorder="1" applyAlignment="1">
      <alignment horizontal="left" vertical="top"/>
    </xf>
    <xf numFmtId="0" fontId="44" fillId="0" borderId="10" xfId="4" applyFont="1" applyBorder="1" applyAlignment="1">
      <alignment horizontal="left" vertical="top"/>
    </xf>
    <xf numFmtId="0" fontId="44" fillId="0" borderId="11" xfId="4" applyFont="1" applyBorder="1" applyAlignment="1">
      <alignment horizontal="left" vertical="top"/>
    </xf>
    <xf numFmtId="0" fontId="44" fillId="2" borderId="15" xfId="4" applyFont="1" applyFill="1" applyBorder="1" applyAlignment="1">
      <alignment horizontal="center" vertical="center" wrapText="1"/>
    </xf>
    <xf numFmtId="0" fontId="44" fillId="2" borderId="2" xfId="4" applyFont="1" applyFill="1" applyBorder="1" applyAlignment="1">
      <alignment horizontal="center" vertical="center"/>
    </xf>
    <xf numFmtId="0" fontId="44" fillId="2" borderId="8" xfId="4" applyFont="1" applyFill="1" applyBorder="1" applyAlignment="1">
      <alignment horizontal="center" vertical="center"/>
    </xf>
    <xf numFmtId="0" fontId="44" fillId="2" borderId="1" xfId="4" applyFont="1" applyFill="1" applyBorder="1" applyAlignment="1">
      <alignment horizontal="center" vertical="center"/>
    </xf>
    <xf numFmtId="0" fontId="44" fillId="2" borderId="3" xfId="4" applyFont="1" applyFill="1" applyBorder="1" applyAlignment="1">
      <alignment horizontal="center" vertical="center"/>
    </xf>
    <xf numFmtId="0" fontId="44" fillId="2" borderId="1" xfId="4" applyFont="1" applyFill="1" applyBorder="1" applyAlignment="1">
      <alignment horizontal="center" vertical="center" wrapText="1"/>
    </xf>
    <xf numFmtId="0" fontId="44" fillId="2" borderId="1" xfId="4" applyFont="1" applyFill="1" applyBorder="1" applyAlignment="1">
      <alignment horizontal="center" vertical="center" shrinkToFit="1"/>
    </xf>
    <xf numFmtId="0" fontId="44" fillId="0" borderId="1" xfId="4" applyFont="1" applyBorder="1" applyAlignment="1">
      <alignment horizontal="center" vertical="center" wrapText="1"/>
    </xf>
    <xf numFmtId="0" fontId="44" fillId="0" borderId="1" xfId="4" applyFont="1" applyBorder="1" applyAlignment="1">
      <alignment horizontal="center" vertical="center"/>
    </xf>
    <xf numFmtId="0" fontId="52" fillId="2" borderId="1" xfId="2" applyFont="1" applyFill="1" applyBorder="1" applyAlignment="1">
      <alignment horizontal="center" vertical="center" shrinkToFit="1"/>
    </xf>
    <xf numFmtId="0" fontId="52" fillId="0" borderId="3" xfId="2" applyFont="1" applyBorder="1" applyAlignment="1" applyProtection="1">
      <alignment horizontal="center" vertical="center"/>
      <protection locked="0"/>
    </xf>
    <xf numFmtId="0" fontId="52" fillId="2" borderId="2" xfId="2" applyFont="1" applyFill="1" applyBorder="1" applyAlignment="1">
      <alignment horizontal="center" vertical="center" shrinkToFit="1"/>
    </xf>
    <xf numFmtId="0" fontId="52" fillId="2" borderId="3" xfId="2" applyFont="1" applyFill="1" applyBorder="1" applyAlignment="1">
      <alignment horizontal="center" vertical="center" shrinkToFit="1"/>
    </xf>
    <xf numFmtId="176" fontId="52" fillId="0" borderId="2" xfId="2" applyNumberFormat="1" applyFont="1" applyBorder="1" applyAlignment="1" applyProtection="1">
      <alignment horizontal="center" vertical="center"/>
      <protection locked="0"/>
    </xf>
    <xf numFmtId="176" fontId="52" fillId="0" borderId="3" xfId="2" applyNumberFormat="1" applyFont="1" applyBorder="1" applyAlignment="1" applyProtection="1">
      <alignment horizontal="center" vertical="center"/>
      <protection locked="0"/>
    </xf>
    <xf numFmtId="176" fontId="52" fillId="0" borderId="8" xfId="2" applyNumberFormat="1" applyFont="1" applyBorder="1" applyAlignment="1" applyProtection="1">
      <alignment horizontal="center" vertical="center"/>
      <protection locked="0"/>
    </xf>
    <xf numFmtId="0" fontId="52" fillId="2" borderId="8" xfId="2" applyFont="1" applyFill="1" applyBorder="1" applyAlignment="1">
      <alignment horizontal="center" vertical="center" shrinkToFit="1"/>
    </xf>
    <xf numFmtId="0" fontId="52" fillId="2" borderId="2" xfId="2" applyFont="1" applyFill="1" applyBorder="1" applyAlignment="1" applyProtection="1">
      <alignment horizontal="center" vertical="center" shrinkToFit="1"/>
      <protection locked="0"/>
    </xf>
    <xf numFmtId="0" fontId="52" fillId="2" borderId="8" xfId="2" applyFont="1" applyFill="1" applyBorder="1" applyAlignment="1" applyProtection="1">
      <alignment horizontal="center" vertical="center" shrinkToFit="1"/>
      <protection locked="0"/>
    </xf>
    <xf numFmtId="0" fontId="44" fillId="0" borderId="2" xfId="4" applyFont="1" applyBorder="1" applyAlignment="1">
      <alignment horizontal="center" vertical="center"/>
    </xf>
    <xf numFmtId="0" fontId="44" fillId="0" borderId="3" xfId="4" applyFont="1" applyBorder="1" applyAlignment="1">
      <alignment horizontal="center" vertical="center"/>
    </xf>
    <xf numFmtId="0" fontId="44" fillId="0" borderId="8" xfId="4" applyFont="1" applyBorder="1" applyAlignment="1">
      <alignment horizontal="center" vertical="center"/>
    </xf>
    <xf numFmtId="0" fontId="44" fillId="0" borderId="2" xfId="4" applyFont="1" applyBorder="1" applyAlignment="1">
      <alignment horizontal="center" vertical="center" shrinkToFit="1"/>
    </xf>
    <xf numFmtId="0" fontId="44" fillId="0" borderId="3" xfId="4" applyFont="1" applyBorder="1" applyAlignment="1">
      <alignment horizontal="center" vertical="center" shrinkToFit="1"/>
    </xf>
    <xf numFmtId="0" fontId="44" fillId="0" borderId="8" xfId="4" applyFont="1" applyBorder="1" applyAlignment="1">
      <alignment horizontal="center" vertical="center" shrinkToFit="1"/>
    </xf>
    <xf numFmtId="0" fontId="44" fillId="0" borderId="2" xfId="4" applyFont="1" applyBorder="1" applyAlignment="1">
      <alignment horizontal="left" vertical="center" wrapText="1" shrinkToFit="1"/>
    </xf>
    <xf numFmtId="0" fontId="44" fillId="0" borderId="3" xfId="4" applyFont="1" applyBorder="1" applyAlignment="1">
      <alignment horizontal="left" vertical="center" wrapText="1" shrinkToFit="1"/>
    </xf>
    <xf numFmtId="0" fontId="44" fillId="0" borderId="8" xfId="4" applyFont="1" applyBorder="1" applyAlignment="1">
      <alignment horizontal="left" vertical="center" wrapText="1" shrinkToFit="1"/>
    </xf>
    <xf numFmtId="0" fontId="46" fillId="0" borderId="7" xfId="2" applyFont="1" applyBorder="1" applyAlignment="1" applyProtection="1">
      <alignment vertical="center" wrapText="1"/>
      <protection locked="0"/>
    </xf>
    <xf numFmtId="0" fontId="36" fillId="0" borderId="7" xfId="12" applyFont="1" applyBorder="1" applyAlignment="1">
      <alignment vertical="center" wrapText="1"/>
    </xf>
    <xf numFmtId="0" fontId="36" fillId="0" borderId="0" xfId="12" applyFont="1" applyAlignment="1">
      <alignment vertical="center" wrapText="1"/>
    </xf>
    <xf numFmtId="0" fontId="44" fillId="0" borderId="13" xfId="4" applyFont="1" applyBorder="1" applyAlignment="1">
      <alignment horizontal="center" vertical="center" wrapText="1"/>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178" fontId="16" fillId="0" borderId="6" xfId="4" applyNumberFormat="1" applyFont="1" applyBorder="1" applyAlignment="1">
      <alignment horizontal="center" vertical="center" shrinkToFit="1"/>
    </xf>
    <xf numFmtId="178" fontId="16" fillId="0" borderId="7" xfId="4" applyNumberFormat="1" applyFont="1" applyBorder="1" applyAlignment="1">
      <alignment horizontal="center" vertical="center" shrinkToFit="1"/>
    </xf>
    <xf numFmtId="178" fontId="16" fillId="0" borderId="5" xfId="4" applyNumberFormat="1" applyFont="1" applyBorder="1" applyAlignment="1">
      <alignment horizontal="center" vertical="center" shrinkToFit="1"/>
    </xf>
    <xf numFmtId="178" fontId="16" fillId="0" borderId="12" xfId="4" applyNumberFormat="1" applyFont="1" applyBorder="1" applyAlignment="1">
      <alignment horizontal="center" vertical="center" shrinkToFit="1"/>
    </xf>
    <xf numFmtId="178" fontId="16" fillId="0" borderId="9" xfId="4" applyNumberFormat="1" applyFont="1" applyBorder="1" applyAlignment="1">
      <alignment horizontal="center" vertical="center" shrinkToFit="1"/>
    </xf>
    <xf numFmtId="178" fontId="16" fillId="0" borderId="10" xfId="4" applyNumberFormat="1" applyFont="1" applyBorder="1" applyAlignment="1">
      <alignment horizontal="center" vertical="center" shrinkToFit="1"/>
    </xf>
    <xf numFmtId="178" fontId="16" fillId="0" borderId="11" xfId="4" applyNumberFormat="1" applyFont="1" applyBorder="1" applyAlignment="1">
      <alignment horizontal="center" vertical="center" shrinkToFit="1"/>
    </xf>
    <xf numFmtId="0" fontId="46" fillId="3" borderId="2" xfId="4" applyFont="1" applyFill="1" applyBorder="1" applyAlignment="1">
      <alignment horizontal="center" vertical="center"/>
    </xf>
    <xf numFmtId="0" fontId="46" fillId="3" borderId="3" xfId="4" applyFont="1" applyFill="1" applyBorder="1" applyAlignment="1">
      <alignment horizontal="center" vertical="center"/>
    </xf>
    <xf numFmtId="0" fontId="46" fillId="3" borderId="8" xfId="4" applyFont="1" applyFill="1" applyBorder="1" applyAlignment="1">
      <alignment horizontal="center" vertical="center"/>
    </xf>
    <xf numFmtId="0" fontId="10" fillId="3" borderId="2" xfId="4" applyFont="1" applyFill="1" applyBorder="1" applyAlignment="1">
      <alignment horizontal="center" vertical="center"/>
    </xf>
    <xf numFmtId="0" fontId="10" fillId="3" borderId="8" xfId="4" applyFont="1" applyFill="1" applyBorder="1" applyAlignment="1">
      <alignment horizontal="center" vertical="center"/>
    </xf>
    <xf numFmtId="0" fontId="10" fillId="3" borderId="3"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3" borderId="14" xfId="4" applyFont="1" applyFill="1" applyBorder="1" applyAlignment="1">
      <alignment horizontal="center"/>
    </xf>
    <xf numFmtId="0" fontId="46" fillId="0" borderId="14" xfId="4" applyFont="1" applyBorder="1">
      <alignment vertical="center"/>
    </xf>
    <xf numFmtId="0" fontId="10" fillId="0" borderId="6" xfId="4" applyFont="1" applyBorder="1" applyAlignment="1">
      <alignment horizontal="center" vertical="center" shrinkToFit="1"/>
    </xf>
    <xf numFmtId="0" fontId="10" fillId="0" borderId="7" xfId="4" applyFont="1" applyBorder="1" applyAlignment="1">
      <alignment horizontal="center" vertical="center" shrinkToFit="1"/>
    </xf>
    <xf numFmtId="0" fontId="10" fillId="0" borderId="5" xfId="4" applyFont="1" applyBorder="1" applyAlignment="1">
      <alignment horizontal="center" vertical="center" shrinkToFit="1"/>
    </xf>
    <xf numFmtId="0" fontId="46" fillId="3" borderId="13" xfId="4" applyFont="1" applyFill="1" applyBorder="1" applyAlignment="1">
      <alignment horizontal="center" vertical="center"/>
    </xf>
    <xf numFmtId="0" fontId="46" fillId="0" borderId="13" xfId="4" applyFont="1" applyBorder="1">
      <alignment vertical="center"/>
    </xf>
    <xf numFmtId="0" fontId="10" fillId="0" borderId="9" xfId="4" applyFont="1" applyBorder="1" applyAlignment="1">
      <alignment horizontal="center" vertical="center" shrinkToFit="1"/>
    </xf>
    <xf numFmtId="0" fontId="10" fillId="0" borderId="10" xfId="4" applyFont="1" applyBorder="1" applyAlignment="1">
      <alignment horizontal="center" vertical="center" shrinkToFit="1"/>
    </xf>
    <xf numFmtId="0" fontId="10" fillId="0" borderId="11" xfId="4" applyFont="1" applyBorder="1" applyAlignment="1">
      <alignment horizontal="center" vertical="center" shrinkToFit="1"/>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46" fillId="3" borderId="1" xfId="4" applyFont="1" applyFill="1" applyBorder="1" applyAlignment="1">
      <alignment horizontal="center" vertical="center"/>
    </xf>
    <xf numFmtId="0" fontId="46" fillId="0" borderId="1" xfId="4" applyFont="1" applyBorder="1" applyAlignment="1">
      <alignment horizontal="left" vertical="center" shrinkToFit="1"/>
    </xf>
    <xf numFmtId="0" fontId="10" fillId="3" borderId="1" xfId="4" applyFont="1" applyFill="1" applyBorder="1" applyAlignment="1">
      <alignment horizontal="center" vertical="center"/>
    </xf>
    <xf numFmtId="0" fontId="10" fillId="0" borderId="1" xfId="4" applyFont="1" applyBorder="1" applyAlignment="1">
      <alignment horizontal="left" vertical="center" shrinkToFit="1"/>
    </xf>
    <xf numFmtId="0" fontId="52" fillId="3" borderId="6" xfId="2" applyFont="1" applyFill="1" applyBorder="1" applyAlignment="1">
      <alignment horizontal="center" vertical="center" shrinkToFit="1"/>
    </xf>
    <xf numFmtId="0" fontId="52" fillId="3" borderId="7" xfId="2" applyFont="1" applyFill="1" applyBorder="1" applyAlignment="1">
      <alignment horizontal="center" vertical="center" shrinkToFit="1"/>
    </xf>
    <xf numFmtId="0" fontId="52" fillId="3" borderId="5" xfId="2" applyFont="1" applyFill="1" applyBorder="1" applyAlignment="1">
      <alignment horizontal="center" vertical="center" shrinkToFit="1"/>
    </xf>
    <xf numFmtId="0" fontId="52" fillId="3" borderId="9" xfId="2" applyFont="1" applyFill="1" applyBorder="1" applyAlignment="1">
      <alignment horizontal="center" vertical="center" shrinkToFit="1"/>
    </xf>
    <xf numFmtId="0" fontId="52" fillId="3" borderId="10" xfId="2" applyFont="1" applyFill="1" applyBorder="1" applyAlignment="1">
      <alignment horizontal="center" vertical="center" shrinkToFit="1"/>
    </xf>
    <xf numFmtId="0" fontId="52" fillId="3" borderId="11" xfId="2" applyFont="1" applyFill="1" applyBorder="1" applyAlignment="1">
      <alignment horizontal="center" vertical="center" shrinkToFit="1"/>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28" fillId="0" borderId="9" xfId="1" applyFont="1" applyBorder="1" applyAlignment="1">
      <alignment horizontal="center" vertical="center"/>
    </xf>
    <xf numFmtId="0" fontId="28" fillId="0" borderId="10" xfId="1" applyFont="1" applyBorder="1" applyAlignment="1">
      <alignment horizontal="center" vertical="center"/>
    </xf>
    <xf numFmtId="0" fontId="28" fillId="0" borderId="11" xfId="1" applyFont="1" applyBorder="1" applyAlignment="1">
      <alignment horizontal="center" vertical="center"/>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7" xfId="2" applyFont="1" applyFill="1" applyBorder="1" applyAlignment="1">
      <alignment horizontal="center" vertical="center"/>
    </xf>
    <xf numFmtId="0" fontId="5" fillId="2" borderId="5"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0" borderId="6" xfId="2" applyFont="1" applyBorder="1" applyAlignment="1">
      <alignment horizontal="center" vertical="center" shrinkToFit="1"/>
    </xf>
    <xf numFmtId="0" fontId="7" fillId="0" borderId="7" xfId="2" applyFont="1" applyBorder="1" applyAlignment="1">
      <alignment horizontal="center" vertical="center" shrinkToFit="1"/>
    </xf>
    <xf numFmtId="0" fontId="7" fillId="0" borderId="5" xfId="2" applyFont="1" applyBorder="1" applyAlignment="1">
      <alignment horizontal="center" vertical="center" shrinkToFit="1"/>
    </xf>
    <xf numFmtId="177" fontId="5" fillId="0" borderId="6" xfId="2" applyNumberFormat="1" applyFont="1" applyBorder="1" applyAlignment="1">
      <alignment horizontal="center" vertical="center" wrapText="1" shrinkToFit="1"/>
    </xf>
    <xf numFmtId="177" fontId="5" fillId="0" borderId="7" xfId="2" applyNumberFormat="1" applyFont="1" applyBorder="1" applyAlignment="1">
      <alignment horizontal="center" vertical="center" wrapText="1" shrinkToFit="1"/>
    </xf>
    <xf numFmtId="177" fontId="5" fillId="0" borderId="5" xfId="2" applyNumberFormat="1" applyFont="1" applyBorder="1" applyAlignment="1">
      <alignment horizontal="center" vertical="center" wrapText="1" shrinkToFit="1"/>
    </xf>
    <xf numFmtId="177" fontId="5" fillId="0" borderId="9" xfId="2" applyNumberFormat="1" applyFont="1" applyBorder="1" applyAlignment="1">
      <alignment horizontal="center" vertical="center" wrapText="1" shrinkToFit="1"/>
    </xf>
    <xf numFmtId="177" fontId="5" fillId="0" borderId="10" xfId="2" applyNumberFormat="1" applyFont="1" applyBorder="1" applyAlignment="1">
      <alignment horizontal="center" vertical="center" wrapText="1" shrinkToFit="1"/>
    </xf>
    <xf numFmtId="177" fontId="5" fillId="0" borderId="11" xfId="2" applyNumberFormat="1" applyFont="1" applyBorder="1" applyAlignment="1">
      <alignment horizontal="center" vertical="center" wrapText="1" shrinkToFit="1"/>
    </xf>
    <xf numFmtId="0" fontId="5" fillId="2" borderId="9"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5" fillId="0" borderId="7" xfId="2" applyFont="1" applyBorder="1" applyAlignment="1">
      <alignment vertical="center" textRotation="255"/>
    </xf>
    <xf numFmtId="0" fontId="5" fillId="0" borderId="0" xfId="2" applyFont="1" applyAlignment="1">
      <alignment vertical="center" textRotation="255"/>
    </xf>
    <xf numFmtId="0" fontId="15" fillId="0" borderId="7" xfId="2" applyFont="1" applyBorder="1" applyAlignment="1" applyProtection="1">
      <alignment horizontal="center"/>
      <protection locked="0"/>
    </xf>
    <xf numFmtId="0" fontId="5" fillId="0" borderId="0" xfId="2" applyFont="1" applyAlignment="1" applyProtection="1">
      <alignment horizontal="left" vertical="center" wrapText="1"/>
      <protection locked="0"/>
    </xf>
    <xf numFmtId="0" fontId="5" fillId="2" borderId="14" xfId="2" applyFont="1" applyFill="1" applyBorder="1" applyAlignment="1">
      <alignment vertical="center" textRotation="255"/>
    </xf>
    <xf numFmtId="0" fontId="5" fillId="2" borderId="15" xfId="2" applyFont="1" applyFill="1" applyBorder="1" applyAlignment="1">
      <alignment vertical="center" textRotation="255"/>
    </xf>
    <xf numFmtId="0" fontId="5" fillId="2" borderId="13"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5" fillId="0" borderId="10" xfId="2" applyFont="1" applyBorder="1" applyAlignment="1" applyProtection="1">
      <alignment horizontal="left" vertical="center" wrapText="1"/>
      <protection locked="0"/>
    </xf>
    <xf numFmtId="0" fontId="5" fillId="0" borderId="11" xfId="2" applyFont="1" applyBorder="1" applyAlignment="1" applyProtection="1">
      <alignment horizontal="left" vertical="center" wrapText="1"/>
      <protection locked="0"/>
    </xf>
    <xf numFmtId="0" fontId="5" fillId="2" borderId="7" xfId="2" applyFont="1" applyFill="1" applyBorder="1" applyAlignment="1">
      <alignment vertical="center" textRotation="255"/>
    </xf>
    <xf numFmtId="0" fontId="5" fillId="2" borderId="0" xfId="2" applyFont="1" applyFill="1" applyAlignment="1">
      <alignment vertical="center" textRotation="255"/>
    </xf>
    <xf numFmtId="0" fontId="15" fillId="0" borderId="0" xfId="2" applyFont="1" applyAlignment="1" applyProtection="1">
      <alignment horizontal="center"/>
      <protection locked="0"/>
    </xf>
    <xf numFmtId="0" fontId="15" fillId="0" borderId="12" xfId="2" applyFont="1" applyBorder="1" applyAlignment="1" applyProtection="1">
      <alignment horizontal="center"/>
      <protection locked="0"/>
    </xf>
    <xf numFmtId="0" fontId="15" fillId="0" borderId="4" xfId="2" applyFont="1" applyBorder="1" applyAlignment="1" applyProtection="1">
      <alignment horizontal="center"/>
      <protection locked="0"/>
    </xf>
    <xf numFmtId="0" fontId="10" fillId="0" borderId="0" xfId="2" applyFont="1" applyAlignment="1">
      <alignment horizontal="center" vertical="center" shrinkToFit="1"/>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32" fillId="0" borderId="0" xfId="2" applyFont="1" applyAlignment="1">
      <alignment vertical="center" wrapText="1"/>
    </xf>
    <xf numFmtId="177" fontId="5" fillId="0" borderId="6" xfId="2" applyNumberFormat="1" applyFont="1" applyBorder="1" applyAlignment="1">
      <alignment horizontal="right" vertical="center" wrapText="1" shrinkToFit="1"/>
    </xf>
    <xf numFmtId="0" fontId="28" fillId="0" borderId="7" xfId="0" applyFont="1" applyBorder="1" applyAlignment="1">
      <alignment vertical="center" wrapText="1" shrinkToFit="1"/>
    </xf>
    <xf numFmtId="0" fontId="28" fillId="0" borderId="5" xfId="0" applyFont="1" applyBorder="1" applyAlignment="1">
      <alignment vertical="center" wrapText="1" shrinkToFit="1"/>
    </xf>
    <xf numFmtId="0" fontId="28" fillId="0" borderId="9" xfId="0" applyFont="1" applyBorder="1" applyAlignment="1">
      <alignment vertical="center" wrapText="1" shrinkToFit="1"/>
    </xf>
    <xf numFmtId="0" fontId="28" fillId="0" borderId="10" xfId="0" applyFont="1" applyBorder="1" applyAlignment="1">
      <alignment vertical="center" wrapText="1" shrinkToFit="1"/>
    </xf>
    <xf numFmtId="0" fontId="28" fillId="0" borderId="11" xfId="0" applyFont="1" applyBorder="1" applyAlignment="1">
      <alignment vertical="center" wrapText="1" shrinkToFit="1"/>
    </xf>
    <xf numFmtId="0" fontId="16" fillId="2" borderId="1" xfId="5" applyFont="1" applyFill="1" applyBorder="1" applyAlignment="1">
      <alignment horizontal="center" vertical="center" wrapText="1"/>
    </xf>
    <xf numFmtId="0" fontId="16" fillId="2" borderId="1" xfId="5" applyFont="1" applyFill="1" applyBorder="1" applyAlignment="1">
      <alignment horizontal="center" vertical="center"/>
    </xf>
    <xf numFmtId="0" fontId="29" fillId="2" borderId="1" xfId="5" applyFont="1" applyFill="1" applyBorder="1" applyAlignment="1">
      <alignment horizontal="center" vertical="center" wrapText="1"/>
    </xf>
    <xf numFmtId="0" fontId="10" fillId="0" borderId="0" xfId="2" applyFont="1" applyAlignment="1">
      <alignment horizontal="center" vertical="center"/>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0" fontId="16" fillId="0" borderId="8" xfId="2" applyFont="1" applyBorder="1" applyAlignment="1" applyProtection="1">
      <alignment horizontal="center" vertical="center" wrapText="1"/>
      <protection locked="0"/>
    </xf>
    <xf numFmtId="0" fontId="28" fillId="0" borderId="10" xfId="0" applyFont="1" applyBorder="1" applyAlignment="1">
      <alignment horizontal="left" vertical="center"/>
    </xf>
    <xf numFmtId="0" fontId="28" fillId="0" borderId="0" xfId="0" applyFont="1" applyAlignment="1">
      <alignment horizontal="left" vertical="center"/>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16" fillId="2" borderId="6"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2"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27" fillId="0" borderId="1" xfId="2" applyFont="1" applyBorder="1" applyAlignment="1">
      <alignment horizontal="left" vertical="center" shrinkToFit="1"/>
    </xf>
    <xf numFmtId="0" fontId="27" fillId="0" borderId="13" xfId="2" applyFont="1" applyBorder="1" applyAlignment="1">
      <alignment horizontal="left"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left" vertical="center" shrinkToFit="1"/>
    </xf>
    <xf numFmtId="0" fontId="16" fillId="2" borderId="8" xfId="2" applyFont="1" applyFill="1" applyBorder="1" applyAlignment="1" applyProtection="1">
      <alignment horizontal="center" vertical="center" wrapText="1"/>
      <protection locked="0"/>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28" fillId="2" borderId="3" xfId="0" applyFont="1" applyFill="1" applyBorder="1" applyAlignment="1">
      <alignment horizontal="center" vertical="center"/>
    </xf>
    <xf numFmtId="0" fontId="28" fillId="2" borderId="8" xfId="0" applyFont="1" applyFill="1" applyBorder="1" applyAlignment="1">
      <alignment horizontal="center" vertical="center"/>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191" fontId="16" fillId="0" borderId="2" xfId="2" applyNumberFormat="1" applyFont="1" applyBorder="1" applyAlignment="1" applyProtection="1">
      <alignment horizontal="center" vertical="center" wrapText="1"/>
      <protection locked="0"/>
    </xf>
    <xf numFmtId="191" fontId="16" fillId="0" borderId="3" xfId="2" applyNumberFormat="1" applyFont="1" applyBorder="1" applyAlignment="1" applyProtection="1">
      <alignment horizontal="center" vertical="center" wrapText="1"/>
      <protection locked="0"/>
    </xf>
    <xf numFmtId="191" fontId="16" fillId="0" borderId="8" xfId="2" applyNumberFormat="1" applyFont="1" applyBorder="1" applyAlignment="1" applyProtection="1">
      <alignment horizontal="center" vertical="center" wrapText="1"/>
      <protection locked="0"/>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16" fillId="0" borderId="14" xfId="2" applyFont="1" applyBorder="1" applyAlignment="1" applyProtection="1">
      <alignment horizontal="left" vertical="center" shrinkToFit="1"/>
      <protection locked="0"/>
    </xf>
    <xf numFmtId="0" fontId="44" fillId="0" borderId="9" xfId="2" applyFont="1" applyBorder="1" applyAlignment="1" applyProtection="1">
      <alignment horizontal="left" vertical="center" shrinkToFit="1"/>
      <protection locked="0"/>
    </xf>
    <xf numFmtId="0" fontId="44" fillId="0" borderId="10" xfId="2" applyFont="1" applyBorder="1" applyAlignment="1" applyProtection="1">
      <alignment horizontal="left" vertical="center" shrinkToFit="1"/>
      <protection locked="0"/>
    </xf>
    <xf numFmtId="0" fontId="44" fillId="0" borderId="11" xfId="2" applyFont="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6" fillId="0" borderId="12" xfId="2" applyFont="1" applyBorder="1" applyAlignment="1" applyProtection="1">
      <alignment horizontal="left" vertical="center" shrinkToFit="1"/>
      <protection locked="0"/>
    </xf>
    <xf numFmtId="0" fontId="16" fillId="0" borderId="0" xfId="2" applyFont="1" applyAlignment="1" applyProtection="1">
      <alignment horizontal="left" vertical="center" shrinkToFit="1"/>
      <protection locked="0"/>
    </xf>
    <xf numFmtId="0" fontId="16" fillId="0" borderId="4" xfId="2" applyFont="1" applyBorder="1" applyAlignment="1" applyProtection="1">
      <alignment horizontal="left" vertical="center" shrinkToFit="1"/>
      <protection locked="0"/>
    </xf>
    <xf numFmtId="0" fontId="16" fillId="2" borderId="14" xfId="2" applyFont="1" applyFill="1" applyBorder="1" applyAlignment="1" applyProtection="1">
      <alignment horizontal="center" vertical="center" wrapText="1"/>
      <protection locked="0"/>
    </xf>
    <xf numFmtId="0" fontId="16" fillId="2" borderId="15" xfId="2" applyFont="1" applyFill="1" applyBorder="1" applyAlignment="1" applyProtection="1">
      <alignment horizontal="center" vertical="center" wrapText="1"/>
      <protection locked="0"/>
    </xf>
    <xf numFmtId="0" fontId="16" fillId="0" borderId="7" xfId="2" applyFont="1" applyBorder="1" applyAlignment="1" applyProtection="1">
      <alignment horizontal="center" vertical="center" shrinkToFit="1"/>
      <protection locked="0"/>
    </xf>
    <xf numFmtId="0" fontId="16" fillId="0" borderId="0" xfId="2" applyFont="1" applyAlignment="1" applyProtection="1">
      <alignment horizontal="center" vertical="center" shrinkToFit="1"/>
      <protection locked="0"/>
    </xf>
    <xf numFmtId="0" fontId="16" fillId="0" borderId="4" xfId="2" applyFont="1" applyBorder="1" applyAlignment="1" applyProtection="1">
      <alignment horizontal="center" vertical="center" shrinkToFit="1"/>
      <protection locked="0"/>
    </xf>
    <xf numFmtId="0" fontId="16" fillId="0" borderId="10" xfId="2" applyFont="1" applyBorder="1" applyAlignment="1" applyProtection="1">
      <alignment horizontal="center" vertical="center" shrinkToFit="1"/>
      <protection locked="0"/>
    </xf>
    <xf numFmtId="0" fontId="16" fillId="0" borderId="11" xfId="2" applyFont="1" applyBorder="1" applyAlignment="1" applyProtection="1">
      <alignment horizontal="center" vertical="center" shrinkToFit="1"/>
      <protection locked="0"/>
    </xf>
    <xf numFmtId="0" fontId="26" fillId="0" borderId="1"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shrinkToFit="1"/>
      <protection locked="0"/>
    </xf>
    <xf numFmtId="0" fontId="28" fillId="0" borderId="3" xfId="0" applyFont="1" applyBorder="1" applyAlignment="1">
      <alignment horizontal="center" vertical="center" shrinkToFit="1"/>
    </xf>
    <xf numFmtId="0" fontId="28" fillId="0" borderId="8" xfId="0" applyFont="1" applyBorder="1" applyAlignment="1">
      <alignment horizontal="center" vertical="center" shrinkToFit="1"/>
    </xf>
    <xf numFmtId="186" fontId="16" fillId="0" borderId="2" xfId="2" applyNumberFormat="1" applyFont="1" applyBorder="1" applyAlignment="1" applyProtection="1">
      <alignment horizontal="center" vertical="center" wrapText="1"/>
      <protection locked="0"/>
    </xf>
    <xf numFmtId="186" fontId="16" fillId="0" borderId="3" xfId="2" applyNumberFormat="1" applyFont="1" applyBorder="1" applyAlignment="1" applyProtection="1">
      <alignment horizontal="center" vertical="center" wrapText="1"/>
      <protection locked="0"/>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42" fillId="2" borderId="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27" fillId="0" borderId="2" xfId="0" applyFont="1" applyBorder="1">
      <alignment vertical="center"/>
    </xf>
    <xf numFmtId="0" fontId="27" fillId="0" borderId="3" xfId="0" applyFont="1" applyBorder="1">
      <alignment vertical="center"/>
    </xf>
    <xf numFmtId="0" fontId="27" fillId="0" borderId="8"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42" fillId="2" borderId="9" xfId="0" applyFont="1" applyFill="1" applyBorder="1" applyAlignment="1">
      <alignment horizontal="center" vertical="center" shrinkToFit="1"/>
    </xf>
    <xf numFmtId="0" fontId="42" fillId="2" borderId="10" xfId="0" applyFont="1" applyFill="1" applyBorder="1" applyAlignment="1">
      <alignment horizontal="center" vertical="center" shrinkToFit="1"/>
    </xf>
    <xf numFmtId="0" fontId="42" fillId="2" borderId="11" xfId="0" applyFont="1" applyFill="1" applyBorder="1" applyAlignment="1">
      <alignment horizontal="center" vertical="center" shrinkToFit="1"/>
    </xf>
    <xf numFmtId="187" fontId="42" fillId="0" borderId="9" xfId="0" applyNumberFormat="1" applyFont="1" applyBorder="1" applyAlignment="1">
      <alignment horizontal="left" vertical="center"/>
    </xf>
    <xf numFmtId="187" fontId="42" fillId="0" borderId="10" xfId="0" applyNumberFormat="1" applyFont="1" applyBorder="1" applyAlignment="1">
      <alignment horizontal="left" vertical="center"/>
    </xf>
    <xf numFmtId="187" fontId="42" fillId="0" borderId="11" xfId="0" applyNumberFormat="1" applyFont="1" applyBorder="1" applyAlignment="1">
      <alignment horizontal="left" vertical="center"/>
    </xf>
    <xf numFmtId="0" fontId="28" fillId="0" borderId="1" xfId="0" applyFont="1" applyBorder="1">
      <alignment vertical="center"/>
    </xf>
    <xf numFmtId="187" fontId="42" fillId="0" borderId="2" xfId="0" applyNumberFormat="1"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42" fillId="2" borderId="6" xfId="0" applyFont="1" applyFill="1" applyBorder="1" applyAlignment="1">
      <alignment horizontal="center" vertical="center"/>
    </xf>
    <xf numFmtId="0" fontId="42" fillId="2" borderId="7"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9" xfId="0" applyFont="1" applyFill="1" applyBorder="1" applyAlignment="1">
      <alignment horizontal="center" vertical="center"/>
    </xf>
    <xf numFmtId="0" fontId="42" fillId="2" borderId="10" xfId="0" applyFont="1" applyFill="1" applyBorder="1" applyAlignment="1">
      <alignment horizontal="center" vertical="center"/>
    </xf>
    <xf numFmtId="0" fontId="42" fillId="2" borderId="11" xfId="0" applyFont="1" applyFill="1" applyBorder="1" applyAlignment="1">
      <alignment horizontal="center" vertical="center"/>
    </xf>
    <xf numFmtId="177" fontId="42" fillId="0" borderId="6" xfId="0" applyNumberFormat="1" applyFont="1" applyBorder="1" applyAlignment="1">
      <alignment horizontal="center" vertical="center"/>
    </xf>
    <xf numFmtId="177" fontId="42" fillId="0" borderId="7" xfId="0" applyNumberFormat="1" applyFont="1" applyBorder="1" applyAlignment="1">
      <alignment horizontal="center" vertical="center"/>
    </xf>
    <xf numFmtId="177" fontId="42" fillId="0" borderId="5" xfId="0" applyNumberFormat="1" applyFont="1" applyBorder="1" applyAlignment="1">
      <alignment horizontal="center" vertical="center"/>
    </xf>
    <xf numFmtId="177" fontId="42" fillId="0" borderId="9" xfId="0" applyNumberFormat="1" applyFont="1" applyBorder="1" applyAlignment="1">
      <alignment horizontal="center" vertical="center"/>
    </xf>
    <xf numFmtId="177" fontId="42" fillId="0" borderId="10" xfId="0" applyNumberFormat="1" applyFont="1" applyBorder="1" applyAlignment="1">
      <alignment horizontal="center" vertical="center"/>
    </xf>
    <xf numFmtId="177" fontId="42" fillId="0" borderId="11" xfId="0" applyNumberFormat="1" applyFont="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187" fontId="42" fillId="0" borderId="6" xfId="0" applyNumberFormat="1" applyFont="1" applyBorder="1" applyAlignment="1">
      <alignment horizontal="center" vertical="center" shrinkToFit="1"/>
    </xf>
    <xf numFmtId="0" fontId="28" fillId="0" borderId="7" xfId="0" applyFont="1" applyBorder="1" applyAlignment="1">
      <alignment vertical="center" shrinkToFit="1"/>
    </xf>
    <xf numFmtId="0" fontId="28" fillId="0" borderId="5" xfId="0" applyFont="1" applyBorder="1" applyAlignment="1">
      <alignment vertical="center" shrinkToFit="1"/>
    </xf>
    <xf numFmtId="187" fontId="42" fillId="0" borderId="9" xfId="0" applyNumberFormat="1" applyFont="1" applyBorder="1" applyAlignment="1">
      <alignment horizontal="center" vertical="center"/>
    </xf>
    <xf numFmtId="0" fontId="28" fillId="0" borderId="10" xfId="0" applyFont="1" applyBorder="1">
      <alignment vertical="center"/>
    </xf>
    <xf numFmtId="0" fontId="28" fillId="0" borderId="11" xfId="0" applyFont="1" applyBorder="1">
      <alignment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8" xfId="0" applyFont="1" applyBorder="1" applyAlignment="1">
      <alignment horizontal="left" vertical="center" wrapText="1"/>
    </xf>
    <xf numFmtId="187" fontId="42" fillId="0" borderId="6" xfId="0" applyNumberFormat="1" applyFont="1" applyBorder="1" applyAlignment="1">
      <alignment horizontal="left"/>
    </xf>
    <xf numFmtId="187" fontId="42" fillId="0" borderId="7" xfId="0" applyNumberFormat="1" applyFont="1" applyBorder="1" applyAlignment="1">
      <alignment horizontal="left"/>
    </xf>
    <xf numFmtId="187" fontId="42" fillId="0" borderId="5" xfId="0" applyNumberFormat="1" applyFont="1" applyBorder="1" applyAlignment="1">
      <alignment horizontal="left"/>
    </xf>
    <xf numFmtId="0" fontId="28" fillId="0" borderId="2" xfId="0" applyFont="1" applyBorder="1">
      <alignment vertical="center"/>
    </xf>
    <xf numFmtId="0" fontId="28" fillId="2" borderId="2" xfId="0" applyFont="1" applyFill="1" applyBorder="1">
      <alignment vertical="center"/>
    </xf>
    <xf numFmtId="0" fontId="28" fillId="2" borderId="3" xfId="0" applyFont="1" applyFill="1" applyBorder="1">
      <alignment vertical="center"/>
    </xf>
    <xf numFmtId="0" fontId="28" fillId="2" borderId="8" xfId="0" applyFont="1" applyFill="1" applyBorder="1">
      <alignment vertical="center"/>
    </xf>
    <xf numFmtId="0" fontId="28" fillId="2" borderId="2" xfId="0" applyFont="1" applyFill="1" applyBorder="1" applyAlignment="1">
      <alignment horizontal="center" vertical="center"/>
    </xf>
    <xf numFmtId="0" fontId="28" fillId="2" borderId="2" xfId="0" applyFont="1" applyFill="1" applyBorder="1" applyAlignment="1">
      <alignment vertical="center" wrapText="1"/>
    </xf>
    <xf numFmtId="0" fontId="16" fillId="2" borderId="2" xfId="5" applyFont="1" applyFill="1" applyBorder="1" applyAlignment="1">
      <alignment horizontal="center" vertical="center"/>
    </xf>
    <xf numFmtId="0" fontId="16" fillId="2" borderId="3" xfId="5" applyFont="1" applyFill="1" applyBorder="1" applyAlignment="1">
      <alignment horizontal="center" vertical="center"/>
    </xf>
    <xf numFmtId="0" fontId="16" fillId="2" borderId="16" xfId="5" applyFont="1" applyFill="1" applyBorder="1" applyAlignment="1">
      <alignment horizontal="center" vertical="center"/>
    </xf>
    <xf numFmtId="0" fontId="10" fillId="0" borderId="1" xfId="5" applyFont="1" applyBorder="1" applyAlignment="1">
      <alignment horizontal="left" vertical="center"/>
    </xf>
    <xf numFmtId="0" fontId="25" fillId="2" borderId="1" xfId="5" applyFont="1" applyFill="1" applyBorder="1" applyAlignment="1">
      <alignment horizontal="center" vertical="center" wrapText="1" shrinkToFit="1"/>
    </xf>
    <xf numFmtId="0" fontId="16" fillId="0" borderId="1" xfId="0" applyFont="1" applyBorder="1" applyAlignment="1">
      <alignment horizontal="center" vertical="center"/>
    </xf>
    <xf numFmtId="14" fontId="25" fillId="0" borderId="6" xfId="5" applyNumberFormat="1" applyFont="1" applyBorder="1" applyAlignment="1">
      <alignment horizontal="center" vertical="center" wrapText="1" shrinkToFit="1"/>
    </xf>
    <xf numFmtId="0" fontId="25" fillId="0" borderId="7" xfId="5" applyFont="1" applyBorder="1" applyAlignment="1">
      <alignment horizontal="center" vertical="center" wrapText="1" shrinkToFit="1"/>
    </xf>
    <xf numFmtId="0" fontId="25" fillId="0" borderId="5" xfId="5" applyFont="1" applyBorder="1" applyAlignment="1">
      <alignment horizontal="center" vertical="center" wrapText="1" shrinkToFit="1"/>
    </xf>
    <xf numFmtId="0" fontId="25" fillId="0" borderId="9" xfId="5" applyFont="1" applyBorder="1" applyAlignment="1">
      <alignment horizontal="center" vertical="center" wrapText="1" shrinkToFit="1"/>
    </xf>
    <xf numFmtId="0" fontId="25" fillId="0" borderId="10" xfId="5" applyFont="1" applyBorder="1" applyAlignment="1">
      <alignment horizontal="center" vertical="center" wrapText="1" shrinkToFit="1"/>
    </xf>
    <xf numFmtId="0" fontId="25" fillId="0" borderId="11" xfId="5" applyFont="1" applyBorder="1" applyAlignment="1">
      <alignment horizontal="center" vertical="center" wrapText="1" shrinkToFit="1"/>
    </xf>
    <xf numFmtId="0" fontId="16" fillId="2" borderId="23" xfId="5" applyFont="1" applyFill="1" applyBorder="1" applyAlignment="1">
      <alignment horizontal="center" vertical="center"/>
    </xf>
    <xf numFmtId="0" fontId="16" fillId="2" borderId="22" xfId="5" applyFont="1" applyFill="1" applyBorder="1" applyAlignment="1">
      <alignment horizontal="center" vertical="center"/>
    </xf>
    <xf numFmtId="0" fontId="16" fillId="2" borderId="21" xfId="5" applyFont="1" applyFill="1" applyBorder="1" applyAlignment="1">
      <alignment horizontal="center" vertical="center"/>
    </xf>
    <xf numFmtId="0" fontId="10" fillId="2" borderId="13" xfId="5" applyFont="1" applyFill="1" applyBorder="1" applyAlignment="1">
      <alignment horizontal="center" vertical="center"/>
    </xf>
    <xf numFmtId="0" fontId="48" fillId="2" borderId="14" xfId="5" applyFont="1" applyFill="1" applyBorder="1" applyAlignment="1">
      <alignment horizontal="center" vertical="center" wrapText="1"/>
    </xf>
    <xf numFmtId="0" fontId="48" fillId="2" borderId="15" xfId="5" applyFont="1" applyFill="1" applyBorder="1" applyAlignment="1">
      <alignment horizontal="center" vertical="center" wrapText="1"/>
    </xf>
    <xf numFmtId="0" fontId="48" fillId="2" borderId="13" xfId="5" applyFont="1" applyFill="1" applyBorder="1" applyAlignment="1">
      <alignment horizontal="center" vertical="center" wrapText="1"/>
    </xf>
    <xf numFmtId="0" fontId="48" fillId="2" borderId="33" xfId="5" applyFont="1" applyFill="1" applyBorder="1" applyAlignment="1">
      <alignment horizontal="center" vertical="center" wrapText="1"/>
    </xf>
    <xf numFmtId="0" fontId="48" fillId="2" borderId="47" xfId="5" applyFont="1" applyFill="1" applyBorder="1" applyAlignment="1">
      <alignment horizontal="center" vertical="center" wrapText="1"/>
    </xf>
    <xf numFmtId="0" fontId="16" fillId="2" borderId="23" xfId="5" applyFont="1" applyFill="1" applyBorder="1" applyAlignment="1">
      <alignment horizontal="center" vertical="center" wrapText="1"/>
    </xf>
    <xf numFmtId="0" fontId="16" fillId="2" borderId="22" xfId="5" applyFont="1" applyFill="1" applyBorder="1" applyAlignment="1">
      <alignment horizontal="center" vertical="center" wrapText="1"/>
    </xf>
    <xf numFmtId="0" fontId="16" fillId="2" borderId="21" xfId="5" applyFont="1" applyFill="1" applyBorder="1" applyAlignment="1">
      <alignment horizontal="center" vertical="center" wrapText="1"/>
    </xf>
    <xf numFmtId="0" fontId="16" fillId="2" borderId="19" xfId="5" applyFont="1" applyFill="1" applyBorder="1" applyAlignment="1">
      <alignment horizontal="center" vertical="center"/>
    </xf>
    <xf numFmtId="0" fontId="16" fillId="2" borderId="8" xfId="5" applyFont="1" applyFill="1" applyBorder="1" applyAlignment="1">
      <alignment horizontal="center" vertical="center"/>
    </xf>
    <xf numFmtId="0" fontId="10" fillId="0" borderId="13" xfId="5" applyFont="1" applyBorder="1" applyAlignment="1">
      <alignment horizontal="left" vertical="center"/>
    </xf>
    <xf numFmtId="0" fontId="10" fillId="2" borderId="14" xfId="5" applyFont="1" applyFill="1" applyBorder="1" applyAlignment="1">
      <alignment horizontal="center" vertical="center"/>
    </xf>
    <xf numFmtId="0" fontId="10" fillId="0" borderId="6" xfId="5" applyFont="1" applyBorder="1" applyAlignment="1">
      <alignment horizontal="center" vertical="center"/>
    </xf>
    <xf numFmtId="0" fontId="10" fillId="0" borderId="7" xfId="5" applyFont="1" applyBorder="1" applyAlignment="1">
      <alignment horizontal="center" vertical="center"/>
    </xf>
    <xf numFmtId="0" fontId="10" fillId="0" borderId="59" xfId="5" applyFont="1" applyBorder="1" applyAlignment="1">
      <alignment horizontal="center" vertical="center"/>
    </xf>
    <xf numFmtId="0" fontId="10" fillId="0" borderId="25" xfId="5" applyFont="1" applyBorder="1" applyAlignment="1">
      <alignment horizontal="center" vertical="center"/>
    </xf>
    <xf numFmtId="0" fontId="10" fillId="0" borderId="60" xfId="5" applyFont="1" applyBorder="1" applyAlignment="1">
      <alignment horizontal="center" vertical="center"/>
    </xf>
    <xf numFmtId="0" fontId="10" fillId="2" borderId="1" xfId="5" applyFont="1" applyFill="1" applyBorder="1" applyAlignment="1">
      <alignment horizontal="center" vertical="center"/>
    </xf>
    <xf numFmtId="0" fontId="16" fillId="2" borderId="20" xfId="5" applyFont="1" applyFill="1" applyBorder="1" applyAlignment="1">
      <alignment horizontal="center" vertical="center" wrapText="1"/>
    </xf>
    <xf numFmtId="0" fontId="16" fillId="2" borderId="18" xfId="5" applyFont="1" applyFill="1" applyBorder="1" applyAlignment="1">
      <alignment horizontal="center" vertical="center" wrapText="1"/>
    </xf>
    <xf numFmtId="0" fontId="10" fillId="0" borderId="6" xfId="5" applyFont="1" applyBorder="1" applyAlignment="1">
      <alignment horizontal="center" vertical="center" shrinkToFit="1"/>
    </xf>
    <xf numFmtId="0" fontId="10" fillId="0" borderId="7" xfId="5" applyFont="1" applyBorder="1" applyAlignment="1">
      <alignment horizontal="center" vertical="center" shrinkToFit="1"/>
    </xf>
    <xf numFmtId="0" fontId="10" fillId="0" borderId="5" xfId="5" applyFont="1" applyBorder="1" applyAlignment="1">
      <alignment horizontal="center" vertical="center" shrinkToFit="1"/>
    </xf>
    <xf numFmtId="0" fontId="10" fillId="0" borderId="9" xfId="5" applyFont="1" applyBorder="1" applyAlignment="1">
      <alignment horizontal="center" vertical="center"/>
    </xf>
    <xf numFmtId="0" fontId="10" fillId="0" borderId="10" xfId="5" applyFont="1" applyBorder="1" applyAlignment="1">
      <alignment horizontal="center" vertical="center"/>
    </xf>
    <xf numFmtId="0" fontId="10" fillId="0" borderId="11" xfId="5" applyFont="1" applyBorder="1" applyAlignment="1">
      <alignment horizontal="center" vertical="center"/>
    </xf>
    <xf numFmtId="0" fontId="46" fillId="2" borderId="6" xfId="5" applyFont="1" applyFill="1" applyBorder="1" applyAlignment="1">
      <alignment horizontal="center" vertical="center" shrinkToFit="1"/>
    </xf>
    <xf numFmtId="0" fontId="46" fillId="2" borderId="5" xfId="5" applyFont="1" applyFill="1" applyBorder="1" applyAlignment="1">
      <alignment horizontal="center" vertical="center" shrinkToFit="1"/>
    </xf>
    <xf numFmtId="0" fontId="46" fillId="2" borderId="9" xfId="5" applyFont="1" applyFill="1" applyBorder="1" applyAlignment="1">
      <alignment horizontal="center" vertical="center" shrinkToFit="1"/>
    </xf>
    <xf numFmtId="0" fontId="46" fillId="2" borderId="11" xfId="5" applyFont="1" applyFill="1" applyBorder="1" applyAlignment="1">
      <alignment horizontal="center" vertical="center" shrinkToFit="1"/>
    </xf>
    <xf numFmtId="0" fontId="10" fillId="0" borderId="14" xfId="5" applyFont="1" applyBorder="1" applyAlignment="1">
      <alignment horizontal="left" vertical="center"/>
    </xf>
    <xf numFmtId="0" fontId="10" fillId="0" borderId="35" xfId="5" applyFont="1" applyBorder="1" applyAlignment="1">
      <alignment horizontal="center" vertical="center" shrinkToFit="1"/>
    </xf>
    <xf numFmtId="0" fontId="10" fillId="0" borderId="49" xfId="5" applyFont="1" applyBorder="1" applyAlignment="1">
      <alignment horizontal="center" vertical="center" shrinkToFit="1"/>
    </xf>
    <xf numFmtId="0" fontId="10" fillId="0" borderId="36" xfId="5" applyFont="1" applyBorder="1" applyAlignment="1">
      <alignment horizontal="center" vertical="center" shrinkToFit="1"/>
    </xf>
    <xf numFmtId="0" fontId="10" fillId="0" borderId="34" xfId="5" applyFont="1" applyBorder="1" applyAlignment="1">
      <alignment horizontal="center" vertical="center" shrinkToFit="1"/>
    </xf>
    <xf numFmtId="0" fontId="10" fillId="0" borderId="25" xfId="5" applyFont="1" applyBorder="1" applyAlignment="1">
      <alignment horizontal="center" vertical="center" shrinkToFit="1"/>
    </xf>
    <xf numFmtId="0" fontId="10" fillId="0" borderId="24" xfId="5" applyFont="1" applyBorder="1" applyAlignment="1">
      <alignment horizontal="center" vertical="center" shrinkToFit="1"/>
    </xf>
    <xf numFmtId="0" fontId="10" fillId="0" borderId="50" xfId="5" applyFont="1" applyBorder="1" applyAlignment="1">
      <alignment horizontal="center" vertical="center" shrinkToFit="1"/>
    </xf>
    <xf numFmtId="0" fontId="10" fillId="0" borderId="40" xfId="5" applyFont="1" applyBorder="1" applyAlignment="1">
      <alignment horizontal="center" vertical="center" shrinkToFit="1"/>
    </xf>
    <xf numFmtId="0" fontId="10" fillId="0" borderId="51" xfId="5" applyFont="1" applyBorder="1" applyAlignment="1">
      <alignment horizontal="center" vertical="center" shrinkToFit="1"/>
    </xf>
    <xf numFmtId="0" fontId="10" fillId="0" borderId="42" xfId="5" applyFont="1" applyBorder="1" applyAlignment="1">
      <alignment horizontal="center" vertical="center" shrinkToFit="1"/>
    </xf>
    <xf numFmtId="0" fontId="10" fillId="0" borderId="55" xfId="5" applyFont="1" applyBorder="1" applyAlignment="1">
      <alignment horizontal="center" vertical="center" shrinkToFit="1"/>
    </xf>
    <xf numFmtId="0" fontId="10" fillId="0" borderId="43" xfId="5" applyFont="1" applyBorder="1" applyAlignment="1">
      <alignment horizontal="center" vertical="center" shrinkToFit="1"/>
    </xf>
    <xf numFmtId="179" fontId="10" fillId="2" borderId="34" xfId="5" applyNumberFormat="1" applyFont="1" applyFill="1" applyBorder="1" applyAlignment="1">
      <alignment horizontal="center" vertical="center" shrinkToFit="1"/>
    </xf>
    <xf numFmtId="179" fontId="10" fillId="2" borderId="25" xfId="5" applyNumberFormat="1" applyFont="1" applyFill="1" applyBorder="1" applyAlignment="1">
      <alignment horizontal="center" vertical="center" shrinkToFit="1"/>
    </xf>
    <xf numFmtId="179" fontId="10" fillId="2" borderId="24" xfId="5" applyNumberFormat="1" applyFont="1" applyFill="1" applyBorder="1" applyAlignment="1">
      <alignment horizontal="center" vertical="center" shrinkToFit="1"/>
    </xf>
    <xf numFmtId="0" fontId="10" fillId="0" borderId="53" xfId="5" applyFont="1" applyBorder="1" applyAlignment="1">
      <alignment horizontal="center" vertical="center" shrinkToFit="1"/>
    </xf>
    <xf numFmtId="0" fontId="10" fillId="0" borderId="54" xfId="5" applyFont="1" applyBorder="1" applyAlignment="1">
      <alignment horizontal="center" vertical="center" shrinkToFit="1"/>
    </xf>
    <xf numFmtId="0" fontId="10" fillId="0" borderId="56" xfId="5" applyFont="1" applyBorder="1" applyAlignment="1">
      <alignment horizontal="center" vertical="center" shrinkToFit="1"/>
    </xf>
    <xf numFmtId="0" fontId="10" fillId="0" borderId="0" xfId="2" applyFont="1" applyAlignment="1">
      <alignment vertical="center"/>
    </xf>
    <xf numFmtId="0" fontId="28" fillId="0" borderId="0" xfId="11" applyFont="1">
      <alignment vertical="center"/>
    </xf>
    <xf numFmtId="0" fontId="10" fillId="2" borderId="3" xfId="2" applyFont="1" applyFill="1" applyBorder="1" applyAlignment="1">
      <alignment horizontal="center" vertical="center" shrinkToFit="1"/>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10" fillId="0" borderId="8" xfId="2" applyFont="1" applyBorder="1" applyAlignment="1">
      <alignment horizontal="center" vertical="center" wrapText="1" shrinkToFit="1"/>
    </xf>
    <xf numFmtId="49" fontId="54" fillId="0" borderId="6" xfId="2" applyNumberFormat="1" applyFont="1" applyBorder="1" applyAlignment="1" applyProtection="1">
      <alignment horizontal="left" vertical="top" wrapText="1"/>
      <protection locked="0"/>
    </xf>
    <xf numFmtId="49" fontId="38" fillId="0" borderId="7" xfId="2" applyNumberFormat="1" applyFont="1" applyBorder="1" applyAlignment="1" applyProtection="1">
      <alignment horizontal="left" vertical="top"/>
      <protection locked="0"/>
    </xf>
    <xf numFmtId="49" fontId="38" fillId="0" borderId="5" xfId="2" applyNumberFormat="1" applyFont="1" applyBorder="1" applyAlignment="1" applyProtection="1">
      <alignment horizontal="left" vertical="top"/>
      <protection locked="0"/>
    </xf>
    <xf numFmtId="49" fontId="38" fillId="0" borderId="12" xfId="2" applyNumberFormat="1" applyFont="1" applyBorder="1" applyAlignment="1" applyProtection="1">
      <alignment horizontal="left" vertical="top"/>
      <protection locked="0"/>
    </xf>
    <xf numFmtId="49" fontId="38" fillId="0" borderId="0" xfId="2" applyNumberFormat="1" applyFont="1" applyAlignment="1" applyProtection="1">
      <alignment horizontal="left" vertical="top"/>
      <protection locked="0"/>
    </xf>
    <xf numFmtId="49" fontId="38" fillId="0" borderId="4" xfId="2" applyNumberFormat="1" applyFont="1" applyBorder="1" applyAlignment="1" applyProtection="1">
      <alignment horizontal="left" vertical="top"/>
      <protection locked="0"/>
    </xf>
    <xf numFmtId="49" fontId="38" fillId="0" borderId="9" xfId="2" applyNumberFormat="1" applyFont="1" applyBorder="1" applyAlignment="1" applyProtection="1">
      <alignment horizontal="left" vertical="top"/>
      <protection locked="0"/>
    </xf>
    <xf numFmtId="49" fontId="38" fillId="0" borderId="10" xfId="2" applyNumberFormat="1" applyFont="1" applyBorder="1" applyAlignment="1" applyProtection="1">
      <alignment horizontal="left" vertical="top"/>
      <protection locked="0"/>
    </xf>
    <xf numFmtId="49" fontId="38" fillId="0" borderId="11" xfId="2" applyNumberFormat="1" applyFont="1" applyBorder="1" applyAlignment="1" applyProtection="1">
      <alignment horizontal="left" vertical="top"/>
      <protection locked="0"/>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8" xfId="2" applyFont="1" applyFill="1" applyBorder="1" applyAlignment="1">
      <alignment horizontal="center" vertical="center"/>
    </xf>
    <xf numFmtId="176" fontId="10" fillId="0" borderId="6" xfId="2" applyNumberFormat="1" applyFont="1" applyBorder="1" applyAlignment="1">
      <alignment horizontal="center" vertical="center" wrapText="1" shrinkToFit="1"/>
    </xf>
    <xf numFmtId="176" fontId="10" fillId="0" borderId="7" xfId="2" applyNumberFormat="1" applyFont="1" applyBorder="1" applyAlignment="1">
      <alignment horizontal="center" vertical="center" wrapText="1" shrinkToFit="1"/>
    </xf>
    <xf numFmtId="176" fontId="10" fillId="0" borderId="5" xfId="2" applyNumberFormat="1" applyFont="1" applyBorder="1" applyAlignment="1">
      <alignment horizontal="center" vertical="center" wrapText="1" shrinkToFit="1"/>
    </xf>
    <xf numFmtId="176" fontId="10" fillId="0" borderId="9" xfId="2" applyNumberFormat="1" applyFont="1" applyBorder="1" applyAlignment="1">
      <alignment horizontal="center" vertical="center" wrapText="1" shrinkToFit="1"/>
    </xf>
    <xf numFmtId="176" fontId="10" fillId="0" borderId="10" xfId="2" applyNumberFormat="1" applyFont="1" applyBorder="1" applyAlignment="1">
      <alignment horizontal="center" vertical="center" wrapText="1" shrinkToFit="1"/>
    </xf>
    <xf numFmtId="176" fontId="10"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294">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 Id="rId4"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 Id="rId4" Type="http://schemas.openxmlformats.org/officeDocument/2006/relationships/image" Target="../media/image16.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2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4" Type="http://schemas.openxmlformats.org/officeDocument/2006/relationships/image" Target="../media/image32.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5.jpeg"/><Relationship Id="rId2" Type="http://schemas.openxmlformats.org/officeDocument/2006/relationships/image" Target="../media/image34.jpeg"/><Relationship Id="rId1" Type="http://schemas.openxmlformats.org/officeDocument/2006/relationships/image" Target="../media/image33.jpeg"/><Relationship Id="rId4" Type="http://schemas.openxmlformats.org/officeDocument/2006/relationships/image" Target="../media/image36.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eg"/><Relationship Id="rId1" Type="http://schemas.openxmlformats.org/officeDocument/2006/relationships/image" Target="../media/image37.jpeg"/><Relationship Id="rId4" Type="http://schemas.openxmlformats.org/officeDocument/2006/relationships/image" Target="../media/image40.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 Id="rId4" Type="http://schemas.openxmlformats.org/officeDocument/2006/relationships/image" Target="../media/image44.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7.jpeg"/><Relationship Id="rId2" Type="http://schemas.openxmlformats.org/officeDocument/2006/relationships/image" Target="../media/image46.jpeg"/><Relationship Id="rId1" Type="http://schemas.openxmlformats.org/officeDocument/2006/relationships/image" Target="../media/image45.jpeg"/><Relationship Id="rId4" Type="http://schemas.openxmlformats.org/officeDocument/2006/relationships/image" Target="../media/image48.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1.jpeg"/><Relationship Id="rId2" Type="http://schemas.openxmlformats.org/officeDocument/2006/relationships/image" Target="../media/image50.jpeg"/><Relationship Id="rId1" Type="http://schemas.openxmlformats.org/officeDocument/2006/relationships/image" Target="../media/image49.jpeg"/><Relationship Id="rId4" Type="http://schemas.openxmlformats.org/officeDocument/2006/relationships/image" Target="../media/image52.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5.jpeg"/><Relationship Id="rId2" Type="http://schemas.openxmlformats.org/officeDocument/2006/relationships/image" Target="../media/image54.jpeg"/><Relationship Id="rId1" Type="http://schemas.openxmlformats.org/officeDocument/2006/relationships/image" Target="../media/image53.jpeg"/><Relationship Id="rId4" Type="http://schemas.openxmlformats.org/officeDocument/2006/relationships/image" Target="../media/image56.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9.jpeg"/><Relationship Id="rId2" Type="http://schemas.openxmlformats.org/officeDocument/2006/relationships/image" Target="../media/image58.jpeg"/><Relationship Id="rId1" Type="http://schemas.openxmlformats.org/officeDocument/2006/relationships/image" Target="../media/image57.jpeg"/><Relationship Id="rId4" Type="http://schemas.openxmlformats.org/officeDocument/2006/relationships/image" Target="../media/image60.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3.jpeg"/><Relationship Id="rId2" Type="http://schemas.openxmlformats.org/officeDocument/2006/relationships/image" Target="../media/image62.jpeg"/><Relationship Id="rId1" Type="http://schemas.openxmlformats.org/officeDocument/2006/relationships/image" Target="../media/image61.jpeg"/><Relationship Id="rId4" Type="http://schemas.openxmlformats.org/officeDocument/2006/relationships/image" Target="../media/image64.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7.jpeg"/><Relationship Id="rId2" Type="http://schemas.openxmlformats.org/officeDocument/2006/relationships/image" Target="../media/image66.jpeg"/><Relationship Id="rId1" Type="http://schemas.openxmlformats.org/officeDocument/2006/relationships/image" Target="../media/image65.jpeg"/><Relationship Id="rId4" Type="http://schemas.openxmlformats.org/officeDocument/2006/relationships/image" Target="../media/image68.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1.jpeg"/><Relationship Id="rId2" Type="http://schemas.openxmlformats.org/officeDocument/2006/relationships/image" Target="../media/image70.jpeg"/><Relationship Id="rId1" Type="http://schemas.openxmlformats.org/officeDocument/2006/relationships/image" Target="../media/image69.jpeg"/><Relationship Id="rId4" Type="http://schemas.openxmlformats.org/officeDocument/2006/relationships/image" Target="../media/image72.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5.jpeg"/><Relationship Id="rId2" Type="http://schemas.openxmlformats.org/officeDocument/2006/relationships/image" Target="../media/image74.jpeg"/><Relationship Id="rId1" Type="http://schemas.openxmlformats.org/officeDocument/2006/relationships/image" Target="../media/image73.jpeg"/><Relationship Id="rId4" Type="http://schemas.openxmlformats.org/officeDocument/2006/relationships/image" Target="../media/image76.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9.jpeg"/><Relationship Id="rId2" Type="http://schemas.openxmlformats.org/officeDocument/2006/relationships/image" Target="../media/image78.jpeg"/><Relationship Id="rId1" Type="http://schemas.openxmlformats.org/officeDocument/2006/relationships/image" Target="../media/image77.jpeg"/><Relationship Id="rId4" Type="http://schemas.openxmlformats.org/officeDocument/2006/relationships/image" Target="../media/image80.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3.jpeg"/><Relationship Id="rId2" Type="http://schemas.openxmlformats.org/officeDocument/2006/relationships/image" Target="../media/image82.jpeg"/><Relationship Id="rId1" Type="http://schemas.openxmlformats.org/officeDocument/2006/relationships/image" Target="../media/image81.jpeg"/><Relationship Id="rId4" Type="http://schemas.openxmlformats.org/officeDocument/2006/relationships/image" Target="../media/image84.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 Id="rId4" Type="http://schemas.openxmlformats.org/officeDocument/2006/relationships/image" Target="../media/image88.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1.jpeg"/><Relationship Id="rId2" Type="http://schemas.openxmlformats.org/officeDocument/2006/relationships/image" Target="../media/image90.jpeg"/><Relationship Id="rId1" Type="http://schemas.openxmlformats.org/officeDocument/2006/relationships/image" Target="../media/image89.jpeg"/><Relationship Id="rId4" Type="http://schemas.openxmlformats.org/officeDocument/2006/relationships/image" Target="../media/image92.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5.jpeg"/><Relationship Id="rId2" Type="http://schemas.openxmlformats.org/officeDocument/2006/relationships/image" Target="../media/image94.jpeg"/><Relationship Id="rId1" Type="http://schemas.openxmlformats.org/officeDocument/2006/relationships/image" Target="../media/image93.jpeg"/><Relationship Id="rId4" Type="http://schemas.openxmlformats.org/officeDocument/2006/relationships/image" Target="../media/image96.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9.jpeg"/><Relationship Id="rId2" Type="http://schemas.openxmlformats.org/officeDocument/2006/relationships/image" Target="../media/image98.jpeg"/><Relationship Id="rId1" Type="http://schemas.openxmlformats.org/officeDocument/2006/relationships/image" Target="../media/image97.jpeg"/><Relationship Id="rId4" Type="http://schemas.openxmlformats.org/officeDocument/2006/relationships/image" Target="../media/image100.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3.jpeg"/><Relationship Id="rId2" Type="http://schemas.openxmlformats.org/officeDocument/2006/relationships/image" Target="../media/image102.jpeg"/><Relationship Id="rId1" Type="http://schemas.openxmlformats.org/officeDocument/2006/relationships/image" Target="../media/image101.jpeg"/><Relationship Id="rId4" Type="http://schemas.openxmlformats.org/officeDocument/2006/relationships/image" Target="../media/image104.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7.jpeg"/><Relationship Id="rId2" Type="http://schemas.openxmlformats.org/officeDocument/2006/relationships/image" Target="../media/image106.jpeg"/><Relationship Id="rId1" Type="http://schemas.openxmlformats.org/officeDocument/2006/relationships/image" Target="../media/image105.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1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16.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17.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18.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19.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20.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21.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22</xdr:col>
      <xdr:colOff>62513</xdr:colOff>
      <xdr:row>6</xdr:row>
      <xdr:rowOff>0</xdr:rowOff>
    </xdr:from>
    <xdr:ext cx="1082348" cy="325730"/>
    <xdr:sp macro="" textlink="">
      <xdr:nvSpPr>
        <xdr:cNvPr id="11" name="テキスト ボックス 10">
          <a:extLst>
            <a:ext uri="{FF2B5EF4-FFF2-40B4-BE49-F238E27FC236}">
              <a16:creationId xmlns:a16="http://schemas.microsoft.com/office/drawing/2014/main" id="{9963816C-702B-4989-9354-9B29F1AEE23D}"/>
            </a:ext>
          </a:extLst>
        </xdr:cNvPr>
        <xdr:cNvSpPr txBox="1"/>
      </xdr:nvSpPr>
      <xdr:spPr>
        <a:xfrm>
          <a:off x="6787163" y="1400175"/>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62513</xdr:colOff>
      <xdr:row>12</xdr:row>
      <xdr:rowOff>168783</xdr:rowOff>
    </xdr:from>
    <xdr:ext cx="1082348" cy="325730"/>
    <xdr:sp macro="" textlink="">
      <xdr:nvSpPr>
        <xdr:cNvPr id="12" name="テキスト ボックス 11">
          <a:extLst>
            <a:ext uri="{FF2B5EF4-FFF2-40B4-BE49-F238E27FC236}">
              <a16:creationId xmlns:a16="http://schemas.microsoft.com/office/drawing/2014/main" id="{DD024281-D254-4F56-847C-C060FFDD892E}"/>
            </a:ext>
          </a:extLst>
        </xdr:cNvPr>
        <xdr:cNvSpPr txBox="1"/>
      </xdr:nvSpPr>
      <xdr:spPr>
        <a:xfrm>
          <a:off x="6787163" y="4255008"/>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xdr:col>
      <xdr:colOff>159024</xdr:colOff>
      <xdr:row>5</xdr:row>
      <xdr:rowOff>324674</xdr:rowOff>
    </xdr:from>
    <xdr:to>
      <xdr:col>21</xdr:col>
      <xdr:colOff>253445</xdr:colOff>
      <xdr:row>17</xdr:row>
      <xdr:rowOff>355560</xdr:rowOff>
    </xdr:to>
    <xdr:pic>
      <xdr:nvPicPr>
        <xdr:cNvPr id="2" name="図 1">
          <a:extLst>
            <a:ext uri="{FF2B5EF4-FFF2-40B4-BE49-F238E27FC236}">
              <a16:creationId xmlns:a16="http://schemas.microsoft.com/office/drawing/2014/main" id="{5D7FFAC8-9662-4BB6-BBD9-058246D4A38D}"/>
            </a:ext>
          </a:extLst>
        </xdr:cNvPr>
        <xdr:cNvPicPr>
          <a:picLocks noChangeAspect="1"/>
        </xdr:cNvPicPr>
      </xdr:nvPicPr>
      <xdr:blipFill rotWithShape="1">
        <a:blip xmlns:r="http://schemas.openxmlformats.org/officeDocument/2006/relationships" r:embed="rId1"/>
        <a:srcRect l="9770" r="24713"/>
        <a:stretch/>
      </xdr:blipFill>
      <xdr:spPr>
        <a:xfrm>
          <a:off x="556589" y="1398100"/>
          <a:ext cx="5507934" cy="5311877"/>
        </a:xfrm>
        <a:prstGeom prst="rect">
          <a:avLst/>
        </a:prstGeom>
      </xdr:spPr>
    </xdr:pic>
    <xdr:clientData/>
  </xdr:twoCellAnchor>
  <xdr:twoCellAnchor editAs="oneCell">
    <xdr:from>
      <xdr:col>24</xdr:col>
      <xdr:colOff>23690</xdr:colOff>
      <xdr:row>6</xdr:row>
      <xdr:rowOff>303548</xdr:rowOff>
    </xdr:from>
    <xdr:to>
      <xdr:col>33</xdr:col>
      <xdr:colOff>98260</xdr:colOff>
      <xdr:row>11</xdr:row>
      <xdr:rowOff>213380</xdr:rowOff>
    </xdr:to>
    <xdr:pic>
      <xdr:nvPicPr>
        <xdr:cNvPr id="3" name="IMG_0007.JPG">
          <a:extLst>
            <a:ext uri="{FF2B5EF4-FFF2-40B4-BE49-F238E27FC236}">
              <a16:creationId xmlns:a16="http://schemas.microsoft.com/office/drawing/2014/main" id="{D684E57C-269F-409E-BCA5-B8E43DD34D7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9533" y="1701652"/>
          <a:ext cx="2638866" cy="2162702"/>
        </a:xfrm>
        <a:prstGeom prst="rect">
          <a:avLst/>
        </a:prstGeom>
      </xdr:spPr>
    </xdr:pic>
    <xdr:clientData/>
  </xdr:twoCellAnchor>
  <xdr:twoCellAnchor editAs="oneCell">
    <xdr:from>
      <xdr:col>24</xdr:col>
      <xdr:colOff>32233</xdr:colOff>
      <xdr:row>13</xdr:row>
      <xdr:rowOff>5821</xdr:rowOff>
    </xdr:from>
    <xdr:to>
      <xdr:col>33</xdr:col>
      <xdr:colOff>76925</xdr:colOff>
      <xdr:row>17</xdr:row>
      <xdr:rowOff>346874</xdr:rowOff>
    </xdr:to>
    <xdr:pic>
      <xdr:nvPicPr>
        <xdr:cNvPr id="4" name="IMG_0055.JPG">
          <a:extLst>
            <a:ext uri="{FF2B5EF4-FFF2-40B4-BE49-F238E27FC236}">
              <a16:creationId xmlns:a16="http://schemas.microsoft.com/office/drawing/2014/main" id="{94C33F96-ADC4-432A-9D96-ABB6E0864C4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98076" y="4557943"/>
          <a:ext cx="2608988" cy="2143348"/>
        </a:xfrm>
        <a:prstGeom prst="rect">
          <a:avLst/>
        </a:prstGeom>
      </xdr:spPr>
    </xdr:pic>
    <xdr:clientData/>
  </xdr:twoCellAnchor>
  <xdr:twoCellAnchor>
    <xdr:from>
      <xdr:col>10</xdr:col>
      <xdr:colOff>143560</xdr:colOff>
      <xdr:row>10</xdr:row>
      <xdr:rowOff>441709</xdr:rowOff>
    </xdr:from>
    <xdr:to>
      <xdr:col>13</xdr:col>
      <xdr:colOff>127956</xdr:colOff>
      <xdr:row>11</xdr:row>
      <xdr:rowOff>222531</xdr:rowOff>
    </xdr:to>
    <xdr:sp macro="" textlink="">
      <xdr:nvSpPr>
        <xdr:cNvPr id="5" name="楕円 4">
          <a:extLst>
            <a:ext uri="{FF2B5EF4-FFF2-40B4-BE49-F238E27FC236}">
              <a16:creationId xmlns:a16="http://schemas.microsoft.com/office/drawing/2014/main" id="{177DFB57-8C12-479A-B35F-A40B5AB1D8FF}"/>
            </a:ext>
          </a:extLst>
        </xdr:cNvPr>
        <xdr:cNvSpPr/>
      </xdr:nvSpPr>
      <xdr:spPr>
        <a:xfrm rot="18406728">
          <a:off x="3124382" y="3338226"/>
          <a:ext cx="231396" cy="839161"/>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168509</xdr:colOff>
      <xdr:row>7</xdr:row>
      <xdr:rowOff>445655</xdr:rowOff>
    </xdr:from>
    <xdr:to>
      <xdr:col>19</xdr:col>
      <xdr:colOff>272018</xdr:colOff>
      <xdr:row>9</xdr:row>
      <xdr:rowOff>132740</xdr:rowOff>
    </xdr:to>
    <xdr:sp macro="" textlink="">
      <xdr:nvSpPr>
        <xdr:cNvPr id="6" name="正方形/長方形 5">
          <a:extLst>
            <a:ext uri="{FF2B5EF4-FFF2-40B4-BE49-F238E27FC236}">
              <a16:creationId xmlns:a16="http://schemas.microsoft.com/office/drawing/2014/main" id="{9A6AE533-26D0-4A4A-BCAB-46D66FF08F84}"/>
            </a:ext>
          </a:extLst>
        </xdr:cNvPr>
        <xdr:cNvSpPr/>
      </xdr:nvSpPr>
      <xdr:spPr>
        <a:xfrm>
          <a:off x="4270057" y="2294333"/>
          <a:ext cx="1243196" cy="588233"/>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稗原第</a:t>
          </a:r>
          <a:r>
            <a:rPr kumimoji="1" lang="en-US" altLang="ja-JP" sz="1200">
              <a:solidFill>
                <a:sysClr val="windowText" lastClr="000000"/>
              </a:solidFill>
            </a:rPr>
            <a:t>3</a:t>
          </a:r>
          <a:r>
            <a:rPr kumimoji="1" lang="ja-JP" altLang="en-US" sz="1200">
              <a:solidFill>
                <a:sysClr val="windowText" lastClr="000000"/>
              </a:solidFill>
            </a:rPr>
            <a:t>隧道</a:t>
          </a:r>
          <a:endParaRPr kumimoji="1" lang="en-US" altLang="ja-JP" sz="1200">
            <a:solidFill>
              <a:sysClr val="windowText" lastClr="000000"/>
            </a:solidFill>
          </a:endParaRPr>
        </a:p>
        <a:p>
          <a:pPr algn="l"/>
          <a:r>
            <a:rPr kumimoji="1" lang="en-US" altLang="ja-JP" sz="1200">
              <a:solidFill>
                <a:sysClr val="windowText" lastClr="000000"/>
              </a:solidFill>
            </a:rPr>
            <a:t>L=76m</a:t>
          </a:r>
          <a:endParaRPr kumimoji="1" lang="ja-JP" altLang="en-US" sz="1200">
            <a:solidFill>
              <a:sysClr val="windowText" lastClr="000000"/>
            </a:solidFill>
          </a:endParaRPr>
        </a:p>
      </xdr:txBody>
    </xdr:sp>
    <xdr:clientData/>
  </xdr:twoCellAnchor>
  <xdr:twoCellAnchor>
    <xdr:from>
      <xdr:col>12</xdr:col>
      <xdr:colOff>51305</xdr:colOff>
      <xdr:row>9</xdr:row>
      <xdr:rowOff>132740</xdr:rowOff>
    </xdr:from>
    <xdr:to>
      <xdr:col>17</xdr:col>
      <xdr:colOff>215336</xdr:colOff>
      <xdr:row>11</xdr:row>
      <xdr:rowOff>10354</xdr:rowOff>
    </xdr:to>
    <xdr:cxnSp macro="">
      <xdr:nvCxnSpPr>
        <xdr:cNvPr id="7" name="直線矢印コネクタ 6">
          <a:extLst>
            <a:ext uri="{FF2B5EF4-FFF2-40B4-BE49-F238E27FC236}">
              <a16:creationId xmlns:a16="http://schemas.microsoft.com/office/drawing/2014/main" id="{4AAE07CA-74EB-456A-8E7F-21103D70C74E}"/>
            </a:ext>
          </a:extLst>
        </xdr:cNvPr>
        <xdr:cNvCxnSpPr>
          <a:stCxn id="6" idx="2"/>
          <a:endCxn id="5" idx="6"/>
        </xdr:cNvCxnSpPr>
      </xdr:nvCxnSpPr>
      <xdr:spPr>
        <a:xfrm flipH="1">
          <a:off x="3298088" y="2882566"/>
          <a:ext cx="1588639" cy="778762"/>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5</xdr:col>
      <xdr:colOff>0</xdr:colOff>
      <xdr:row>11</xdr:row>
      <xdr:rowOff>66258</xdr:rowOff>
    </xdr:from>
    <xdr:to>
      <xdr:col>20</xdr:col>
      <xdr:colOff>440592</xdr:colOff>
      <xdr:row>27</xdr:row>
      <xdr:rowOff>182484</xdr:rowOff>
    </xdr:to>
    <xdr:pic>
      <xdr:nvPicPr>
        <xdr:cNvPr id="3" name="図 2">
          <a:extLst>
            <a:ext uri="{FF2B5EF4-FFF2-40B4-BE49-F238E27FC236}">
              <a16:creationId xmlns:a16="http://schemas.microsoft.com/office/drawing/2014/main" id="{4F155806-2BFF-447F-B96D-BB93B4DCD9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8070" y="2458275"/>
          <a:ext cx="7371479" cy="44629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8F4B12D-0EBA-46D3-A87E-E2D7309EF825}"/>
            </a:ext>
          </a:extLst>
        </xdr:cNvPr>
        <xdr:cNvPicPr>
          <a:picLocks noChangeAspect="1"/>
        </xdr:cNvPicPr>
      </xdr:nvPicPr>
      <xdr:blipFill>
        <a:blip xmlns:r="http://schemas.openxmlformats.org/officeDocument/2006/relationships" r:embed="rId1"/>
        <a:stretch>
          <a:fillRect/>
        </a:stretch>
      </xdr:blipFill>
      <xdr:spPr>
        <a:xfrm>
          <a:off x="622416" y="7059238"/>
          <a:ext cx="3131954" cy="530996"/>
        </a:xfrm>
        <a:prstGeom prst="rect">
          <a:avLst/>
        </a:prstGeom>
      </xdr:spPr>
    </xdr:pic>
    <xdr:clientData/>
  </xdr:twoCellAnchor>
  <xdr:twoCellAnchor>
    <xdr:from>
      <xdr:col>5</xdr:col>
      <xdr:colOff>13250</xdr:colOff>
      <xdr:row>11</xdr:row>
      <xdr:rowOff>79516</xdr:rowOff>
    </xdr:from>
    <xdr:to>
      <xdr:col>20</xdr:col>
      <xdr:colOff>453842</xdr:colOff>
      <xdr:row>27</xdr:row>
      <xdr:rowOff>195742</xdr:rowOff>
    </xdr:to>
    <xdr:pic>
      <xdr:nvPicPr>
        <xdr:cNvPr id="4" name="図 3">
          <a:extLst>
            <a:ext uri="{FF2B5EF4-FFF2-40B4-BE49-F238E27FC236}">
              <a16:creationId xmlns:a16="http://schemas.microsoft.com/office/drawing/2014/main" id="{4AA3783E-D403-4BA3-B33B-8AE2586EE6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1320" y="2471533"/>
          <a:ext cx="7371479" cy="44629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4</xdr:row>
      <xdr:rowOff>52915</xdr:rowOff>
    </xdr:from>
    <xdr:to>
      <xdr:col>10</xdr:col>
      <xdr:colOff>556768</xdr:colOff>
      <xdr:row>11</xdr:row>
      <xdr:rowOff>287865</xdr:rowOff>
    </xdr:to>
    <xdr:pic>
      <xdr:nvPicPr>
        <xdr:cNvPr id="2" name="図 1">
          <a:extLst>
            <a:ext uri="{FF2B5EF4-FFF2-40B4-BE49-F238E27FC236}">
              <a16:creationId xmlns:a16="http://schemas.microsoft.com/office/drawing/2014/main" id="{515F902C-AC2B-4579-97E8-EA863FA1C3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64417" y="1121832"/>
          <a:ext cx="3350768" cy="2531533"/>
        </a:xfrm>
        <a:prstGeom prst="rect">
          <a:avLst/>
        </a:prstGeom>
      </xdr:spPr>
    </xdr:pic>
    <xdr:clientData/>
  </xdr:twoCellAnchor>
  <xdr:twoCellAnchor editAs="oneCell">
    <xdr:from>
      <xdr:col>17</xdr:col>
      <xdr:colOff>0</xdr:colOff>
      <xdr:row>4</xdr:row>
      <xdr:rowOff>52915</xdr:rowOff>
    </xdr:from>
    <xdr:to>
      <xdr:col>21</xdr:col>
      <xdr:colOff>556768</xdr:colOff>
      <xdr:row>11</xdr:row>
      <xdr:rowOff>287865</xdr:rowOff>
    </xdr:to>
    <xdr:pic>
      <xdr:nvPicPr>
        <xdr:cNvPr id="3" name="図 2">
          <a:extLst>
            <a:ext uri="{FF2B5EF4-FFF2-40B4-BE49-F238E27FC236}">
              <a16:creationId xmlns:a16="http://schemas.microsoft.com/office/drawing/2014/main" id="{CB1BE6EF-C531-436B-BD95-BCDF44FFC2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82250" y="1121832"/>
          <a:ext cx="3350768" cy="2531533"/>
        </a:xfrm>
        <a:prstGeom prst="rect">
          <a:avLst/>
        </a:prstGeom>
      </xdr:spPr>
    </xdr:pic>
    <xdr:clientData/>
  </xdr:twoCellAnchor>
  <xdr:twoCellAnchor editAs="oneCell">
    <xdr:from>
      <xdr:col>6</xdr:col>
      <xdr:colOff>0</xdr:colOff>
      <xdr:row>15</xdr:row>
      <xdr:rowOff>52915</xdr:rowOff>
    </xdr:from>
    <xdr:to>
      <xdr:col>10</xdr:col>
      <xdr:colOff>556768</xdr:colOff>
      <xdr:row>22</xdr:row>
      <xdr:rowOff>287866</xdr:rowOff>
    </xdr:to>
    <xdr:pic>
      <xdr:nvPicPr>
        <xdr:cNvPr id="4" name="図 3">
          <a:extLst>
            <a:ext uri="{FF2B5EF4-FFF2-40B4-BE49-F238E27FC236}">
              <a16:creationId xmlns:a16="http://schemas.microsoft.com/office/drawing/2014/main" id="{D44BDFAC-44C5-405F-93C0-E5EFE785144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64417" y="4910665"/>
          <a:ext cx="3350768" cy="2531534"/>
        </a:xfrm>
        <a:prstGeom prst="rect">
          <a:avLst/>
        </a:prstGeom>
      </xdr:spPr>
    </xdr:pic>
    <xdr:clientData/>
  </xdr:twoCellAnchor>
  <xdr:twoCellAnchor editAs="oneCell">
    <xdr:from>
      <xdr:col>17</xdr:col>
      <xdr:colOff>0</xdr:colOff>
      <xdr:row>15</xdr:row>
      <xdr:rowOff>52915</xdr:rowOff>
    </xdr:from>
    <xdr:to>
      <xdr:col>21</xdr:col>
      <xdr:colOff>556768</xdr:colOff>
      <xdr:row>22</xdr:row>
      <xdr:rowOff>287866</xdr:rowOff>
    </xdr:to>
    <xdr:pic>
      <xdr:nvPicPr>
        <xdr:cNvPr id="5" name="図 4">
          <a:extLst>
            <a:ext uri="{FF2B5EF4-FFF2-40B4-BE49-F238E27FC236}">
              <a16:creationId xmlns:a16="http://schemas.microsoft.com/office/drawing/2014/main" id="{2FEA587B-1F94-485E-9A35-9A1A17160A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82250" y="4910665"/>
          <a:ext cx="3350768" cy="25315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1F3D12FE-B75E-4B36-9E6A-99EA6384D3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19289598-DB44-4D1D-B11C-CA08BB312B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CCD58BE6-B2CE-45C9-BA7A-E8D40A1C35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5" name="図 4">
          <a:extLst>
            <a:ext uri="{FF2B5EF4-FFF2-40B4-BE49-F238E27FC236}">
              <a16:creationId xmlns:a16="http://schemas.microsoft.com/office/drawing/2014/main" id="{F3EB8E3A-FE24-4C2B-A07B-B2BDE73103A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74083</xdr:colOff>
      <xdr:row>4</xdr:row>
      <xdr:rowOff>52915</xdr:rowOff>
    </xdr:from>
    <xdr:to>
      <xdr:col>10</xdr:col>
      <xdr:colOff>624501</xdr:colOff>
      <xdr:row>11</xdr:row>
      <xdr:rowOff>289982</xdr:rowOff>
    </xdr:to>
    <xdr:pic>
      <xdr:nvPicPr>
        <xdr:cNvPr id="2" name="図 1">
          <a:extLst>
            <a:ext uri="{FF2B5EF4-FFF2-40B4-BE49-F238E27FC236}">
              <a16:creationId xmlns:a16="http://schemas.microsoft.com/office/drawing/2014/main" id="{7FD571C8-1AD5-4F95-98D7-BE076FE74F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0" y="1121832"/>
          <a:ext cx="3344418" cy="2533650"/>
        </a:xfrm>
        <a:prstGeom prst="rect">
          <a:avLst/>
        </a:prstGeom>
      </xdr:spPr>
    </xdr:pic>
    <xdr:clientData/>
  </xdr:twoCellAnchor>
  <xdr:twoCellAnchor editAs="oneCell">
    <xdr:from>
      <xdr:col>17</xdr:col>
      <xdr:colOff>74083</xdr:colOff>
      <xdr:row>4</xdr:row>
      <xdr:rowOff>52915</xdr:rowOff>
    </xdr:from>
    <xdr:to>
      <xdr:col>21</xdr:col>
      <xdr:colOff>624501</xdr:colOff>
      <xdr:row>11</xdr:row>
      <xdr:rowOff>289982</xdr:rowOff>
    </xdr:to>
    <xdr:pic>
      <xdr:nvPicPr>
        <xdr:cNvPr id="3" name="図 2">
          <a:extLst>
            <a:ext uri="{FF2B5EF4-FFF2-40B4-BE49-F238E27FC236}">
              <a16:creationId xmlns:a16="http://schemas.microsoft.com/office/drawing/2014/main" id="{E9418C43-904C-44AD-99B4-D8D15B1F1A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3" y="1121832"/>
          <a:ext cx="3344418" cy="2533650"/>
        </a:xfrm>
        <a:prstGeom prst="rect">
          <a:avLst/>
        </a:prstGeom>
      </xdr:spPr>
    </xdr:pic>
    <xdr:clientData/>
  </xdr:twoCellAnchor>
  <xdr:twoCellAnchor editAs="oneCell">
    <xdr:from>
      <xdr:col>6</xdr:col>
      <xdr:colOff>74083</xdr:colOff>
      <xdr:row>15</xdr:row>
      <xdr:rowOff>52915</xdr:rowOff>
    </xdr:from>
    <xdr:to>
      <xdr:col>10</xdr:col>
      <xdr:colOff>624501</xdr:colOff>
      <xdr:row>22</xdr:row>
      <xdr:rowOff>289982</xdr:rowOff>
    </xdr:to>
    <xdr:pic>
      <xdr:nvPicPr>
        <xdr:cNvPr id="4" name="図 3">
          <a:extLst>
            <a:ext uri="{FF2B5EF4-FFF2-40B4-BE49-F238E27FC236}">
              <a16:creationId xmlns:a16="http://schemas.microsoft.com/office/drawing/2014/main" id="{39ED9BF7-D960-40FF-B7A2-450F5717FE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0" y="4910665"/>
          <a:ext cx="3344418" cy="2533650"/>
        </a:xfrm>
        <a:prstGeom prst="rect">
          <a:avLst/>
        </a:prstGeom>
      </xdr:spPr>
    </xdr:pic>
    <xdr:clientData/>
  </xdr:twoCellAnchor>
  <xdr:twoCellAnchor editAs="oneCell">
    <xdr:from>
      <xdr:col>17</xdr:col>
      <xdr:colOff>74083</xdr:colOff>
      <xdr:row>15</xdr:row>
      <xdr:rowOff>52915</xdr:rowOff>
    </xdr:from>
    <xdr:to>
      <xdr:col>21</xdr:col>
      <xdr:colOff>624501</xdr:colOff>
      <xdr:row>22</xdr:row>
      <xdr:rowOff>289982</xdr:rowOff>
    </xdr:to>
    <xdr:pic>
      <xdr:nvPicPr>
        <xdr:cNvPr id="5" name="図 4">
          <a:extLst>
            <a:ext uri="{FF2B5EF4-FFF2-40B4-BE49-F238E27FC236}">
              <a16:creationId xmlns:a16="http://schemas.microsoft.com/office/drawing/2014/main" id="{09EE90AF-91AA-4118-8D4F-7F5E13D56B4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3" y="4910665"/>
          <a:ext cx="3344418" cy="25336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BA6D9DB4-2316-41F0-80AA-2E0D4EC090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F338F26F-F5BD-46B6-8CA0-CC86F62D5B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D113EEA1-7A41-40EC-9640-B74F7DC0DA6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6" name="図 5">
          <a:extLst>
            <a:ext uri="{FF2B5EF4-FFF2-40B4-BE49-F238E27FC236}">
              <a16:creationId xmlns:a16="http://schemas.microsoft.com/office/drawing/2014/main" id="{FAE52ACC-2D97-422E-A4A5-A20E89C3F3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74083</xdr:colOff>
      <xdr:row>4</xdr:row>
      <xdr:rowOff>52915</xdr:rowOff>
    </xdr:from>
    <xdr:to>
      <xdr:col>10</xdr:col>
      <xdr:colOff>624501</xdr:colOff>
      <xdr:row>11</xdr:row>
      <xdr:rowOff>289982</xdr:rowOff>
    </xdr:to>
    <xdr:pic>
      <xdr:nvPicPr>
        <xdr:cNvPr id="2" name="図 1">
          <a:extLst>
            <a:ext uri="{FF2B5EF4-FFF2-40B4-BE49-F238E27FC236}">
              <a16:creationId xmlns:a16="http://schemas.microsoft.com/office/drawing/2014/main" id="{D7F99957-AA67-41CC-83AE-D92557200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0" y="1121832"/>
          <a:ext cx="3344418" cy="2533650"/>
        </a:xfrm>
        <a:prstGeom prst="rect">
          <a:avLst/>
        </a:prstGeom>
      </xdr:spPr>
    </xdr:pic>
    <xdr:clientData/>
  </xdr:twoCellAnchor>
  <xdr:twoCellAnchor editAs="oneCell">
    <xdr:from>
      <xdr:col>17</xdr:col>
      <xdr:colOff>74083</xdr:colOff>
      <xdr:row>4</xdr:row>
      <xdr:rowOff>52915</xdr:rowOff>
    </xdr:from>
    <xdr:to>
      <xdr:col>21</xdr:col>
      <xdr:colOff>624501</xdr:colOff>
      <xdr:row>11</xdr:row>
      <xdr:rowOff>289982</xdr:rowOff>
    </xdr:to>
    <xdr:pic>
      <xdr:nvPicPr>
        <xdr:cNvPr id="3" name="図 2">
          <a:extLst>
            <a:ext uri="{FF2B5EF4-FFF2-40B4-BE49-F238E27FC236}">
              <a16:creationId xmlns:a16="http://schemas.microsoft.com/office/drawing/2014/main" id="{193CA9C3-8AFB-49DE-9944-07856FD0D5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3" y="1121832"/>
          <a:ext cx="3344418" cy="2533650"/>
        </a:xfrm>
        <a:prstGeom prst="rect">
          <a:avLst/>
        </a:prstGeom>
      </xdr:spPr>
    </xdr:pic>
    <xdr:clientData/>
  </xdr:twoCellAnchor>
  <xdr:twoCellAnchor editAs="oneCell">
    <xdr:from>
      <xdr:col>6</xdr:col>
      <xdr:colOff>74083</xdr:colOff>
      <xdr:row>15</xdr:row>
      <xdr:rowOff>52915</xdr:rowOff>
    </xdr:from>
    <xdr:to>
      <xdr:col>10</xdr:col>
      <xdr:colOff>624501</xdr:colOff>
      <xdr:row>22</xdr:row>
      <xdr:rowOff>289982</xdr:rowOff>
    </xdr:to>
    <xdr:pic>
      <xdr:nvPicPr>
        <xdr:cNvPr id="4" name="図 3">
          <a:extLst>
            <a:ext uri="{FF2B5EF4-FFF2-40B4-BE49-F238E27FC236}">
              <a16:creationId xmlns:a16="http://schemas.microsoft.com/office/drawing/2014/main" id="{AA52BBE6-5E25-472C-8925-0ABF1A3D41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0" y="4910665"/>
          <a:ext cx="3344418" cy="2533650"/>
        </a:xfrm>
        <a:prstGeom prst="rect">
          <a:avLst/>
        </a:prstGeom>
      </xdr:spPr>
    </xdr:pic>
    <xdr:clientData/>
  </xdr:twoCellAnchor>
  <xdr:twoCellAnchor editAs="oneCell">
    <xdr:from>
      <xdr:col>17</xdr:col>
      <xdr:colOff>74083</xdr:colOff>
      <xdr:row>15</xdr:row>
      <xdr:rowOff>52915</xdr:rowOff>
    </xdr:from>
    <xdr:to>
      <xdr:col>21</xdr:col>
      <xdr:colOff>624501</xdr:colOff>
      <xdr:row>22</xdr:row>
      <xdr:rowOff>289982</xdr:rowOff>
    </xdr:to>
    <xdr:pic>
      <xdr:nvPicPr>
        <xdr:cNvPr id="5" name="図 4">
          <a:extLst>
            <a:ext uri="{FF2B5EF4-FFF2-40B4-BE49-F238E27FC236}">
              <a16:creationId xmlns:a16="http://schemas.microsoft.com/office/drawing/2014/main" id="{FA31B91E-B62E-4ED6-B3CD-B117E2D5806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3" y="4910665"/>
          <a:ext cx="3344418" cy="25336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31750</xdr:colOff>
      <xdr:row>4</xdr:row>
      <xdr:rowOff>52915</xdr:rowOff>
    </xdr:from>
    <xdr:to>
      <xdr:col>10</xdr:col>
      <xdr:colOff>582168</xdr:colOff>
      <xdr:row>11</xdr:row>
      <xdr:rowOff>289982</xdr:rowOff>
    </xdr:to>
    <xdr:pic>
      <xdr:nvPicPr>
        <xdr:cNvPr id="2" name="図 1">
          <a:extLst>
            <a:ext uri="{FF2B5EF4-FFF2-40B4-BE49-F238E27FC236}">
              <a16:creationId xmlns:a16="http://schemas.microsoft.com/office/drawing/2014/main" id="{0056C911-2037-4739-B34B-5566C9A425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7" y="1121832"/>
          <a:ext cx="3344418" cy="2533650"/>
        </a:xfrm>
        <a:prstGeom prst="rect">
          <a:avLst/>
        </a:prstGeom>
      </xdr:spPr>
    </xdr:pic>
    <xdr:clientData/>
  </xdr:twoCellAnchor>
  <xdr:twoCellAnchor editAs="oneCell">
    <xdr:from>
      <xdr:col>17</xdr:col>
      <xdr:colOff>31750</xdr:colOff>
      <xdr:row>4</xdr:row>
      <xdr:rowOff>52915</xdr:rowOff>
    </xdr:from>
    <xdr:to>
      <xdr:col>21</xdr:col>
      <xdr:colOff>582168</xdr:colOff>
      <xdr:row>11</xdr:row>
      <xdr:rowOff>289982</xdr:rowOff>
    </xdr:to>
    <xdr:pic>
      <xdr:nvPicPr>
        <xdr:cNvPr id="3" name="図 2">
          <a:extLst>
            <a:ext uri="{FF2B5EF4-FFF2-40B4-BE49-F238E27FC236}">
              <a16:creationId xmlns:a16="http://schemas.microsoft.com/office/drawing/2014/main" id="{C3BD37D5-A798-4FB6-A967-37AA23E719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0" y="1121832"/>
          <a:ext cx="3344418" cy="2533650"/>
        </a:xfrm>
        <a:prstGeom prst="rect">
          <a:avLst/>
        </a:prstGeom>
      </xdr:spPr>
    </xdr:pic>
    <xdr:clientData/>
  </xdr:twoCellAnchor>
  <xdr:twoCellAnchor editAs="oneCell">
    <xdr:from>
      <xdr:col>6</xdr:col>
      <xdr:colOff>31750</xdr:colOff>
      <xdr:row>15</xdr:row>
      <xdr:rowOff>52915</xdr:rowOff>
    </xdr:from>
    <xdr:to>
      <xdr:col>10</xdr:col>
      <xdr:colOff>582168</xdr:colOff>
      <xdr:row>22</xdr:row>
      <xdr:rowOff>289982</xdr:rowOff>
    </xdr:to>
    <xdr:pic>
      <xdr:nvPicPr>
        <xdr:cNvPr id="4" name="図 3">
          <a:extLst>
            <a:ext uri="{FF2B5EF4-FFF2-40B4-BE49-F238E27FC236}">
              <a16:creationId xmlns:a16="http://schemas.microsoft.com/office/drawing/2014/main" id="{C2DAA563-EBDF-4DA4-9D97-237C1E61F1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7" y="4910665"/>
          <a:ext cx="3344418" cy="2533650"/>
        </a:xfrm>
        <a:prstGeom prst="rect">
          <a:avLst/>
        </a:prstGeom>
      </xdr:spPr>
    </xdr:pic>
    <xdr:clientData/>
  </xdr:twoCellAnchor>
  <xdr:twoCellAnchor editAs="oneCell">
    <xdr:from>
      <xdr:col>17</xdr:col>
      <xdr:colOff>31750</xdr:colOff>
      <xdr:row>15</xdr:row>
      <xdr:rowOff>52915</xdr:rowOff>
    </xdr:from>
    <xdr:to>
      <xdr:col>21</xdr:col>
      <xdr:colOff>582168</xdr:colOff>
      <xdr:row>22</xdr:row>
      <xdr:rowOff>289982</xdr:rowOff>
    </xdr:to>
    <xdr:pic>
      <xdr:nvPicPr>
        <xdr:cNvPr id="5" name="図 4">
          <a:extLst>
            <a:ext uri="{FF2B5EF4-FFF2-40B4-BE49-F238E27FC236}">
              <a16:creationId xmlns:a16="http://schemas.microsoft.com/office/drawing/2014/main" id="{F881DB51-6E88-4328-9407-B511E70EE10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0" y="4910665"/>
          <a:ext cx="3344418" cy="25336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42337</xdr:colOff>
      <xdr:row>4</xdr:row>
      <xdr:rowOff>52915</xdr:rowOff>
    </xdr:from>
    <xdr:to>
      <xdr:col>10</xdr:col>
      <xdr:colOff>592755</xdr:colOff>
      <xdr:row>11</xdr:row>
      <xdr:rowOff>289982</xdr:rowOff>
    </xdr:to>
    <xdr:pic>
      <xdr:nvPicPr>
        <xdr:cNvPr id="2" name="図 1">
          <a:extLst>
            <a:ext uri="{FF2B5EF4-FFF2-40B4-BE49-F238E27FC236}">
              <a16:creationId xmlns:a16="http://schemas.microsoft.com/office/drawing/2014/main" id="{6ADF4ABE-1C60-48F4-B616-DC60195B30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4" y="1121832"/>
          <a:ext cx="3344418" cy="2533650"/>
        </a:xfrm>
        <a:prstGeom prst="rect">
          <a:avLst/>
        </a:prstGeom>
      </xdr:spPr>
    </xdr:pic>
    <xdr:clientData/>
  </xdr:twoCellAnchor>
  <xdr:twoCellAnchor editAs="oneCell">
    <xdr:from>
      <xdr:col>17</xdr:col>
      <xdr:colOff>42337</xdr:colOff>
      <xdr:row>4</xdr:row>
      <xdr:rowOff>52915</xdr:rowOff>
    </xdr:from>
    <xdr:to>
      <xdr:col>21</xdr:col>
      <xdr:colOff>592755</xdr:colOff>
      <xdr:row>11</xdr:row>
      <xdr:rowOff>289982</xdr:rowOff>
    </xdr:to>
    <xdr:pic>
      <xdr:nvPicPr>
        <xdr:cNvPr id="3" name="図 2">
          <a:extLst>
            <a:ext uri="{FF2B5EF4-FFF2-40B4-BE49-F238E27FC236}">
              <a16:creationId xmlns:a16="http://schemas.microsoft.com/office/drawing/2014/main" id="{DCD6997C-157E-46FA-93A9-56783C86C3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7" y="1121832"/>
          <a:ext cx="3344418" cy="2533650"/>
        </a:xfrm>
        <a:prstGeom prst="rect">
          <a:avLst/>
        </a:prstGeom>
      </xdr:spPr>
    </xdr:pic>
    <xdr:clientData/>
  </xdr:twoCellAnchor>
  <xdr:twoCellAnchor editAs="oneCell">
    <xdr:from>
      <xdr:col>6</xdr:col>
      <xdr:colOff>42337</xdr:colOff>
      <xdr:row>15</xdr:row>
      <xdr:rowOff>52915</xdr:rowOff>
    </xdr:from>
    <xdr:to>
      <xdr:col>10</xdr:col>
      <xdr:colOff>592755</xdr:colOff>
      <xdr:row>22</xdr:row>
      <xdr:rowOff>289982</xdr:rowOff>
    </xdr:to>
    <xdr:pic>
      <xdr:nvPicPr>
        <xdr:cNvPr id="4" name="図 3">
          <a:extLst>
            <a:ext uri="{FF2B5EF4-FFF2-40B4-BE49-F238E27FC236}">
              <a16:creationId xmlns:a16="http://schemas.microsoft.com/office/drawing/2014/main" id="{362C231F-8EA5-4264-B178-307414CBE46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4" y="4910665"/>
          <a:ext cx="3344418" cy="2533650"/>
        </a:xfrm>
        <a:prstGeom prst="rect">
          <a:avLst/>
        </a:prstGeom>
      </xdr:spPr>
    </xdr:pic>
    <xdr:clientData/>
  </xdr:twoCellAnchor>
  <xdr:twoCellAnchor editAs="oneCell">
    <xdr:from>
      <xdr:col>17</xdr:col>
      <xdr:colOff>42337</xdr:colOff>
      <xdr:row>15</xdr:row>
      <xdr:rowOff>52915</xdr:rowOff>
    </xdr:from>
    <xdr:to>
      <xdr:col>21</xdr:col>
      <xdr:colOff>592755</xdr:colOff>
      <xdr:row>22</xdr:row>
      <xdr:rowOff>289982</xdr:rowOff>
    </xdr:to>
    <xdr:pic>
      <xdr:nvPicPr>
        <xdr:cNvPr id="5" name="図 4">
          <a:extLst>
            <a:ext uri="{FF2B5EF4-FFF2-40B4-BE49-F238E27FC236}">
              <a16:creationId xmlns:a16="http://schemas.microsoft.com/office/drawing/2014/main" id="{C08D686E-C5F6-49AB-9DD2-5379B1F49FE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7" y="4910665"/>
          <a:ext cx="3344418" cy="25336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42331</xdr:colOff>
      <xdr:row>4</xdr:row>
      <xdr:rowOff>52915</xdr:rowOff>
    </xdr:from>
    <xdr:to>
      <xdr:col>10</xdr:col>
      <xdr:colOff>592749</xdr:colOff>
      <xdr:row>11</xdr:row>
      <xdr:rowOff>289982</xdr:rowOff>
    </xdr:to>
    <xdr:pic>
      <xdr:nvPicPr>
        <xdr:cNvPr id="2" name="図 1">
          <a:extLst>
            <a:ext uri="{FF2B5EF4-FFF2-40B4-BE49-F238E27FC236}">
              <a16:creationId xmlns:a16="http://schemas.microsoft.com/office/drawing/2014/main" id="{6F9AB5DC-97AC-40AC-8627-4EE44C3042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48" y="1121832"/>
          <a:ext cx="3344418" cy="2533650"/>
        </a:xfrm>
        <a:prstGeom prst="rect">
          <a:avLst/>
        </a:prstGeom>
      </xdr:spPr>
    </xdr:pic>
    <xdr:clientData/>
  </xdr:twoCellAnchor>
  <xdr:twoCellAnchor editAs="oneCell">
    <xdr:from>
      <xdr:col>17</xdr:col>
      <xdr:colOff>42331</xdr:colOff>
      <xdr:row>4</xdr:row>
      <xdr:rowOff>52915</xdr:rowOff>
    </xdr:from>
    <xdr:to>
      <xdr:col>21</xdr:col>
      <xdr:colOff>592749</xdr:colOff>
      <xdr:row>11</xdr:row>
      <xdr:rowOff>289982</xdr:rowOff>
    </xdr:to>
    <xdr:pic>
      <xdr:nvPicPr>
        <xdr:cNvPr id="3" name="図 2">
          <a:extLst>
            <a:ext uri="{FF2B5EF4-FFF2-40B4-BE49-F238E27FC236}">
              <a16:creationId xmlns:a16="http://schemas.microsoft.com/office/drawing/2014/main" id="{7DE9FB2C-9D15-4F49-B7E1-4FEC737B9E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1" y="1121832"/>
          <a:ext cx="3344418" cy="2533650"/>
        </a:xfrm>
        <a:prstGeom prst="rect">
          <a:avLst/>
        </a:prstGeom>
      </xdr:spPr>
    </xdr:pic>
    <xdr:clientData/>
  </xdr:twoCellAnchor>
  <xdr:twoCellAnchor editAs="oneCell">
    <xdr:from>
      <xdr:col>6</xdr:col>
      <xdr:colOff>42331</xdr:colOff>
      <xdr:row>15</xdr:row>
      <xdr:rowOff>52915</xdr:rowOff>
    </xdr:from>
    <xdr:to>
      <xdr:col>10</xdr:col>
      <xdr:colOff>592749</xdr:colOff>
      <xdr:row>22</xdr:row>
      <xdr:rowOff>289982</xdr:rowOff>
    </xdr:to>
    <xdr:pic>
      <xdr:nvPicPr>
        <xdr:cNvPr id="4" name="図 3">
          <a:extLst>
            <a:ext uri="{FF2B5EF4-FFF2-40B4-BE49-F238E27FC236}">
              <a16:creationId xmlns:a16="http://schemas.microsoft.com/office/drawing/2014/main" id="{E9CD307B-CFC3-4B47-AD1B-2B4C06106A9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48" y="4910665"/>
          <a:ext cx="3344418" cy="2533650"/>
        </a:xfrm>
        <a:prstGeom prst="rect">
          <a:avLst/>
        </a:prstGeom>
      </xdr:spPr>
    </xdr:pic>
    <xdr:clientData/>
  </xdr:twoCellAnchor>
  <xdr:twoCellAnchor editAs="oneCell">
    <xdr:from>
      <xdr:col>17</xdr:col>
      <xdr:colOff>42331</xdr:colOff>
      <xdr:row>15</xdr:row>
      <xdr:rowOff>52915</xdr:rowOff>
    </xdr:from>
    <xdr:to>
      <xdr:col>21</xdr:col>
      <xdr:colOff>592749</xdr:colOff>
      <xdr:row>22</xdr:row>
      <xdr:rowOff>289982</xdr:rowOff>
    </xdr:to>
    <xdr:pic>
      <xdr:nvPicPr>
        <xdr:cNvPr id="5" name="図 4">
          <a:extLst>
            <a:ext uri="{FF2B5EF4-FFF2-40B4-BE49-F238E27FC236}">
              <a16:creationId xmlns:a16="http://schemas.microsoft.com/office/drawing/2014/main" id="{AA112856-E812-4401-A60E-B7D684BC8F6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1" y="4910665"/>
          <a:ext cx="3344418" cy="25336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63502</xdr:colOff>
      <xdr:row>4</xdr:row>
      <xdr:rowOff>52915</xdr:rowOff>
    </xdr:from>
    <xdr:to>
      <xdr:col>10</xdr:col>
      <xdr:colOff>613920</xdr:colOff>
      <xdr:row>11</xdr:row>
      <xdr:rowOff>289982</xdr:rowOff>
    </xdr:to>
    <xdr:pic>
      <xdr:nvPicPr>
        <xdr:cNvPr id="2" name="図 1">
          <a:extLst>
            <a:ext uri="{FF2B5EF4-FFF2-40B4-BE49-F238E27FC236}">
              <a16:creationId xmlns:a16="http://schemas.microsoft.com/office/drawing/2014/main" id="{015DC952-2320-43F2-97B8-69348F723E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9" y="1121832"/>
          <a:ext cx="3344418" cy="2533650"/>
        </a:xfrm>
        <a:prstGeom prst="rect">
          <a:avLst/>
        </a:prstGeom>
      </xdr:spPr>
    </xdr:pic>
    <xdr:clientData/>
  </xdr:twoCellAnchor>
  <xdr:twoCellAnchor editAs="oneCell">
    <xdr:from>
      <xdr:col>17</xdr:col>
      <xdr:colOff>63502</xdr:colOff>
      <xdr:row>4</xdr:row>
      <xdr:rowOff>52915</xdr:rowOff>
    </xdr:from>
    <xdr:to>
      <xdr:col>21</xdr:col>
      <xdr:colOff>613920</xdr:colOff>
      <xdr:row>11</xdr:row>
      <xdr:rowOff>289982</xdr:rowOff>
    </xdr:to>
    <xdr:pic>
      <xdr:nvPicPr>
        <xdr:cNvPr id="3" name="図 2">
          <a:extLst>
            <a:ext uri="{FF2B5EF4-FFF2-40B4-BE49-F238E27FC236}">
              <a16:creationId xmlns:a16="http://schemas.microsoft.com/office/drawing/2014/main" id="{D8D12411-286C-4FA8-87C0-B976837ADE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2" y="1121832"/>
          <a:ext cx="3344418" cy="2533650"/>
        </a:xfrm>
        <a:prstGeom prst="rect">
          <a:avLst/>
        </a:prstGeom>
      </xdr:spPr>
    </xdr:pic>
    <xdr:clientData/>
  </xdr:twoCellAnchor>
  <xdr:twoCellAnchor editAs="oneCell">
    <xdr:from>
      <xdr:col>6</xdr:col>
      <xdr:colOff>63502</xdr:colOff>
      <xdr:row>15</xdr:row>
      <xdr:rowOff>52915</xdr:rowOff>
    </xdr:from>
    <xdr:to>
      <xdr:col>10</xdr:col>
      <xdr:colOff>613920</xdr:colOff>
      <xdr:row>22</xdr:row>
      <xdr:rowOff>289982</xdr:rowOff>
    </xdr:to>
    <xdr:pic>
      <xdr:nvPicPr>
        <xdr:cNvPr id="4" name="図 3">
          <a:extLst>
            <a:ext uri="{FF2B5EF4-FFF2-40B4-BE49-F238E27FC236}">
              <a16:creationId xmlns:a16="http://schemas.microsoft.com/office/drawing/2014/main" id="{D053DA6A-78AF-4369-B4F1-C2C2B5155CD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9" y="4910665"/>
          <a:ext cx="3344418" cy="2533650"/>
        </a:xfrm>
        <a:prstGeom prst="rect">
          <a:avLst/>
        </a:prstGeom>
      </xdr:spPr>
    </xdr:pic>
    <xdr:clientData/>
  </xdr:twoCellAnchor>
  <xdr:twoCellAnchor editAs="oneCell">
    <xdr:from>
      <xdr:col>17</xdr:col>
      <xdr:colOff>63502</xdr:colOff>
      <xdr:row>15</xdr:row>
      <xdr:rowOff>52915</xdr:rowOff>
    </xdr:from>
    <xdr:to>
      <xdr:col>21</xdr:col>
      <xdr:colOff>613920</xdr:colOff>
      <xdr:row>22</xdr:row>
      <xdr:rowOff>289982</xdr:rowOff>
    </xdr:to>
    <xdr:pic>
      <xdr:nvPicPr>
        <xdr:cNvPr id="5" name="図 4">
          <a:extLst>
            <a:ext uri="{FF2B5EF4-FFF2-40B4-BE49-F238E27FC236}">
              <a16:creationId xmlns:a16="http://schemas.microsoft.com/office/drawing/2014/main" id="{22711E82-55CB-491E-B169-3B3399F88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2" y="4910665"/>
          <a:ext cx="3344418" cy="2533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52915</xdr:colOff>
      <xdr:row>4</xdr:row>
      <xdr:rowOff>52915</xdr:rowOff>
    </xdr:from>
    <xdr:to>
      <xdr:col>10</xdr:col>
      <xdr:colOff>603333</xdr:colOff>
      <xdr:row>11</xdr:row>
      <xdr:rowOff>289982</xdr:rowOff>
    </xdr:to>
    <xdr:pic>
      <xdr:nvPicPr>
        <xdr:cNvPr id="2" name="図 1">
          <a:extLst>
            <a:ext uri="{FF2B5EF4-FFF2-40B4-BE49-F238E27FC236}">
              <a16:creationId xmlns:a16="http://schemas.microsoft.com/office/drawing/2014/main" id="{18BF26E4-F5AE-4230-AB3F-D3184C7FC1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2" y="1121832"/>
          <a:ext cx="3344418" cy="2533650"/>
        </a:xfrm>
        <a:prstGeom prst="rect">
          <a:avLst/>
        </a:prstGeom>
      </xdr:spPr>
    </xdr:pic>
    <xdr:clientData/>
  </xdr:twoCellAnchor>
  <xdr:twoCellAnchor editAs="oneCell">
    <xdr:from>
      <xdr:col>17</xdr:col>
      <xdr:colOff>52915</xdr:colOff>
      <xdr:row>4</xdr:row>
      <xdr:rowOff>52915</xdr:rowOff>
    </xdr:from>
    <xdr:to>
      <xdr:col>21</xdr:col>
      <xdr:colOff>603333</xdr:colOff>
      <xdr:row>11</xdr:row>
      <xdr:rowOff>289982</xdr:rowOff>
    </xdr:to>
    <xdr:pic>
      <xdr:nvPicPr>
        <xdr:cNvPr id="3" name="図 2">
          <a:extLst>
            <a:ext uri="{FF2B5EF4-FFF2-40B4-BE49-F238E27FC236}">
              <a16:creationId xmlns:a16="http://schemas.microsoft.com/office/drawing/2014/main" id="{B7214A12-4B5C-4021-A9D6-9EF06D3EC6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5" y="1121832"/>
          <a:ext cx="3344418" cy="2533650"/>
        </a:xfrm>
        <a:prstGeom prst="rect">
          <a:avLst/>
        </a:prstGeom>
      </xdr:spPr>
    </xdr:pic>
    <xdr:clientData/>
  </xdr:twoCellAnchor>
  <xdr:twoCellAnchor editAs="oneCell">
    <xdr:from>
      <xdr:col>6</xdr:col>
      <xdr:colOff>52915</xdr:colOff>
      <xdr:row>15</xdr:row>
      <xdr:rowOff>52915</xdr:rowOff>
    </xdr:from>
    <xdr:to>
      <xdr:col>10</xdr:col>
      <xdr:colOff>603333</xdr:colOff>
      <xdr:row>22</xdr:row>
      <xdr:rowOff>289982</xdr:rowOff>
    </xdr:to>
    <xdr:pic>
      <xdr:nvPicPr>
        <xdr:cNvPr id="5" name="図 4">
          <a:extLst>
            <a:ext uri="{FF2B5EF4-FFF2-40B4-BE49-F238E27FC236}">
              <a16:creationId xmlns:a16="http://schemas.microsoft.com/office/drawing/2014/main" id="{451A5DC2-F2B0-4245-AE3A-CC3B5C7EA6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2" y="4910665"/>
          <a:ext cx="3344418" cy="2533650"/>
        </a:xfrm>
        <a:prstGeom prst="rect">
          <a:avLst/>
        </a:prstGeom>
      </xdr:spPr>
    </xdr:pic>
    <xdr:clientData/>
  </xdr:twoCellAnchor>
  <xdr:twoCellAnchor editAs="oneCell">
    <xdr:from>
      <xdr:col>17</xdr:col>
      <xdr:colOff>52915</xdr:colOff>
      <xdr:row>15</xdr:row>
      <xdr:rowOff>52915</xdr:rowOff>
    </xdr:from>
    <xdr:to>
      <xdr:col>21</xdr:col>
      <xdr:colOff>603333</xdr:colOff>
      <xdr:row>22</xdr:row>
      <xdr:rowOff>289982</xdr:rowOff>
    </xdr:to>
    <xdr:pic>
      <xdr:nvPicPr>
        <xdr:cNvPr id="6" name="図 5">
          <a:extLst>
            <a:ext uri="{FF2B5EF4-FFF2-40B4-BE49-F238E27FC236}">
              <a16:creationId xmlns:a16="http://schemas.microsoft.com/office/drawing/2014/main" id="{54F855A6-6F59-48DC-8EE0-707D326E003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5" y="4910665"/>
          <a:ext cx="3344418" cy="25336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74084</xdr:colOff>
      <xdr:row>4</xdr:row>
      <xdr:rowOff>0</xdr:rowOff>
    </xdr:from>
    <xdr:to>
      <xdr:col>10</xdr:col>
      <xdr:colOff>658284</xdr:colOff>
      <xdr:row>11</xdr:row>
      <xdr:rowOff>237067</xdr:rowOff>
    </xdr:to>
    <xdr:pic>
      <xdr:nvPicPr>
        <xdr:cNvPr id="2" name="図 1">
          <a:extLst>
            <a:ext uri="{FF2B5EF4-FFF2-40B4-BE49-F238E27FC236}">
              <a16:creationId xmlns:a16="http://schemas.microsoft.com/office/drawing/2014/main" id="{5D9C6A78-D5A1-4800-8C17-92377ED1A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1" y="1068917"/>
          <a:ext cx="3378200" cy="2533650"/>
        </a:xfrm>
        <a:prstGeom prst="rect">
          <a:avLst/>
        </a:prstGeom>
      </xdr:spPr>
    </xdr:pic>
    <xdr:clientData/>
  </xdr:twoCellAnchor>
  <xdr:twoCellAnchor editAs="oneCell">
    <xdr:from>
      <xdr:col>17</xdr:col>
      <xdr:colOff>74084</xdr:colOff>
      <xdr:row>4</xdr:row>
      <xdr:rowOff>0</xdr:rowOff>
    </xdr:from>
    <xdr:to>
      <xdr:col>21</xdr:col>
      <xdr:colOff>624502</xdr:colOff>
      <xdr:row>11</xdr:row>
      <xdr:rowOff>237067</xdr:rowOff>
    </xdr:to>
    <xdr:pic>
      <xdr:nvPicPr>
        <xdr:cNvPr id="3" name="図 2">
          <a:extLst>
            <a:ext uri="{FF2B5EF4-FFF2-40B4-BE49-F238E27FC236}">
              <a16:creationId xmlns:a16="http://schemas.microsoft.com/office/drawing/2014/main" id="{2A0009C1-4AD3-48FE-B402-1B9124B633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4" y="1068917"/>
          <a:ext cx="3344418" cy="2533650"/>
        </a:xfrm>
        <a:prstGeom prst="rect">
          <a:avLst/>
        </a:prstGeom>
      </xdr:spPr>
    </xdr:pic>
    <xdr:clientData/>
  </xdr:twoCellAnchor>
  <xdr:twoCellAnchor editAs="oneCell">
    <xdr:from>
      <xdr:col>6</xdr:col>
      <xdr:colOff>74084</xdr:colOff>
      <xdr:row>15</xdr:row>
      <xdr:rowOff>0</xdr:rowOff>
    </xdr:from>
    <xdr:to>
      <xdr:col>10</xdr:col>
      <xdr:colOff>624502</xdr:colOff>
      <xdr:row>22</xdr:row>
      <xdr:rowOff>237067</xdr:rowOff>
    </xdr:to>
    <xdr:pic>
      <xdr:nvPicPr>
        <xdr:cNvPr id="4" name="図 3">
          <a:extLst>
            <a:ext uri="{FF2B5EF4-FFF2-40B4-BE49-F238E27FC236}">
              <a16:creationId xmlns:a16="http://schemas.microsoft.com/office/drawing/2014/main" id="{38AD6E15-B7DA-4EC6-9377-5B4DC91A939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1" y="4857750"/>
          <a:ext cx="3344418" cy="2533650"/>
        </a:xfrm>
        <a:prstGeom prst="rect">
          <a:avLst/>
        </a:prstGeom>
      </xdr:spPr>
    </xdr:pic>
    <xdr:clientData/>
  </xdr:twoCellAnchor>
  <xdr:twoCellAnchor editAs="oneCell">
    <xdr:from>
      <xdr:col>17</xdr:col>
      <xdr:colOff>74084</xdr:colOff>
      <xdr:row>15</xdr:row>
      <xdr:rowOff>0</xdr:rowOff>
    </xdr:from>
    <xdr:to>
      <xdr:col>21</xdr:col>
      <xdr:colOff>624502</xdr:colOff>
      <xdr:row>22</xdr:row>
      <xdr:rowOff>237067</xdr:rowOff>
    </xdr:to>
    <xdr:pic>
      <xdr:nvPicPr>
        <xdr:cNvPr id="5" name="図 4">
          <a:extLst>
            <a:ext uri="{FF2B5EF4-FFF2-40B4-BE49-F238E27FC236}">
              <a16:creationId xmlns:a16="http://schemas.microsoft.com/office/drawing/2014/main" id="{6AEE3507-75CC-40A4-8B86-443C939EB02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4" y="4857750"/>
          <a:ext cx="3344418" cy="25336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74084</xdr:colOff>
      <xdr:row>4</xdr:row>
      <xdr:rowOff>52915</xdr:rowOff>
    </xdr:from>
    <xdr:to>
      <xdr:col>10</xdr:col>
      <xdr:colOff>624502</xdr:colOff>
      <xdr:row>11</xdr:row>
      <xdr:rowOff>289982</xdr:rowOff>
    </xdr:to>
    <xdr:pic>
      <xdr:nvPicPr>
        <xdr:cNvPr id="2" name="図 1">
          <a:extLst>
            <a:ext uri="{FF2B5EF4-FFF2-40B4-BE49-F238E27FC236}">
              <a16:creationId xmlns:a16="http://schemas.microsoft.com/office/drawing/2014/main" id="{97749EBB-F8C9-40C5-8F46-E9E9109801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1" y="1121832"/>
          <a:ext cx="3344418" cy="2533650"/>
        </a:xfrm>
        <a:prstGeom prst="rect">
          <a:avLst/>
        </a:prstGeom>
      </xdr:spPr>
    </xdr:pic>
    <xdr:clientData/>
  </xdr:twoCellAnchor>
  <xdr:twoCellAnchor editAs="oneCell">
    <xdr:from>
      <xdr:col>17</xdr:col>
      <xdr:colOff>74084</xdr:colOff>
      <xdr:row>4</xdr:row>
      <xdr:rowOff>52915</xdr:rowOff>
    </xdr:from>
    <xdr:to>
      <xdr:col>21</xdr:col>
      <xdr:colOff>624502</xdr:colOff>
      <xdr:row>11</xdr:row>
      <xdr:rowOff>289982</xdr:rowOff>
    </xdr:to>
    <xdr:pic>
      <xdr:nvPicPr>
        <xdr:cNvPr id="3" name="図 2">
          <a:extLst>
            <a:ext uri="{FF2B5EF4-FFF2-40B4-BE49-F238E27FC236}">
              <a16:creationId xmlns:a16="http://schemas.microsoft.com/office/drawing/2014/main" id="{A392A9BE-FB58-4953-8914-62A07D70E0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4" y="1121832"/>
          <a:ext cx="3344418" cy="2533650"/>
        </a:xfrm>
        <a:prstGeom prst="rect">
          <a:avLst/>
        </a:prstGeom>
      </xdr:spPr>
    </xdr:pic>
    <xdr:clientData/>
  </xdr:twoCellAnchor>
  <xdr:twoCellAnchor editAs="oneCell">
    <xdr:from>
      <xdr:col>6</xdr:col>
      <xdr:colOff>74084</xdr:colOff>
      <xdr:row>15</xdr:row>
      <xdr:rowOff>52915</xdr:rowOff>
    </xdr:from>
    <xdr:to>
      <xdr:col>10</xdr:col>
      <xdr:colOff>624502</xdr:colOff>
      <xdr:row>22</xdr:row>
      <xdr:rowOff>289982</xdr:rowOff>
    </xdr:to>
    <xdr:pic>
      <xdr:nvPicPr>
        <xdr:cNvPr id="4" name="図 3">
          <a:extLst>
            <a:ext uri="{FF2B5EF4-FFF2-40B4-BE49-F238E27FC236}">
              <a16:creationId xmlns:a16="http://schemas.microsoft.com/office/drawing/2014/main" id="{A7B21205-95EA-4ADF-BA59-2B9D8D1ACAA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1" y="4910665"/>
          <a:ext cx="3344418" cy="2533650"/>
        </a:xfrm>
        <a:prstGeom prst="rect">
          <a:avLst/>
        </a:prstGeom>
      </xdr:spPr>
    </xdr:pic>
    <xdr:clientData/>
  </xdr:twoCellAnchor>
  <xdr:twoCellAnchor editAs="oneCell">
    <xdr:from>
      <xdr:col>17</xdr:col>
      <xdr:colOff>74084</xdr:colOff>
      <xdr:row>15</xdr:row>
      <xdr:rowOff>52915</xdr:rowOff>
    </xdr:from>
    <xdr:to>
      <xdr:col>21</xdr:col>
      <xdr:colOff>624502</xdr:colOff>
      <xdr:row>22</xdr:row>
      <xdr:rowOff>289982</xdr:rowOff>
    </xdr:to>
    <xdr:pic>
      <xdr:nvPicPr>
        <xdr:cNvPr id="5" name="図 4">
          <a:extLst>
            <a:ext uri="{FF2B5EF4-FFF2-40B4-BE49-F238E27FC236}">
              <a16:creationId xmlns:a16="http://schemas.microsoft.com/office/drawing/2014/main" id="{739FBAD7-4805-4217-8AB2-FF05A1CA16F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4" y="4910665"/>
          <a:ext cx="3344418" cy="253365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31749</xdr:colOff>
      <xdr:row>4</xdr:row>
      <xdr:rowOff>52915</xdr:rowOff>
    </xdr:from>
    <xdr:to>
      <xdr:col>10</xdr:col>
      <xdr:colOff>582167</xdr:colOff>
      <xdr:row>11</xdr:row>
      <xdr:rowOff>289982</xdr:rowOff>
    </xdr:to>
    <xdr:pic>
      <xdr:nvPicPr>
        <xdr:cNvPr id="2" name="図 1">
          <a:extLst>
            <a:ext uri="{FF2B5EF4-FFF2-40B4-BE49-F238E27FC236}">
              <a16:creationId xmlns:a16="http://schemas.microsoft.com/office/drawing/2014/main" id="{B4595D96-642F-49DB-B3C4-861AD5D4BC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6" y="1121832"/>
          <a:ext cx="3344418" cy="2533650"/>
        </a:xfrm>
        <a:prstGeom prst="rect">
          <a:avLst/>
        </a:prstGeom>
      </xdr:spPr>
    </xdr:pic>
    <xdr:clientData/>
  </xdr:twoCellAnchor>
  <xdr:twoCellAnchor editAs="oneCell">
    <xdr:from>
      <xdr:col>17</xdr:col>
      <xdr:colOff>31749</xdr:colOff>
      <xdr:row>4</xdr:row>
      <xdr:rowOff>52915</xdr:rowOff>
    </xdr:from>
    <xdr:to>
      <xdr:col>21</xdr:col>
      <xdr:colOff>582167</xdr:colOff>
      <xdr:row>11</xdr:row>
      <xdr:rowOff>289982</xdr:rowOff>
    </xdr:to>
    <xdr:pic>
      <xdr:nvPicPr>
        <xdr:cNvPr id="3" name="図 2">
          <a:extLst>
            <a:ext uri="{FF2B5EF4-FFF2-40B4-BE49-F238E27FC236}">
              <a16:creationId xmlns:a16="http://schemas.microsoft.com/office/drawing/2014/main" id="{6EBCA859-BE39-42FE-878F-B81168B202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9" y="1121832"/>
          <a:ext cx="3344418" cy="2533650"/>
        </a:xfrm>
        <a:prstGeom prst="rect">
          <a:avLst/>
        </a:prstGeom>
      </xdr:spPr>
    </xdr:pic>
    <xdr:clientData/>
  </xdr:twoCellAnchor>
  <xdr:twoCellAnchor editAs="oneCell">
    <xdr:from>
      <xdr:col>6</xdr:col>
      <xdr:colOff>31749</xdr:colOff>
      <xdr:row>15</xdr:row>
      <xdr:rowOff>52915</xdr:rowOff>
    </xdr:from>
    <xdr:to>
      <xdr:col>10</xdr:col>
      <xdr:colOff>615949</xdr:colOff>
      <xdr:row>22</xdr:row>
      <xdr:rowOff>289982</xdr:rowOff>
    </xdr:to>
    <xdr:pic>
      <xdr:nvPicPr>
        <xdr:cNvPr id="4" name="図 3">
          <a:extLst>
            <a:ext uri="{FF2B5EF4-FFF2-40B4-BE49-F238E27FC236}">
              <a16:creationId xmlns:a16="http://schemas.microsoft.com/office/drawing/2014/main" id="{3C977A4A-5AA5-4E1E-8371-29CA0DD09B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6" y="4910665"/>
          <a:ext cx="3378200" cy="2533650"/>
        </a:xfrm>
        <a:prstGeom prst="rect">
          <a:avLst/>
        </a:prstGeom>
      </xdr:spPr>
    </xdr:pic>
    <xdr:clientData/>
  </xdr:twoCellAnchor>
  <xdr:twoCellAnchor editAs="oneCell">
    <xdr:from>
      <xdr:col>17</xdr:col>
      <xdr:colOff>31749</xdr:colOff>
      <xdr:row>15</xdr:row>
      <xdr:rowOff>52915</xdr:rowOff>
    </xdr:from>
    <xdr:to>
      <xdr:col>21</xdr:col>
      <xdr:colOff>582167</xdr:colOff>
      <xdr:row>22</xdr:row>
      <xdr:rowOff>289982</xdr:rowOff>
    </xdr:to>
    <xdr:pic>
      <xdr:nvPicPr>
        <xdr:cNvPr id="5" name="図 4">
          <a:extLst>
            <a:ext uri="{FF2B5EF4-FFF2-40B4-BE49-F238E27FC236}">
              <a16:creationId xmlns:a16="http://schemas.microsoft.com/office/drawing/2014/main" id="{2E87BF53-6D47-4462-973A-1A96F5CD56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9" y="4910665"/>
          <a:ext cx="3344418" cy="25336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31750</xdr:colOff>
      <xdr:row>4</xdr:row>
      <xdr:rowOff>52915</xdr:rowOff>
    </xdr:from>
    <xdr:to>
      <xdr:col>10</xdr:col>
      <xdr:colOff>582168</xdr:colOff>
      <xdr:row>11</xdr:row>
      <xdr:rowOff>289982</xdr:rowOff>
    </xdr:to>
    <xdr:pic>
      <xdr:nvPicPr>
        <xdr:cNvPr id="2" name="図 1">
          <a:extLst>
            <a:ext uri="{FF2B5EF4-FFF2-40B4-BE49-F238E27FC236}">
              <a16:creationId xmlns:a16="http://schemas.microsoft.com/office/drawing/2014/main" id="{E5DBA24A-3BAA-421C-939E-DE68ADE5D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7" y="1121832"/>
          <a:ext cx="3344418" cy="2533650"/>
        </a:xfrm>
        <a:prstGeom prst="rect">
          <a:avLst/>
        </a:prstGeom>
      </xdr:spPr>
    </xdr:pic>
    <xdr:clientData/>
  </xdr:twoCellAnchor>
  <xdr:twoCellAnchor editAs="oneCell">
    <xdr:from>
      <xdr:col>17</xdr:col>
      <xdr:colOff>31750</xdr:colOff>
      <xdr:row>4</xdr:row>
      <xdr:rowOff>52915</xdr:rowOff>
    </xdr:from>
    <xdr:to>
      <xdr:col>21</xdr:col>
      <xdr:colOff>582168</xdr:colOff>
      <xdr:row>11</xdr:row>
      <xdr:rowOff>289982</xdr:rowOff>
    </xdr:to>
    <xdr:pic>
      <xdr:nvPicPr>
        <xdr:cNvPr id="3" name="図 2">
          <a:extLst>
            <a:ext uri="{FF2B5EF4-FFF2-40B4-BE49-F238E27FC236}">
              <a16:creationId xmlns:a16="http://schemas.microsoft.com/office/drawing/2014/main" id="{371BEA93-913C-46D0-AF82-48206EDF5E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0" y="1121832"/>
          <a:ext cx="3344418" cy="2533650"/>
        </a:xfrm>
        <a:prstGeom prst="rect">
          <a:avLst/>
        </a:prstGeom>
      </xdr:spPr>
    </xdr:pic>
    <xdr:clientData/>
  </xdr:twoCellAnchor>
  <xdr:twoCellAnchor editAs="oneCell">
    <xdr:from>
      <xdr:col>6</xdr:col>
      <xdr:colOff>31750</xdr:colOff>
      <xdr:row>15</xdr:row>
      <xdr:rowOff>52915</xdr:rowOff>
    </xdr:from>
    <xdr:to>
      <xdr:col>10</xdr:col>
      <xdr:colOff>582168</xdr:colOff>
      <xdr:row>22</xdr:row>
      <xdr:rowOff>289982</xdr:rowOff>
    </xdr:to>
    <xdr:pic>
      <xdr:nvPicPr>
        <xdr:cNvPr id="4" name="図 3">
          <a:extLst>
            <a:ext uri="{FF2B5EF4-FFF2-40B4-BE49-F238E27FC236}">
              <a16:creationId xmlns:a16="http://schemas.microsoft.com/office/drawing/2014/main" id="{2BA2A33D-78F6-4994-831B-9C426DACF4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7" y="4910665"/>
          <a:ext cx="3344418" cy="2533650"/>
        </a:xfrm>
        <a:prstGeom prst="rect">
          <a:avLst/>
        </a:prstGeom>
      </xdr:spPr>
    </xdr:pic>
    <xdr:clientData/>
  </xdr:twoCellAnchor>
  <xdr:twoCellAnchor editAs="oneCell">
    <xdr:from>
      <xdr:col>17</xdr:col>
      <xdr:colOff>31750</xdr:colOff>
      <xdr:row>15</xdr:row>
      <xdr:rowOff>52915</xdr:rowOff>
    </xdr:from>
    <xdr:to>
      <xdr:col>21</xdr:col>
      <xdr:colOff>582168</xdr:colOff>
      <xdr:row>22</xdr:row>
      <xdr:rowOff>289982</xdr:rowOff>
    </xdr:to>
    <xdr:pic>
      <xdr:nvPicPr>
        <xdr:cNvPr id="5" name="図 4">
          <a:extLst>
            <a:ext uri="{FF2B5EF4-FFF2-40B4-BE49-F238E27FC236}">
              <a16:creationId xmlns:a16="http://schemas.microsoft.com/office/drawing/2014/main" id="{9B230168-AEF0-4489-9233-84BE0CF507E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0" y="4910665"/>
          <a:ext cx="3344418" cy="25336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42335</xdr:colOff>
      <xdr:row>4</xdr:row>
      <xdr:rowOff>52915</xdr:rowOff>
    </xdr:from>
    <xdr:to>
      <xdr:col>10</xdr:col>
      <xdr:colOff>592753</xdr:colOff>
      <xdr:row>11</xdr:row>
      <xdr:rowOff>289982</xdr:rowOff>
    </xdr:to>
    <xdr:pic>
      <xdr:nvPicPr>
        <xdr:cNvPr id="2" name="図 1">
          <a:extLst>
            <a:ext uri="{FF2B5EF4-FFF2-40B4-BE49-F238E27FC236}">
              <a16:creationId xmlns:a16="http://schemas.microsoft.com/office/drawing/2014/main" id="{CA530719-772D-44B2-9F59-B752E9CF1C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2" y="1121832"/>
          <a:ext cx="3344418" cy="2533650"/>
        </a:xfrm>
        <a:prstGeom prst="rect">
          <a:avLst/>
        </a:prstGeom>
      </xdr:spPr>
    </xdr:pic>
    <xdr:clientData/>
  </xdr:twoCellAnchor>
  <xdr:twoCellAnchor editAs="oneCell">
    <xdr:from>
      <xdr:col>17</xdr:col>
      <xdr:colOff>42335</xdr:colOff>
      <xdr:row>4</xdr:row>
      <xdr:rowOff>52915</xdr:rowOff>
    </xdr:from>
    <xdr:to>
      <xdr:col>21</xdr:col>
      <xdr:colOff>592753</xdr:colOff>
      <xdr:row>11</xdr:row>
      <xdr:rowOff>289982</xdr:rowOff>
    </xdr:to>
    <xdr:pic>
      <xdr:nvPicPr>
        <xdr:cNvPr id="3" name="図 2">
          <a:extLst>
            <a:ext uri="{FF2B5EF4-FFF2-40B4-BE49-F238E27FC236}">
              <a16:creationId xmlns:a16="http://schemas.microsoft.com/office/drawing/2014/main" id="{383E723F-1015-4CA6-99C4-795FF48CA0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5" y="1121832"/>
          <a:ext cx="3344418" cy="2533650"/>
        </a:xfrm>
        <a:prstGeom prst="rect">
          <a:avLst/>
        </a:prstGeom>
      </xdr:spPr>
    </xdr:pic>
    <xdr:clientData/>
  </xdr:twoCellAnchor>
  <xdr:twoCellAnchor editAs="oneCell">
    <xdr:from>
      <xdr:col>6</xdr:col>
      <xdr:colOff>42335</xdr:colOff>
      <xdr:row>15</xdr:row>
      <xdr:rowOff>52915</xdr:rowOff>
    </xdr:from>
    <xdr:to>
      <xdr:col>10</xdr:col>
      <xdr:colOff>592753</xdr:colOff>
      <xdr:row>22</xdr:row>
      <xdr:rowOff>289982</xdr:rowOff>
    </xdr:to>
    <xdr:pic>
      <xdr:nvPicPr>
        <xdr:cNvPr id="4" name="図 3">
          <a:extLst>
            <a:ext uri="{FF2B5EF4-FFF2-40B4-BE49-F238E27FC236}">
              <a16:creationId xmlns:a16="http://schemas.microsoft.com/office/drawing/2014/main" id="{05624979-9E0C-4DBB-9B1A-89F32F0751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2" y="4910665"/>
          <a:ext cx="3344418" cy="2533650"/>
        </a:xfrm>
        <a:prstGeom prst="rect">
          <a:avLst/>
        </a:prstGeom>
      </xdr:spPr>
    </xdr:pic>
    <xdr:clientData/>
  </xdr:twoCellAnchor>
  <xdr:twoCellAnchor editAs="oneCell">
    <xdr:from>
      <xdr:col>17</xdr:col>
      <xdr:colOff>42335</xdr:colOff>
      <xdr:row>15</xdr:row>
      <xdr:rowOff>52915</xdr:rowOff>
    </xdr:from>
    <xdr:to>
      <xdr:col>21</xdr:col>
      <xdr:colOff>592753</xdr:colOff>
      <xdr:row>22</xdr:row>
      <xdr:rowOff>289982</xdr:rowOff>
    </xdr:to>
    <xdr:pic>
      <xdr:nvPicPr>
        <xdr:cNvPr id="6" name="図 5">
          <a:extLst>
            <a:ext uri="{FF2B5EF4-FFF2-40B4-BE49-F238E27FC236}">
              <a16:creationId xmlns:a16="http://schemas.microsoft.com/office/drawing/2014/main" id="{F2EEE78F-D599-4254-852D-7891D575DCA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5" y="4910665"/>
          <a:ext cx="3344418" cy="25336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21166</xdr:colOff>
      <xdr:row>4</xdr:row>
      <xdr:rowOff>52915</xdr:rowOff>
    </xdr:from>
    <xdr:to>
      <xdr:col>10</xdr:col>
      <xdr:colOff>571584</xdr:colOff>
      <xdr:row>11</xdr:row>
      <xdr:rowOff>289982</xdr:rowOff>
    </xdr:to>
    <xdr:pic>
      <xdr:nvPicPr>
        <xdr:cNvPr id="2" name="図 1">
          <a:extLst>
            <a:ext uri="{FF2B5EF4-FFF2-40B4-BE49-F238E27FC236}">
              <a16:creationId xmlns:a16="http://schemas.microsoft.com/office/drawing/2014/main" id="{BAA28D74-31D2-43CC-A67F-D5104399D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3" y="1121832"/>
          <a:ext cx="3344418" cy="2533650"/>
        </a:xfrm>
        <a:prstGeom prst="rect">
          <a:avLst/>
        </a:prstGeom>
      </xdr:spPr>
    </xdr:pic>
    <xdr:clientData/>
  </xdr:twoCellAnchor>
  <xdr:twoCellAnchor editAs="oneCell">
    <xdr:from>
      <xdr:col>17</xdr:col>
      <xdr:colOff>21166</xdr:colOff>
      <xdr:row>4</xdr:row>
      <xdr:rowOff>52915</xdr:rowOff>
    </xdr:from>
    <xdr:to>
      <xdr:col>21</xdr:col>
      <xdr:colOff>571584</xdr:colOff>
      <xdr:row>11</xdr:row>
      <xdr:rowOff>289982</xdr:rowOff>
    </xdr:to>
    <xdr:pic>
      <xdr:nvPicPr>
        <xdr:cNvPr id="3" name="図 2">
          <a:extLst>
            <a:ext uri="{FF2B5EF4-FFF2-40B4-BE49-F238E27FC236}">
              <a16:creationId xmlns:a16="http://schemas.microsoft.com/office/drawing/2014/main" id="{0394C525-BEC4-4E05-9E8F-10C33E3C97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6" y="1121832"/>
          <a:ext cx="3344418" cy="2533650"/>
        </a:xfrm>
        <a:prstGeom prst="rect">
          <a:avLst/>
        </a:prstGeom>
      </xdr:spPr>
    </xdr:pic>
    <xdr:clientData/>
  </xdr:twoCellAnchor>
  <xdr:twoCellAnchor editAs="oneCell">
    <xdr:from>
      <xdr:col>6</xdr:col>
      <xdr:colOff>21166</xdr:colOff>
      <xdr:row>15</xdr:row>
      <xdr:rowOff>52915</xdr:rowOff>
    </xdr:from>
    <xdr:to>
      <xdr:col>10</xdr:col>
      <xdr:colOff>571584</xdr:colOff>
      <xdr:row>22</xdr:row>
      <xdr:rowOff>289982</xdr:rowOff>
    </xdr:to>
    <xdr:pic>
      <xdr:nvPicPr>
        <xdr:cNvPr id="4" name="図 3">
          <a:extLst>
            <a:ext uri="{FF2B5EF4-FFF2-40B4-BE49-F238E27FC236}">
              <a16:creationId xmlns:a16="http://schemas.microsoft.com/office/drawing/2014/main" id="{0E85ED51-4CA2-4F86-A89B-2A1D3C3F47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3" y="4910665"/>
          <a:ext cx="3344418" cy="2533650"/>
        </a:xfrm>
        <a:prstGeom prst="rect">
          <a:avLst/>
        </a:prstGeom>
      </xdr:spPr>
    </xdr:pic>
    <xdr:clientData/>
  </xdr:twoCellAnchor>
  <xdr:twoCellAnchor editAs="oneCell">
    <xdr:from>
      <xdr:col>17</xdr:col>
      <xdr:colOff>21166</xdr:colOff>
      <xdr:row>15</xdr:row>
      <xdr:rowOff>52915</xdr:rowOff>
    </xdr:from>
    <xdr:to>
      <xdr:col>21</xdr:col>
      <xdr:colOff>571584</xdr:colOff>
      <xdr:row>22</xdr:row>
      <xdr:rowOff>289982</xdr:rowOff>
    </xdr:to>
    <xdr:pic>
      <xdr:nvPicPr>
        <xdr:cNvPr id="5" name="図 4">
          <a:extLst>
            <a:ext uri="{FF2B5EF4-FFF2-40B4-BE49-F238E27FC236}">
              <a16:creationId xmlns:a16="http://schemas.microsoft.com/office/drawing/2014/main" id="{69B78664-CCB2-4288-BAA4-EFE07E87FDC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6" y="4910665"/>
          <a:ext cx="3344418" cy="25336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10583</xdr:colOff>
      <xdr:row>4</xdr:row>
      <xdr:rowOff>52915</xdr:rowOff>
    </xdr:from>
    <xdr:to>
      <xdr:col>10</xdr:col>
      <xdr:colOff>561001</xdr:colOff>
      <xdr:row>11</xdr:row>
      <xdr:rowOff>289982</xdr:rowOff>
    </xdr:to>
    <xdr:pic>
      <xdr:nvPicPr>
        <xdr:cNvPr id="2" name="図 1">
          <a:extLst>
            <a:ext uri="{FF2B5EF4-FFF2-40B4-BE49-F238E27FC236}">
              <a16:creationId xmlns:a16="http://schemas.microsoft.com/office/drawing/2014/main" id="{E0A93B4A-10C1-40E8-BD13-8753E84577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00" y="1121832"/>
          <a:ext cx="3344418" cy="2533650"/>
        </a:xfrm>
        <a:prstGeom prst="rect">
          <a:avLst/>
        </a:prstGeom>
      </xdr:spPr>
    </xdr:pic>
    <xdr:clientData/>
  </xdr:twoCellAnchor>
  <xdr:twoCellAnchor editAs="oneCell">
    <xdr:from>
      <xdr:col>17</xdr:col>
      <xdr:colOff>10583</xdr:colOff>
      <xdr:row>4</xdr:row>
      <xdr:rowOff>52915</xdr:rowOff>
    </xdr:from>
    <xdr:to>
      <xdr:col>21</xdr:col>
      <xdr:colOff>561001</xdr:colOff>
      <xdr:row>11</xdr:row>
      <xdr:rowOff>289982</xdr:rowOff>
    </xdr:to>
    <xdr:pic>
      <xdr:nvPicPr>
        <xdr:cNvPr id="3" name="図 2">
          <a:extLst>
            <a:ext uri="{FF2B5EF4-FFF2-40B4-BE49-F238E27FC236}">
              <a16:creationId xmlns:a16="http://schemas.microsoft.com/office/drawing/2014/main" id="{CEA5955D-8A6F-460F-9427-6D6A9ED87C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92833" y="1121832"/>
          <a:ext cx="3344418" cy="2533650"/>
        </a:xfrm>
        <a:prstGeom prst="rect">
          <a:avLst/>
        </a:prstGeom>
      </xdr:spPr>
    </xdr:pic>
    <xdr:clientData/>
  </xdr:twoCellAnchor>
  <xdr:twoCellAnchor editAs="oneCell">
    <xdr:from>
      <xdr:col>6</xdr:col>
      <xdr:colOff>10583</xdr:colOff>
      <xdr:row>15</xdr:row>
      <xdr:rowOff>52915</xdr:rowOff>
    </xdr:from>
    <xdr:to>
      <xdr:col>10</xdr:col>
      <xdr:colOff>561001</xdr:colOff>
      <xdr:row>22</xdr:row>
      <xdr:rowOff>289982</xdr:rowOff>
    </xdr:to>
    <xdr:pic>
      <xdr:nvPicPr>
        <xdr:cNvPr id="4" name="図 3">
          <a:extLst>
            <a:ext uri="{FF2B5EF4-FFF2-40B4-BE49-F238E27FC236}">
              <a16:creationId xmlns:a16="http://schemas.microsoft.com/office/drawing/2014/main" id="{FDBEE77E-88A2-42C1-9BAF-E83D3D3F81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5000" y="4910665"/>
          <a:ext cx="3344418" cy="2533650"/>
        </a:xfrm>
        <a:prstGeom prst="rect">
          <a:avLst/>
        </a:prstGeom>
      </xdr:spPr>
    </xdr:pic>
    <xdr:clientData/>
  </xdr:twoCellAnchor>
  <xdr:twoCellAnchor editAs="oneCell">
    <xdr:from>
      <xdr:col>17</xdr:col>
      <xdr:colOff>10583</xdr:colOff>
      <xdr:row>15</xdr:row>
      <xdr:rowOff>52915</xdr:rowOff>
    </xdr:from>
    <xdr:to>
      <xdr:col>21</xdr:col>
      <xdr:colOff>561001</xdr:colOff>
      <xdr:row>22</xdr:row>
      <xdr:rowOff>289982</xdr:rowOff>
    </xdr:to>
    <xdr:pic>
      <xdr:nvPicPr>
        <xdr:cNvPr id="5" name="図 4">
          <a:extLst>
            <a:ext uri="{FF2B5EF4-FFF2-40B4-BE49-F238E27FC236}">
              <a16:creationId xmlns:a16="http://schemas.microsoft.com/office/drawing/2014/main" id="{56D5208B-ED6A-4D7F-BF8A-1C0764F050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2833" y="4910665"/>
          <a:ext cx="3344418" cy="253365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42333</xdr:colOff>
      <xdr:row>4</xdr:row>
      <xdr:rowOff>52915</xdr:rowOff>
    </xdr:from>
    <xdr:to>
      <xdr:col>10</xdr:col>
      <xdr:colOff>592751</xdr:colOff>
      <xdr:row>11</xdr:row>
      <xdr:rowOff>289982</xdr:rowOff>
    </xdr:to>
    <xdr:pic>
      <xdr:nvPicPr>
        <xdr:cNvPr id="2" name="図 1">
          <a:extLst>
            <a:ext uri="{FF2B5EF4-FFF2-40B4-BE49-F238E27FC236}">
              <a16:creationId xmlns:a16="http://schemas.microsoft.com/office/drawing/2014/main" id="{47EDFA3B-F73E-45BA-A3DA-72D37CDE40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6750" y="1121832"/>
          <a:ext cx="3344418" cy="2533650"/>
        </a:xfrm>
        <a:prstGeom prst="rect">
          <a:avLst/>
        </a:prstGeom>
      </xdr:spPr>
    </xdr:pic>
    <xdr:clientData/>
  </xdr:twoCellAnchor>
  <xdr:twoCellAnchor editAs="oneCell">
    <xdr:from>
      <xdr:col>17</xdr:col>
      <xdr:colOff>42333</xdr:colOff>
      <xdr:row>4</xdr:row>
      <xdr:rowOff>52915</xdr:rowOff>
    </xdr:from>
    <xdr:to>
      <xdr:col>21</xdr:col>
      <xdr:colOff>592751</xdr:colOff>
      <xdr:row>11</xdr:row>
      <xdr:rowOff>289982</xdr:rowOff>
    </xdr:to>
    <xdr:pic>
      <xdr:nvPicPr>
        <xdr:cNvPr id="3" name="図 2">
          <a:extLst>
            <a:ext uri="{FF2B5EF4-FFF2-40B4-BE49-F238E27FC236}">
              <a16:creationId xmlns:a16="http://schemas.microsoft.com/office/drawing/2014/main" id="{3BFB6FFC-6E6F-4FE8-8C2F-600B7A89C9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24583" y="1121832"/>
          <a:ext cx="3344418" cy="2533650"/>
        </a:xfrm>
        <a:prstGeom prst="rect">
          <a:avLst/>
        </a:prstGeom>
      </xdr:spPr>
    </xdr:pic>
    <xdr:clientData/>
  </xdr:twoCellAnchor>
  <xdr:twoCellAnchor editAs="oneCell">
    <xdr:from>
      <xdr:col>6</xdr:col>
      <xdr:colOff>42333</xdr:colOff>
      <xdr:row>15</xdr:row>
      <xdr:rowOff>52915</xdr:rowOff>
    </xdr:from>
    <xdr:to>
      <xdr:col>10</xdr:col>
      <xdr:colOff>592751</xdr:colOff>
      <xdr:row>22</xdr:row>
      <xdr:rowOff>289982</xdr:rowOff>
    </xdr:to>
    <xdr:pic>
      <xdr:nvPicPr>
        <xdr:cNvPr id="4" name="図 3">
          <a:extLst>
            <a:ext uri="{FF2B5EF4-FFF2-40B4-BE49-F238E27FC236}">
              <a16:creationId xmlns:a16="http://schemas.microsoft.com/office/drawing/2014/main" id="{A228056F-BFE1-447C-9C5B-002CA124BD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6750" y="4910665"/>
          <a:ext cx="3344418" cy="2533650"/>
        </a:xfrm>
        <a:prstGeom prst="rect">
          <a:avLst/>
        </a:prstGeom>
      </xdr:spPr>
    </xdr:pic>
    <xdr:clientData/>
  </xdr:twoCellAnchor>
  <xdr:twoCellAnchor editAs="oneCell">
    <xdr:from>
      <xdr:col>17</xdr:col>
      <xdr:colOff>42333</xdr:colOff>
      <xdr:row>15</xdr:row>
      <xdr:rowOff>52915</xdr:rowOff>
    </xdr:from>
    <xdr:to>
      <xdr:col>21</xdr:col>
      <xdr:colOff>592751</xdr:colOff>
      <xdr:row>22</xdr:row>
      <xdr:rowOff>289982</xdr:rowOff>
    </xdr:to>
    <xdr:pic>
      <xdr:nvPicPr>
        <xdr:cNvPr id="5" name="図 4">
          <a:extLst>
            <a:ext uri="{FF2B5EF4-FFF2-40B4-BE49-F238E27FC236}">
              <a16:creationId xmlns:a16="http://schemas.microsoft.com/office/drawing/2014/main" id="{73316026-96C8-4EA9-B744-491E48C062F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24583" y="4910665"/>
          <a:ext cx="3344418" cy="253365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21167</xdr:colOff>
      <xdr:row>4</xdr:row>
      <xdr:rowOff>52915</xdr:rowOff>
    </xdr:from>
    <xdr:to>
      <xdr:col>10</xdr:col>
      <xdr:colOff>571585</xdr:colOff>
      <xdr:row>11</xdr:row>
      <xdr:rowOff>289982</xdr:rowOff>
    </xdr:to>
    <xdr:pic>
      <xdr:nvPicPr>
        <xdr:cNvPr id="2" name="図 1">
          <a:extLst>
            <a:ext uri="{FF2B5EF4-FFF2-40B4-BE49-F238E27FC236}">
              <a16:creationId xmlns:a16="http://schemas.microsoft.com/office/drawing/2014/main" id="{CC371B12-4ED3-49C1-9973-FD10A4A58F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4" y="1121832"/>
          <a:ext cx="3344418" cy="2533650"/>
        </a:xfrm>
        <a:prstGeom prst="rect">
          <a:avLst/>
        </a:prstGeom>
      </xdr:spPr>
    </xdr:pic>
    <xdr:clientData/>
  </xdr:twoCellAnchor>
  <xdr:twoCellAnchor editAs="oneCell">
    <xdr:from>
      <xdr:col>17</xdr:col>
      <xdr:colOff>21167</xdr:colOff>
      <xdr:row>4</xdr:row>
      <xdr:rowOff>52915</xdr:rowOff>
    </xdr:from>
    <xdr:to>
      <xdr:col>21</xdr:col>
      <xdr:colOff>571585</xdr:colOff>
      <xdr:row>11</xdr:row>
      <xdr:rowOff>289982</xdr:rowOff>
    </xdr:to>
    <xdr:pic>
      <xdr:nvPicPr>
        <xdr:cNvPr id="3" name="図 2">
          <a:extLst>
            <a:ext uri="{FF2B5EF4-FFF2-40B4-BE49-F238E27FC236}">
              <a16:creationId xmlns:a16="http://schemas.microsoft.com/office/drawing/2014/main" id="{6116EEDE-DC19-479D-8C82-82D9A638E7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7" y="1121832"/>
          <a:ext cx="3344418" cy="2533650"/>
        </a:xfrm>
        <a:prstGeom prst="rect">
          <a:avLst/>
        </a:prstGeom>
      </xdr:spPr>
    </xdr:pic>
    <xdr:clientData/>
  </xdr:twoCellAnchor>
  <xdr:twoCellAnchor editAs="oneCell">
    <xdr:from>
      <xdr:col>6</xdr:col>
      <xdr:colOff>21167</xdr:colOff>
      <xdr:row>15</xdr:row>
      <xdr:rowOff>52915</xdr:rowOff>
    </xdr:from>
    <xdr:to>
      <xdr:col>10</xdr:col>
      <xdr:colOff>571585</xdr:colOff>
      <xdr:row>22</xdr:row>
      <xdr:rowOff>289982</xdr:rowOff>
    </xdr:to>
    <xdr:pic>
      <xdr:nvPicPr>
        <xdr:cNvPr id="4" name="図 3">
          <a:extLst>
            <a:ext uri="{FF2B5EF4-FFF2-40B4-BE49-F238E27FC236}">
              <a16:creationId xmlns:a16="http://schemas.microsoft.com/office/drawing/2014/main" id="{04412E0B-591A-4460-9708-AA49946313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4" y="4910665"/>
          <a:ext cx="3344418" cy="2533650"/>
        </a:xfrm>
        <a:prstGeom prst="rect">
          <a:avLst/>
        </a:prstGeom>
      </xdr:spPr>
    </xdr:pic>
    <xdr:clientData/>
  </xdr:twoCellAnchor>
  <xdr:twoCellAnchor editAs="oneCell">
    <xdr:from>
      <xdr:col>17</xdr:col>
      <xdr:colOff>21167</xdr:colOff>
      <xdr:row>15</xdr:row>
      <xdr:rowOff>52915</xdr:rowOff>
    </xdr:from>
    <xdr:to>
      <xdr:col>21</xdr:col>
      <xdr:colOff>571585</xdr:colOff>
      <xdr:row>22</xdr:row>
      <xdr:rowOff>289982</xdr:rowOff>
    </xdr:to>
    <xdr:pic>
      <xdr:nvPicPr>
        <xdr:cNvPr id="5" name="図 4">
          <a:extLst>
            <a:ext uri="{FF2B5EF4-FFF2-40B4-BE49-F238E27FC236}">
              <a16:creationId xmlns:a16="http://schemas.microsoft.com/office/drawing/2014/main" id="{DC577283-9B3C-4BEA-BDCB-6E631C97083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7" y="4910665"/>
          <a:ext cx="3344418" cy="25336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74083</xdr:colOff>
      <xdr:row>4</xdr:row>
      <xdr:rowOff>52915</xdr:rowOff>
    </xdr:from>
    <xdr:to>
      <xdr:col>10</xdr:col>
      <xdr:colOff>624501</xdr:colOff>
      <xdr:row>11</xdr:row>
      <xdr:rowOff>289982</xdr:rowOff>
    </xdr:to>
    <xdr:pic>
      <xdr:nvPicPr>
        <xdr:cNvPr id="2" name="図 1">
          <a:extLst>
            <a:ext uri="{FF2B5EF4-FFF2-40B4-BE49-F238E27FC236}">
              <a16:creationId xmlns:a16="http://schemas.microsoft.com/office/drawing/2014/main" id="{C581FF2F-1CDF-41E8-93BF-8B13D928F7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0" y="1121832"/>
          <a:ext cx="3344418" cy="2533650"/>
        </a:xfrm>
        <a:prstGeom prst="rect">
          <a:avLst/>
        </a:prstGeom>
      </xdr:spPr>
    </xdr:pic>
    <xdr:clientData/>
  </xdr:twoCellAnchor>
  <xdr:twoCellAnchor editAs="oneCell">
    <xdr:from>
      <xdr:col>17</xdr:col>
      <xdr:colOff>74083</xdr:colOff>
      <xdr:row>4</xdr:row>
      <xdr:rowOff>52915</xdr:rowOff>
    </xdr:from>
    <xdr:to>
      <xdr:col>21</xdr:col>
      <xdr:colOff>624501</xdr:colOff>
      <xdr:row>11</xdr:row>
      <xdr:rowOff>289982</xdr:rowOff>
    </xdr:to>
    <xdr:pic>
      <xdr:nvPicPr>
        <xdr:cNvPr id="3" name="図 2">
          <a:extLst>
            <a:ext uri="{FF2B5EF4-FFF2-40B4-BE49-F238E27FC236}">
              <a16:creationId xmlns:a16="http://schemas.microsoft.com/office/drawing/2014/main" id="{D9B7CA0E-32CE-4B37-A85E-39CAC6CC53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3" y="1121832"/>
          <a:ext cx="3344418" cy="2533650"/>
        </a:xfrm>
        <a:prstGeom prst="rect">
          <a:avLst/>
        </a:prstGeom>
      </xdr:spPr>
    </xdr:pic>
    <xdr:clientData/>
  </xdr:twoCellAnchor>
  <xdr:twoCellAnchor editAs="oneCell">
    <xdr:from>
      <xdr:col>6</xdr:col>
      <xdr:colOff>74083</xdr:colOff>
      <xdr:row>15</xdr:row>
      <xdr:rowOff>52915</xdr:rowOff>
    </xdr:from>
    <xdr:to>
      <xdr:col>10</xdr:col>
      <xdr:colOff>624501</xdr:colOff>
      <xdr:row>22</xdr:row>
      <xdr:rowOff>289982</xdr:rowOff>
    </xdr:to>
    <xdr:pic>
      <xdr:nvPicPr>
        <xdr:cNvPr id="4" name="図 3">
          <a:extLst>
            <a:ext uri="{FF2B5EF4-FFF2-40B4-BE49-F238E27FC236}">
              <a16:creationId xmlns:a16="http://schemas.microsoft.com/office/drawing/2014/main" id="{4332F408-96CF-404F-A3D8-B2AB8FF0C6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0" y="4910665"/>
          <a:ext cx="3344418" cy="2533650"/>
        </a:xfrm>
        <a:prstGeom prst="rect">
          <a:avLst/>
        </a:prstGeom>
      </xdr:spPr>
    </xdr:pic>
    <xdr:clientData/>
  </xdr:twoCellAnchor>
  <xdr:twoCellAnchor editAs="oneCell">
    <xdr:from>
      <xdr:col>17</xdr:col>
      <xdr:colOff>74083</xdr:colOff>
      <xdr:row>15</xdr:row>
      <xdr:rowOff>52915</xdr:rowOff>
    </xdr:from>
    <xdr:to>
      <xdr:col>21</xdr:col>
      <xdr:colOff>624501</xdr:colOff>
      <xdr:row>22</xdr:row>
      <xdr:rowOff>289982</xdr:rowOff>
    </xdr:to>
    <xdr:pic>
      <xdr:nvPicPr>
        <xdr:cNvPr id="5" name="図 4">
          <a:extLst>
            <a:ext uri="{FF2B5EF4-FFF2-40B4-BE49-F238E27FC236}">
              <a16:creationId xmlns:a16="http://schemas.microsoft.com/office/drawing/2014/main" id="{36302F2B-81A1-4985-8C14-504D771A9D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56333" y="4910665"/>
          <a:ext cx="3344418" cy="25336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52917</xdr:colOff>
      <xdr:row>4</xdr:row>
      <xdr:rowOff>52915</xdr:rowOff>
    </xdr:from>
    <xdr:to>
      <xdr:col>10</xdr:col>
      <xdr:colOff>603335</xdr:colOff>
      <xdr:row>11</xdr:row>
      <xdr:rowOff>289982</xdr:rowOff>
    </xdr:to>
    <xdr:pic>
      <xdr:nvPicPr>
        <xdr:cNvPr id="3" name="図 2">
          <a:extLst>
            <a:ext uri="{FF2B5EF4-FFF2-40B4-BE49-F238E27FC236}">
              <a16:creationId xmlns:a16="http://schemas.microsoft.com/office/drawing/2014/main" id="{29E526B8-E84A-44C5-B02A-A6126BD295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7334" y="1121832"/>
          <a:ext cx="3344418" cy="2533650"/>
        </a:xfrm>
        <a:prstGeom prst="rect">
          <a:avLst/>
        </a:prstGeom>
      </xdr:spPr>
    </xdr:pic>
    <xdr:clientData/>
  </xdr:twoCellAnchor>
  <xdr:twoCellAnchor editAs="oneCell">
    <xdr:from>
      <xdr:col>17</xdr:col>
      <xdr:colOff>52917</xdr:colOff>
      <xdr:row>4</xdr:row>
      <xdr:rowOff>52915</xdr:rowOff>
    </xdr:from>
    <xdr:to>
      <xdr:col>21</xdr:col>
      <xdr:colOff>603335</xdr:colOff>
      <xdr:row>11</xdr:row>
      <xdr:rowOff>289982</xdr:rowOff>
    </xdr:to>
    <xdr:pic>
      <xdr:nvPicPr>
        <xdr:cNvPr id="4" name="図 3">
          <a:extLst>
            <a:ext uri="{FF2B5EF4-FFF2-40B4-BE49-F238E27FC236}">
              <a16:creationId xmlns:a16="http://schemas.microsoft.com/office/drawing/2014/main" id="{946D6DC6-65DC-467B-A4E3-7B95639DBF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5167" y="1121832"/>
          <a:ext cx="3344418" cy="2533650"/>
        </a:xfrm>
        <a:prstGeom prst="rect">
          <a:avLst/>
        </a:prstGeom>
      </xdr:spPr>
    </xdr:pic>
    <xdr:clientData/>
  </xdr:twoCellAnchor>
  <xdr:twoCellAnchor editAs="oneCell">
    <xdr:from>
      <xdr:col>6</xdr:col>
      <xdr:colOff>52917</xdr:colOff>
      <xdr:row>15</xdr:row>
      <xdr:rowOff>52915</xdr:rowOff>
    </xdr:from>
    <xdr:to>
      <xdr:col>10</xdr:col>
      <xdr:colOff>603335</xdr:colOff>
      <xdr:row>22</xdr:row>
      <xdr:rowOff>289982</xdr:rowOff>
    </xdr:to>
    <xdr:pic>
      <xdr:nvPicPr>
        <xdr:cNvPr id="5" name="図 4">
          <a:extLst>
            <a:ext uri="{FF2B5EF4-FFF2-40B4-BE49-F238E27FC236}">
              <a16:creationId xmlns:a16="http://schemas.microsoft.com/office/drawing/2014/main" id="{6DA6370F-7C26-43AE-9E07-4658979800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17334" y="4910665"/>
          <a:ext cx="3344418" cy="2533650"/>
        </a:xfrm>
        <a:prstGeom prst="rect">
          <a:avLst/>
        </a:prstGeom>
      </xdr:spPr>
    </xdr:pic>
    <xdr:clientData/>
  </xdr:twoCellAnchor>
  <xdr:twoCellAnchor editAs="oneCell">
    <xdr:from>
      <xdr:col>17</xdr:col>
      <xdr:colOff>52917</xdr:colOff>
      <xdr:row>15</xdr:row>
      <xdr:rowOff>52915</xdr:rowOff>
    </xdr:from>
    <xdr:to>
      <xdr:col>21</xdr:col>
      <xdr:colOff>603335</xdr:colOff>
      <xdr:row>22</xdr:row>
      <xdr:rowOff>289982</xdr:rowOff>
    </xdr:to>
    <xdr:pic>
      <xdr:nvPicPr>
        <xdr:cNvPr id="6" name="図 5">
          <a:extLst>
            <a:ext uri="{FF2B5EF4-FFF2-40B4-BE49-F238E27FC236}">
              <a16:creationId xmlns:a16="http://schemas.microsoft.com/office/drawing/2014/main" id="{0146F31D-7F40-4CC3-A7C7-42AA0B59885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5167" y="4910665"/>
          <a:ext cx="3344418" cy="25336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31750</xdr:colOff>
      <xdr:row>4</xdr:row>
      <xdr:rowOff>52915</xdr:rowOff>
    </xdr:from>
    <xdr:to>
      <xdr:col>10</xdr:col>
      <xdr:colOff>582168</xdr:colOff>
      <xdr:row>11</xdr:row>
      <xdr:rowOff>289982</xdr:rowOff>
    </xdr:to>
    <xdr:pic>
      <xdr:nvPicPr>
        <xdr:cNvPr id="2" name="図 1">
          <a:extLst>
            <a:ext uri="{FF2B5EF4-FFF2-40B4-BE49-F238E27FC236}">
              <a16:creationId xmlns:a16="http://schemas.microsoft.com/office/drawing/2014/main" id="{1B3C5994-B64C-4B96-9D59-0C39186B0F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7" y="1121832"/>
          <a:ext cx="3344418" cy="2533650"/>
        </a:xfrm>
        <a:prstGeom prst="rect">
          <a:avLst/>
        </a:prstGeom>
      </xdr:spPr>
    </xdr:pic>
    <xdr:clientData/>
  </xdr:twoCellAnchor>
  <xdr:twoCellAnchor editAs="oneCell">
    <xdr:from>
      <xdr:col>17</xdr:col>
      <xdr:colOff>31750</xdr:colOff>
      <xdr:row>4</xdr:row>
      <xdr:rowOff>52915</xdr:rowOff>
    </xdr:from>
    <xdr:to>
      <xdr:col>21</xdr:col>
      <xdr:colOff>582168</xdr:colOff>
      <xdr:row>11</xdr:row>
      <xdr:rowOff>289982</xdr:rowOff>
    </xdr:to>
    <xdr:pic>
      <xdr:nvPicPr>
        <xdr:cNvPr id="3" name="図 2">
          <a:extLst>
            <a:ext uri="{FF2B5EF4-FFF2-40B4-BE49-F238E27FC236}">
              <a16:creationId xmlns:a16="http://schemas.microsoft.com/office/drawing/2014/main" id="{D7B05297-175E-4105-BDCD-51D2505084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4000" y="1121832"/>
          <a:ext cx="3344418" cy="2533650"/>
        </a:xfrm>
        <a:prstGeom prst="rect">
          <a:avLst/>
        </a:prstGeom>
      </xdr:spPr>
    </xdr:pic>
    <xdr:clientData/>
  </xdr:twoCellAnchor>
  <xdr:twoCellAnchor editAs="oneCell">
    <xdr:from>
      <xdr:col>6</xdr:col>
      <xdr:colOff>31750</xdr:colOff>
      <xdr:row>15</xdr:row>
      <xdr:rowOff>52915</xdr:rowOff>
    </xdr:from>
    <xdr:to>
      <xdr:col>10</xdr:col>
      <xdr:colOff>582168</xdr:colOff>
      <xdr:row>22</xdr:row>
      <xdr:rowOff>289982</xdr:rowOff>
    </xdr:to>
    <xdr:pic>
      <xdr:nvPicPr>
        <xdr:cNvPr id="4" name="図 3">
          <a:extLst>
            <a:ext uri="{FF2B5EF4-FFF2-40B4-BE49-F238E27FC236}">
              <a16:creationId xmlns:a16="http://schemas.microsoft.com/office/drawing/2014/main" id="{7E02C64B-5764-4406-BEBC-89DFACF2B7B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7" y="4910665"/>
          <a:ext cx="3344418" cy="2533650"/>
        </a:xfrm>
        <a:prstGeom prst="rect">
          <a:avLst/>
        </a:prstGeom>
      </xdr:spPr>
    </xdr:pic>
    <xdr:clientData/>
  </xdr:twoCellAnchor>
  <xdr:twoCellAnchor editAs="oneCell">
    <xdr:from>
      <xdr:col>17</xdr:col>
      <xdr:colOff>31750</xdr:colOff>
      <xdr:row>15</xdr:row>
      <xdr:rowOff>52915</xdr:rowOff>
    </xdr:from>
    <xdr:to>
      <xdr:col>21</xdr:col>
      <xdr:colOff>615950</xdr:colOff>
      <xdr:row>22</xdr:row>
      <xdr:rowOff>289982</xdr:rowOff>
    </xdr:to>
    <xdr:pic>
      <xdr:nvPicPr>
        <xdr:cNvPr id="5" name="図 4">
          <a:extLst>
            <a:ext uri="{FF2B5EF4-FFF2-40B4-BE49-F238E27FC236}">
              <a16:creationId xmlns:a16="http://schemas.microsoft.com/office/drawing/2014/main" id="{E55A5C5C-79AD-4C64-A3DB-415BF074561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4000" y="4910665"/>
          <a:ext cx="3378200" cy="25336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63501</xdr:colOff>
      <xdr:row>4</xdr:row>
      <xdr:rowOff>52915</xdr:rowOff>
    </xdr:from>
    <xdr:to>
      <xdr:col>10</xdr:col>
      <xdr:colOff>613919</xdr:colOff>
      <xdr:row>11</xdr:row>
      <xdr:rowOff>289982</xdr:rowOff>
    </xdr:to>
    <xdr:pic>
      <xdr:nvPicPr>
        <xdr:cNvPr id="2" name="図 1">
          <a:extLst>
            <a:ext uri="{FF2B5EF4-FFF2-40B4-BE49-F238E27FC236}">
              <a16:creationId xmlns:a16="http://schemas.microsoft.com/office/drawing/2014/main" id="{2717C271-220F-457F-8063-E16A512053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7918" y="1121832"/>
          <a:ext cx="3344418" cy="2533650"/>
        </a:xfrm>
        <a:prstGeom prst="rect">
          <a:avLst/>
        </a:prstGeom>
      </xdr:spPr>
    </xdr:pic>
    <xdr:clientData/>
  </xdr:twoCellAnchor>
  <xdr:twoCellAnchor editAs="oneCell">
    <xdr:from>
      <xdr:col>17</xdr:col>
      <xdr:colOff>63501</xdr:colOff>
      <xdr:row>4</xdr:row>
      <xdr:rowOff>52915</xdr:rowOff>
    </xdr:from>
    <xdr:to>
      <xdr:col>21</xdr:col>
      <xdr:colOff>613919</xdr:colOff>
      <xdr:row>11</xdr:row>
      <xdr:rowOff>289982</xdr:rowOff>
    </xdr:to>
    <xdr:pic>
      <xdr:nvPicPr>
        <xdr:cNvPr id="3" name="図 2">
          <a:extLst>
            <a:ext uri="{FF2B5EF4-FFF2-40B4-BE49-F238E27FC236}">
              <a16:creationId xmlns:a16="http://schemas.microsoft.com/office/drawing/2014/main" id="{A7A8FB12-5229-4D7C-A4BA-1012579257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45751" y="1121832"/>
          <a:ext cx="3344418" cy="2533650"/>
        </a:xfrm>
        <a:prstGeom prst="rect">
          <a:avLst/>
        </a:prstGeom>
      </xdr:spPr>
    </xdr:pic>
    <xdr:clientData/>
  </xdr:twoCellAnchor>
  <xdr:twoCellAnchor editAs="oneCell">
    <xdr:from>
      <xdr:col>6</xdr:col>
      <xdr:colOff>63501</xdr:colOff>
      <xdr:row>15</xdr:row>
      <xdr:rowOff>52915</xdr:rowOff>
    </xdr:from>
    <xdr:to>
      <xdr:col>10</xdr:col>
      <xdr:colOff>613919</xdr:colOff>
      <xdr:row>22</xdr:row>
      <xdr:rowOff>289982</xdr:rowOff>
    </xdr:to>
    <xdr:pic>
      <xdr:nvPicPr>
        <xdr:cNvPr id="4" name="図 3">
          <a:extLst>
            <a:ext uri="{FF2B5EF4-FFF2-40B4-BE49-F238E27FC236}">
              <a16:creationId xmlns:a16="http://schemas.microsoft.com/office/drawing/2014/main" id="{EB893637-BA4B-459A-AE6B-E6CBB348F0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7918" y="4910665"/>
          <a:ext cx="3344418" cy="2533650"/>
        </a:xfrm>
        <a:prstGeom prst="rect">
          <a:avLst/>
        </a:prstGeom>
      </xdr:spPr>
    </xdr:pic>
    <xdr:clientData/>
  </xdr:twoCellAnchor>
  <xdr:twoCellAnchor editAs="oneCell">
    <xdr:from>
      <xdr:col>17</xdr:col>
      <xdr:colOff>63501</xdr:colOff>
      <xdr:row>15</xdr:row>
      <xdr:rowOff>52915</xdr:rowOff>
    </xdr:from>
    <xdr:to>
      <xdr:col>21</xdr:col>
      <xdr:colOff>613919</xdr:colOff>
      <xdr:row>22</xdr:row>
      <xdr:rowOff>289982</xdr:rowOff>
    </xdr:to>
    <xdr:pic>
      <xdr:nvPicPr>
        <xdr:cNvPr id="5" name="図 4">
          <a:extLst>
            <a:ext uri="{FF2B5EF4-FFF2-40B4-BE49-F238E27FC236}">
              <a16:creationId xmlns:a16="http://schemas.microsoft.com/office/drawing/2014/main" id="{10525AAD-795A-460D-93A2-43E6DE05838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45751" y="4910665"/>
          <a:ext cx="3344418" cy="253365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21164</xdr:colOff>
      <xdr:row>4</xdr:row>
      <xdr:rowOff>52915</xdr:rowOff>
    </xdr:from>
    <xdr:to>
      <xdr:col>10</xdr:col>
      <xdr:colOff>571582</xdr:colOff>
      <xdr:row>11</xdr:row>
      <xdr:rowOff>289982</xdr:rowOff>
    </xdr:to>
    <xdr:pic>
      <xdr:nvPicPr>
        <xdr:cNvPr id="2" name="図 1">
          <a:extLst>
            <a:ext uri="{FF2B5EF4-FFF2-40B4-BE49-F238E27FC236}">
              <a16:creationId xmlns:a16="http://schemas.microsoft.com/office/drawing/2014/main" id="{011284E2-7773-46B8-84A8-57BEA81A7E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85581" y="1121832"/>
          <a:ext cx="3344418" cy="2533650"/>
        </a:xfrm>
        <a:prstGeom prst="rect">
          <a:avLst/>
        </a:prstGeom>
      </xdr:spPr>
    </xdr:pic>
    <xdr:clientData/>
  </xdr:twoCellAnchor>
  <xdr:twoCellAnchor editAs="oneCell">
    <xdr:from>
      <xdr:col>17</xdr:col>
      <xdr:colOff>21164</xdr:colOff>
      <xdr:row>4</xdr:row>
      <xdr:rowOff>52915</xdr:rowOff>
    </xdr:from>
    <xdr:to>
      <xdr:col>21</xdr:col>
      <xdr:colOff>571582</xdr:colOff>
      <xdr:row>11</xdr:row>
      <xdr:rowOff>289982</xdr:rowOff>
    </xdr:to>
    <xdr:pic>
      <xdr:nvPicPr>
        <xdr:cNvPr id="3" name="図 2">
          <a:extLst>
            <a:ext uri="{FF2B5EF4-FFF2-40B4-BE49-F238E27FC236}">
              <a16:creationId xmlns:a16="http://schemas.microsoft.com/office/drawing/2014/main" id="{F0D5B2A2-52AE-46BE-89D7-8C58654A01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3414" y="1121832"/>
          <a:ext cx="3344418" cy="2533650"/>
        </a:xfrm>
        <a:prstGeom prst="rect">
          <a:avLst/>
        </a:prstGeom>
      </xdr:spPr>
    </xdr:pic>
    <xdr:clientData/>
  </xdr:twoCellAnchor>
  <xdr:twoCellAnchor editAs="oneCell">
    <xdr:from>
      <xdr:col>6</xdr:col>
      <xdr:colOff>21164</xdr:colOff>
      <xdr:row>15</xdr:row>
      <xdr:rowOff>52915</xdr:rowOff>
    </xdr:from>
    <xdr:to>
      <xdr:col>10</xdr:col>
      <xdr:colOff>571582</xdr:colOff>
      <xdr:row>22</xdr:row>
      <xdr:rowOff>289982</xdr:rowOff>
    </xdr:to>
    <xdr:pic>
      <xdr:nvPicPr>
        <xdr:cNvPr id="4" name="図 3">
          <a:extLst>
            <a:ext uri="{FF2B5EF4-FFF2-40B4-BE49-F238E27FC236}">
              <a16:creationId xmlns:a16="http://schemas.microsoft.com/office/drawing/2014/main" id="{94F42094-AF74-4544-9E24-0E8353C920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85581" y="4910665"/>
          <a:ext cx="3344418" cy="2533650"/>
        </a:xfrm>
        <a:prstGeom prst="rect">
          <a:avLst/>
        </a:prstGeom>
      </xdr:spPr>
    </xdr:pic>
    <xdr:clientData/>
  </xdr:twoCellAnchor>
  <xdr:twoCellAnchor editAs="oneCell">
    <xdr:from>
      <xdr:col>17</xdr:col>
      <xdr:colOff>21164</xdr:colOff>
      <xdr:row>15</xdr:row>
      <xdr:rowOff>52915</xdr:rowOff>
    </xdr:from>
    <xdr:to>
      <xdr:col>21</xdr:col>
      <xdr:colOff>571582</xdr:colOff>
      <xdr:row>22</xdr:row>
      <xdr:rowOff>289982</xdr:rowOff>
    </xdr:to>
    <xdr:pic>
      <xdr:nvPicPr>
        <xdr:cNvPr id="5" name="図 4">
          <a:extLst>
            <a:ext uri="{FF2B5EF4-FFF2-40B4-BE49-F238E27FC236}">
              <a16:creationId xmlns:a16="http://schemas.microsoft.com/office/drawing/2014/main" id="{18E46A69-7898-4FD1-BB16-1BE0D571831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03414" y="4910665"/>
          <a:ext cx="3344418" cy="25336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31749</xdr:colOff>
      <xdr:row>4</xdr:row>
      <xdr:rowOff>52915</xdr:rowOff>
    </xdr:from>
    <xdr:to>
      <xdr:col>10</xdr:col>
      <xdr:colOff>582167</xdr:colOff>
      <xdr:row>11</xdr:row>
      <xdr:rowOff>289982</xdr:rowOff>
    </xdr:to>
    <xdr:pic>
      <xdr:nvPicPr>
        <xdr:cNvPr id="2" name="図 1">
          <a:extLst>
            <a:ext uri="{FF2B5EF4-FFF2-40B4-BE49-F238E27FC236}">
              <a16:creationId xmlns:a16="http://schemas.microsoft.com/office/drawing/2014/main" id="{A0E79691-5434-4806-A4B4-908AE838E5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6" y="1121832"/>
          <a:ext cx="3344418" cy="2533650"/>
        </a:xfrm>
        <a:prstGeom prst="rect">
          <a:avLst/>
        </a:prstGeom>
      </xdr:spPr>
    </xdr:pic>
    <xdr:clientData/>
  </xdr:twoCellAnchor>
  <xdr:twoCellAnchor editAs="oneCell">
    <xdr:from>
      <xdr:col>17</xdr:col>
      <xdr:colOff>31749</xdr:colOff>
      <xdr:row>4</xdr:row>
      <xdr:rowOff>52915</xdr:rowOff>
    </xdr:from>
    <xdr:to>
      <xdr:col>21</xdr:col>
      <xdr:colOff>582167</xdr:colOff>
      <xdr:row>11</xdr:row>
      <xdr:rowOff>289982</xdr:rowOff>
    </xdr:to>
    <xdr:pic>
      <xdr:nvPicPr>
        <xdr:cNvPr id="3" name="図 2">
          <a:extLst>
            <a:ext uri="{FF2B5EF4-FFF2-40B4-BE49-F238E27FC236}">
              <a16:creationId xmlns:a16="http://schemas.microsoft.com/office/drawing/2014/main" id="{5ABD420B-1C32-456C-821B-4B60C02D59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9" y="1121832"/>
          <a:ext cx="3344418" cy="2533650"/>
        </a:xfrm>
        <a:prstGeom prst="rect">
          <a:avLst/>
        </a:prstGeom>
      </xdr:spPr>
    </xdr:pic>
    <xdr:clientData/>
  </xdr:twoCellAnchor>
  <xdr:twoCellAnchor editAs="oneCell">
    <xdr:from>
      <xdr:col>6</xdr:col>
      <xdr:colOff>31749</xdr:colOff>
      <xdr:row>15</xdr:row>
      <xdr:rowOff>52915</xdr:rowOff>
    </xdr:from>
    <xdr:to>
      <xdr:col>10</xdr:col>
      <xdr:colOff>582167</xdr:colOff>
      <xdr:row>22</xdr:row>
      <xdr:rowOff>289982</xdr:rowOff>
    </xdr:to>
    <xdr:pic>
      <xdr:nvPicPr>
        <xdr:cNvPr id="4" name="図 3">
          <a:extLst>
            <a:ext uri="{FF2B5EF4-FFF2-40B4-BE49-F238E27FC236}">
              <a16:creationId xmlns:a16="http://schemas.microsoft.com/office/drawing/2014/main" id="{ECCB9FDC-574D-4EBE-B213-891BD39C0D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6" y="4910665"/>
          <a:ext cx="3344418" cy="25336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2" name="図 1">
          <a:extLst>
            <a:ext uri="{FF2B5EF4-FFF2-40B4-BE49-F238E27FC236}">
              <a16:creationId xmlns:a16="http://schemas.microsoft.com/office/drawing/2014/main" id="{FE13D12F-0687-40FF-8B28-9D4C1FA7DE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4" name="変状展開図（稗原第3隧道）-2.jpg">
          <a:extLst>
            <a:ext uri="{FF2B5EF4-FFF2-40B4-BE49-F238E27FC236}">
              <a16:creationId xmlns:a16="http://schemas.microsoft.com/office/drawing/2014/main" id="{FAA31D4A-2D2E-482C-BC7F-265B52176D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2" name="変状展開図（稗原第3隧道）-3.jpg">
          <a:extLst>
            <a:ext uri="{FF2B5EF4-FFF2-40B4-BE49-F238E27FC236}">
              <a16:creationId xmlns:a16="http://schemas.microsoft.com/office/drawing/2014/main" id="{79D284A3-48E0-4A03-9DA5-CCCBE31807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11</xdr:row>
      <xdr:rowOff>88179</xdr:rowOff>
    </xdr:from>
    <xdr:to>
      <xdr:col>9</xdr:col>
      <xdr:colOff>188595</xdr:colOff>
      <xdr:row>38</xdr:row>
      <xdr:rowOff>64221</xdr:rowOff>
    </xdr:to>
    <xdr:pic>
      <xdr:nvPicPr>
        <xdr:cNvPr id="2" name="図 1">
          <a:extLst>
            <a:ext uri="{FF2B5EF4-FFF2-40B4-BE49-F238E27FC236}">
              <a16:creationId xmlns:a16="http://schemas.microsoft.com/office/drawing/2014/main" id="{96E52BFC-145C-4494-8895-49B18F27E5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031279"/>
          <a:ext cx="2263140" cy="414799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DF9EF90D-3905-4B8F-BD7E-FEBC6B88C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EF9DCDC6-895B-4E6D-B268-6D4072674E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61EABED8-AA7F-405D-9D6F-CEDAFC7D89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0E0806FF-BF36-4685-834B-832B35FF46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80B0AC63-416D-4D2D-B809-9BE88D6FD3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248920</xdr:colOff>
      <xdr:row>7</xdr:row>
      <xdr:rowOff>147568</xdr:rowOff>
    </xdr:from>
    <xdr:to>
      <xdr:col>9</xdr:col>
      <xdr:colOff>65482</xdr:colOff>
      <xdr:row>42</xdr:row>
      <xdr:rowOff>4835</xdr:rowOff>
    </xdr:to>
    <xdr:pic>
      <xdr:nvPicPr>
        <xdr:cNvPr id="2" name="変状展開図（稗原第3隧道）-2-07.jpg">
          <a:extLst>
            <a:ext uri="{FF2B5EF4-FFF2-40B4-BE49-F238E27FC236}">
              <a16:creationId xmlns:a16="http://schemas.microsoft.com/office/drawing/2014/main" id="{8F505E7A-08DE-4A12-A7B6-EF9A1A033C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7070" y="1481068"/>
          <a:ext cx="2016837" cy="5248417"/>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248920</xdr:colOff>
      <xdr:row>7</xdr:row>
      <xdr:rowOff>147568</xdr:rowOff>
    </xdr:from>
    <xdr:to>
      <xdr:col>9</xdr:col>
      <xdr:colOff>65482</xdr:colOff>
      <xdr:row>42</xdr:row>
      <xdr:rowOff>4835</xdr:rowOff>
    </xdr:to>
    <xdr:pic>
      <xdr:nvPicPr>
        <xdr:cNvPr id="2" name="変状展開図（稗原第3隧道）-2-08.jpg">
          <a:extLst>
            <a:ext uri="{FF2B5EF4-FFF2-40B4-BE49-F238E27FC236}">
              <a16:creationId xmlns:a16="http://schemas.microsoft.com/office/drawing/2014/main" id="{87B51F57-D684-475F-ADEF-9747F603CB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7070" y="1481068"/>
          <a:ext cx="2016837" cy="524841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81C0ED82-F4EE-4D6D-9200-8DB594CA11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7</xdr:row>
      <xdr:rowOff>147568</xdr:rowOff>
    </xdr:from>
    <xdr:to>
      <xdr:col>9</xdr:col>
      <xdr:colOff>188595</xdr:colOff>
      <xdr:row>42</xdr:row>
      <xdr:rowOff>4835</xdr:rowOff>
    </xdr:to>
    <xdr:pic>
      <xdr:nvPicPr>
        <xdr:cNvPr id="2" name="図 1">
          <a:extLst>
            <a:ext uri="{FF2B5EF4-FFF2-40B4-BE49-F238E27FC236}">
              <a16:creationId xmlns:a16="http://schemas.microsoft.com/office/drawing/2014/main" id="{F9C40E7F-AFF6-43F4-9564-594DD8CE30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81068"/>
          <a:ext cx="2263140" cy="5248417"/>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125730</xdr:colOff>
      <xdr:row>11</xdr:row>
      <xdr:rowOff>112060</xdr:rowOff>
    </xdr:from>
    <xdr:to>
      <xdr:col>9</xdr:col>
      <xdr:colOff>188595</xdr:colOff>
      <xdr:row>38</xdr:row>
      <xdr:rowOff>40341</xdr:rowOff>
    </xdr:to>
    <xdr:pic>
      <xdr:nvPicPr>
        <xdr:cNvPr id="2" name="図 1">
          <a:extLst>
            <a:ext uri="{FF2B5EF4-FFF2-40B4-BE49-F238E27FC236}">
              <a16:creationId xmlns:a16="http://schemas.microsoft.com/office/drawing/2014/main" id="{432955B7-B0DA-40D3-B11F-4E4A2D8F91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055160"/>
          <a:ext cx="2263140" cy="410023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93" dataDxfId="291" headerRowBorderDxfId="292" tableBorderDxfId="290">
  <autoFilter ref="B15:B47" xr:uid="{00000000-0009-0000-0100-000001000000}"/>
  <tableColumns count="1">
    <tableColumn id="1" xr3:uid="{00000000-0010-0000-0000-000001000000}" name="対象箇所" dataDxfId="28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88" dataDxfId="286" headerRowBorderDxfId="287" tableBorderDxfId="285">
  <autoFilter ref="C15:J47" xr:uid="{00000000-0009-0000-0100-000002000000}"/>
  <tableColumns count="8">
    <tableColumn id="9" xr3:uid="{00000000-0010-0000-0100-000009000000}" name="部位区分" totalsRowLabel="集計" dataDxfId="284" totalsRowDxfId="283"/>
    <tableColumn id="2" xr3:uid="{00000000-0010-0000-0100-000002000000}" name="変状区分" dataDxfId="282" totalsRowDxfId="281"/>
    <tableColumn id="7" xr3:uid="{00000000-0010-0000-0100-000007000000}" name="変状種類" dataDxfId="280" totalsRowDxfId="279"/>
    <tableColumn id="4" xr3:uid="{00000000-0010-0000-0100-000004000000}" name="対策区分" dataDxfId="278" totalsRowDxfId="277"/>
    <tableColumn id="5" xr3:uid="{00000000-0010-0000-0100-000005000000}" name="健全性" dataDxfId="276" totalsRowDxfId="275"/>
    <tableColumn id="12" xr3:uid="{00000000-0010-0000-0100-00000C000000}" name="調査の要否" dataDxfId="274" totalsRowDxfId="273"/>
    <tableColumn id="10" xr3:uid="{00000000-0010-0000-0100-00000A000000}" name="措置の要否" dataDxfId="272" totalsRowDxfId="271"/>
    <tableColumn id="11" xr3:uid="{00000000-0010-0000-0100-00000B000000}" name="実施有無" totalsRowFunction="count" dataDxfId="270" totalsRowDxfId="26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67" headerRowBorderDxfId="268" tableBorderDxfId="266">
  <autoFilter ref="B51:B83" xr:uid="{00000000-0009-0000-0100-00000B000000}"/>
  <tableColumns count="1">
    <tableColumn id="1" xr3:uid="{00000000-0010-0000-0200-000001000000}" name="施設の内訳" dataDxfId="26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263" headerRowBorderDxfId="264" tableBorderDxfId="262">
  <autoFilter ref="C51:C83" xr:uid="{00000000-0009-0000-0100-00000C000000}"/>
  <tableColumns count="1">
    <tableColumn id="1" xr3:uid="{00000000-0010-0000-0300-000001000000}" name="対象箇所" dataDxfId="26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260" dataDxfId="258" headerRowBorderDxfId="259" tableBorderDxfId="257">
  <autoFilter ref="D51:D83" xr:uid="{00000000-0009-0000-0100-00000D000000}"/>
  <tableColumns count="1">
    <tableColumn id="1" xr3:uid="{00000000-0010-0000-0400-000001000000}" name="部位区分" dataDxfId="25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255" dataDxfId="253" headerRowBorderDxfId="254" tableBorderDxfId="252">
  <autoFilter ref="E51:G83" xr:uid="{00000000-0009-0000-0100-00000E000000}"/>
  <tableColumns count="3">
    <tableColumn id="1" xr3:uid="{00000000-0010-0000-0500-000001000000}" name="異常の種類" dataDxfId="251"/>
    <tableColumn id="2" xr3:uid="{00000000-0010-0000-0500-000002000000}" name="異常判定区分 " dataDxfId="250"/>
    <tableColumn id="3" xr3:uid="{00000000-0010-0000-0500-000003000000}" name="実施有無" dataDxfId="24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248" dataDxfId="246" headerRowBorderDxfId="247" tableBorderDxfId="245">
  <autoFilter ref="B5:B12" xr:uid="{00000000-0009-0000-0100-000003000000}"/>
  <tableColumns count="1">
    <tableColumn id="1" xr3:uid="{00000000-0010-0000-0800-000001000000}" name="トンネルの分類" dataDxfId="24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243" dataDxfId="241" headerRowBorderDxfId="242" tableBorderDxfId="240">
  <autoFilter ref="C5:F12" xr:uid="{00000000-000C-0000-FFFF-FFFF09000000}"/>
  <tableColumns count="4">
    <tableColumn id="1" xr3:uid="{00000000-0010-0000-0900-000001000000}" name="トンネル工法" dataDxfId="239"/>
    <tableColumn id="4" xr3:uid="{F8DDB5BD-A7DE-4BB8-BD9F-E5AF467E6653}" name="自専道or一般道" dataDxfId="238"/>
    <tableColumn id="2" xr3:uid="{00000000-0010-0000-0900-000002000000}" name="緊急輸送路" dataDxfId="237"/>
    <tableColumn id="3" xr3:uid="{00000000-0010-0000-0900-000003000000}" name="代替路" dataDxfId="23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9.xml"/><Relationship Id="rId1" Type="http://schemas.openxmlformats.org/officeDocument/2006/relationships/printerSettings" Target="../printerSettings/printerSettings54.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291" t="s">
        <v>293</v>
      </c>
      <c r="B1" s="291"/>
      <c r="C1" s="291"/>
      <c r="D1" s="291"/>
      <c r="E1" s="291"/>
      <c r="F1" s="291"/>
      <c r="G1" s="291"/>
      <c r="H1" s="291"/>
      <c r="I1" s="291"/>
      <c r="J1" s="291"/>
      <c r="K1" s="291"/>
      <c r="L1" s="291"/>
      <c r="M1" s="291"/>
      <c r="N1" s="291"/>
    </row>
    <row r="2" spans="1:14" x14ac:dyDescent="0.15">
      <c r="A2" s="291"/>
      <c r="B2" s="291"/>
      <c r="C2" s="291"/>
      <c r="D2" s="291"/>
      <c r="E2" s="291"/>
      <c r="F2" s="291"/>
      <c r="G2" s="291"/>
      <c r="H2" s="291"/>
      <c r="I2" s="291"/>
      <c r="J2" s="291"/>
      <c r="K2" s="291"/>
      <c r="L2" s="291"/>
      <c r="M2" s="291"/>
      <c r="N2" s="291"/>
    </row>
    <row r="3" spans="1:14" x14ac:dyDescent="0.15">
      <c r="A3" s="292" t="s">
        <v>295</v>
      </c>
      <c r="B3" s="292"/>
      <c r="C3" s="292"/>
      <c r="D3" s="292"/>
      <c r="E3" s="292"/>
      <c r="F3" s="292"/>
      <c r="G3" s="292"/>
      <c r="H3" s="293" t="s">
        <v>296</v>
      </c>
      <c r="I3" s="293"/>
      <c r="J3" s="293"/>
      <c r="K3" s="293"/>
      <c r="L3" s="293"/>
      <c r="M3" s="293"/>
      <c r="N3" s="293"/>
    </row>
    <row r="4" spans="1:14" x14ac:dyDescent="0.15">
      <c r="H4" t="s">
        <v>298</v>
      </c>
    </row>
    <row r="5" spans="1:14" x14ac:dyDescent="0.15">
      <c r="H5" s="290" t="s">
        <v>297</v>
      </c>
      <c r="I5" s="290"/>
      <c r="J5" s="290"/>
      <c r="K5" s="290"/>
      <c r="L5" s="290"/>
      <c r="M5" s="290"/>
      <c r="N5" s="290"/>
    </row>
    <row r="6" spans="1:14" x14ac:dyDescent="0.15">
      <c r="H6" s="290"/>
      <c r="I6" s="290"/>
      <c r="J6" s="290"/>
      <c r="K6" s="290"/>
      <c r="L6" s="290"/>
      <c r="M6" s="290"/>
      <c r="N6" s="290"/>
    </row>
    <row r="7" spans="1:14" x14ac:dyDescent="0.15">
      <c r="H7" s="290"/>
      <c r="I7" s="290"/>
      <c r="J7" s="290"/>
      <c r="K7" s="290"/>
      <c r="L7" s="290"/>
      <c r="M7" s="290"/>
      <c r="N7" s="290"/>
    </row>
    <row r="8" spans="1:14" x14ac:dyDescent="0.15">
      <c r="H8" s="290"/>
      <c r="I8" s="290"/>
      <c r="J8" s="290"/>
      <c r="K8" s="290"/>
      <c r="L8" s="290"/>
      <c r="M8" s="290"/>
      <c r="N8" s="290"/>
    </row>
    <row r="9" spans="1:14" x14ac:dyDescent="0.15">
      <c r="H9" t="s">
        <v>371</v>
      </c>
    </row>
    <row r="10" spans="1:14" x14ac:dyDescent="0.15">
      <c r="H10" s="289" t="s">
        <v>526</v>
      </c>
      <c r="I10" s="289"/>
      <c r="J10" s="289"/>
      <c r="K10" s="289"/>
      <c r="L10" s="289"/>
      <c r="M10" s="289"/>
      <c r="N10" s="289"/>
    </row>
    <row r="11" spans="1:14" x14ac:dyDescent="0.15">
      <c r="H11" s="289"/>
      <c r="I11" s="289"/>
      <c r="J11" s="289"/>
      <c r="K11" s="289"/>
      <c r="L11" s="289"/>
      <c r="M11" s="289"/>
      <c r="N11" s="289"/>
    </row>
    <row r="12" spans="1:14" x14ac:dyDescent="0.15">
      <c r="H12" t="s">
        <v>299</v>
      </c>
    </row>
    <row r="13" spans="1:14" ht="13.5" customHeight="1" x14ac:dyDescent="0.15">
      <c r="H13" s="289" t="s">
        <v>523</v>
      </c>
      <c r="I13" s="289"/>
      <c r="J13" s="289"/>
      <c r="K13" s="289"/>
      <c r="L13" s="289"/>
      <c r="M13" s="289"/>
      <c r="N13" s="289"/>
    </row>
    <row r="14" spans="1:14" ht="13.5" customHeight="1" x14ac:dyDescent="0.15">
      <c r="H14" s="289"/>
      <c r="I14" s="289"/>
      <c r="J14" s="289"/>
      <c r="K14" s="289"/>
      <c r="L14" s="289"/>
      <c r="M14" s="289"/>
      <c r="N14" s="289"/>
    </row>
    <row r="15" spans="1:14" ht="13.5" customHeight="1" x14ac:dyDescent="0.15">
      <c r="H15" s="289"/>
      <c r="I15" s="289"/>
      <c r="J15" s="289"/>
      <c r="K15" s="289"/>
      <c r="L15" s="289"/>
      <c r="M15" s="289"/>
      <c r="N15" s="289"/>
    </row>
    <row r="16" spans="1:14" x14ac:dyDescent="0.15">
      <c r="H16" t="s">
        <v>300</v>
      </c>
    </row>
    <row r="17" spans="8:14" x14ac:dyDescent="0.15">
      <c r="H17" s="289" t="s">
        <v>522</v>
      </c>
      <c r="I17" s="289"/>
      <c r="J17" s="289"/>
      <c r="K17" s="289"/>
      <c r="L17" s="289"/>
      <c r="M17" s="289"/>
      <c r="N17" s="289"/>
    </row>
    <row r="18" spans="8:14" x14ac:dyDescent="0.15">
      <c r="H18" s="289"/>
      <c r="I18" s="289"/>
      <c r="J18" s="289"/>
      <c r="K18" s="289"/>
      <c r="L18" s="289"/>
      <c r="M18" s="289"/>
      <c r="N18" s="289"/>
    </row>
    <row r="19" spans="8:14" x14ac:dyDescent="0.15">
      <c r="H19" t="s">
        <v>301</v>
      </c>
    </row>
    <row r="20" spans="8:14" x14ac:dyDescent="0.15">
      <c r="H20" s="289" t="s">
        <v>521</v>
      </c>
      <c r="I20" s="289"/>
      <c r="J20" s="289"/>
      <c r="K20" s="289"/>
      <c r="L20" s="289"/>
      <c r="M20" s="289"/>
      <c r="N20" s="289"/>
    </row>
    <row r="21" spans="8:14" x14ac:dyDescent="0.15">
      <c r="H21" s="289"/>
      <c r="I21" s="289"/>
      <c r="J21" s="289"/>
      <c r="K21" s="289"/>
      <c r="L21" s="289"/>
      <c r="M21" s="289"/>
      <c r="N21" s="289"/>
    </row>
    <row r="22" spans="8:14" x14ac:dyDescent="0.15">
      <c r="H22" t="s">
        <v>512</v>
      </c>
    </row>
    <row r="23" spans="8:14" ht="27" customHeight="1" x14ac:dyDescent="0.15">
      <c r="H23" s="289" t="s">
        <v>515</v>
      </c>
      <c r="I23" s="289"/>
      <c r="J23" s="289"/>
      <c r="K23" s="289"/>
      <c r="L23" s="289"/>
      <c r="M23" s="289"/>
      <c r="N23" s="289"/>
    </row>
    <row r="24" spans="8:14" x14ac:dyDescent="0.15">
      <c r="H24" t="s">
        <v>516</v>
      </c>
    </row>
    <row r="25" spans="8:14" ht="27" customHeight="1" x14ac:dyDescent="0.15">
      <c r="H25" s="289" t="s">
        <v>527</v>
      </c>
      <c r="I25" s="289"/>
      <c r="J25" s="289"/>
      <c r="K25" s="289"/>
      <c r="L25" s="289"/>
      <c r="M25" s="289"/>
      <c r="N25" s="289"/>
    </row>
    <row r="26" spans="8:14" x14ac:dyDescent="0.15">
      <c r="H26" t="s">
        <v>513</v>
      </c>
    </row>
    <row r="27" spans="8:14" ht="13.5" customHeight="1" x14ac:dyDescent="0.15">
      <c r="H27" s="289" t="s">
        <v>524</v>
      </c>
      <c r="I27" s="289"/>
      <c r="J27" s="289"/>
      <c r="K27" s="289"/>
      <c r="L27" s="289"/>
      <c r="M27" s="289"/>
      <c r="N27" s="289"/>
    </row>
    <row r="28" spans="8:14" ht="13.5" customHeight="1" x14ac:dyDescent="0.15">
      <c r="H28" s="289"/>
      <c r="I28" s="289"/>
      <c r="J28" s="289"/>
      <c r="K28" s="289"/>
      <c r="L28" s="289"/>
      <c r="M28" s="289"/>
      <c r="N28" s="289"/>
    </row>
    <row r="29" spans="8:14" ht="13.5" customHeight="1" x14ac:dyDescent="0.15">
      <c r="H29" s="294" t="s">
        <v>514</v>
      </c>
      <c r="I29" s="294"/>
      <c r="J29" s="294"/>
      <c r="K29" s="294"/>
      <c r="L29" s="294"/>
      <c r="M29" s="294"/>
      <c r="N29" s="294"/>
    </row>
    <row r="30" spans="8:14" ht="13.5" customHeight="1" x14ac:dyDescent="0.15">
      <c r="H30" t="s">
        <v>525</v>
      </c>
    </row>
    <row r="31" spans="8:14" ht="13.5" customHeight="1" x14ac:dyDescent="0.15">
      <c r="H31" s="293" t="s">
        <v>365</v>
      </c>
      <c r="I31" s="293"/>
      <c r="J31" s="293"/>
      <c r="K31" s="293"/>
      <c r="L31" s="293"/>
      <c r="M31" s="293"/>
      <c r="N31" s="293"/>
    </row>
    <row r="32" spans="8:14" ht="13.5" customHeight="1" x14ac:dyDescent="0.15">
      <c r="H32" t="s">
        <v>372</v>
      </c>
    </row>
    <row r="33" spans="2:14" x14ac:dyDescent="0.15">
      <c r="H33" s="289" t="s">
        <v>528</v>
      </c>
      <c r="I33" s="289"/>
      <c r="J33" s="289"/>
      <c r="K33" s="289"/>
      <c r="L33" s="289"/>
      <c r="M33" s="289"/>
      <c r="N33" s="289"/>
    </row>
    <row r="34" spans="2:14" x14ac:dyDescent="0.15">
      <c r="H34" s="289"/>
      <c r="I34" s="289"/>
      <c r="J34" s="289"/>
      <c r="K34" s="289"/>
      <c r="L34" s="289"/>
      <c r="M34" s="289"/>
      <c r="N34" s="289"/>
    </row>
    <row r="35" spans="2:14" x14ac:dyDescent="0.15">
      <c r="B35" s="290"/>
      <c r="C35" s="290"/>
      <c r="D35" s="47"/>
      <c r="H35" s="289"/>
      <c r="I35" s="289"/>
      <c r="J35" s="289"/>
      <c r="K35" s="289"/>
      <c r="L35" s="289"/>
      <c r="M35" s="289"/>
      <c r="N35" s="289"/>
    </row>
    <row r="36" spans="2:14" x14ac:dyDescent="0.15">
      <c r="H36" s="289"/>
      <c r="I36" s="289"/>
      <c r="J36" s="289"/>
      <c r="K36" s="289"/>
      <c r="L36" s="289"/>
      <c r="M36" s="289"/>
      <c r="N36" s="289"/>
    </row>
    <row r="37" spans="2:14" x14ac:dyDescent="0.15">
      <c r="H37" s="289"/>
      <c r="I37" s="289"/>
      <c r="J37" s="289"/>
      <c r="K37" s="289"/>
      <c r="L37" s="289"/>
      <c r="M37" s="289"/>
      <c r="N37" s="289"/>
    </row>
    <row r="38" spans="2:14" ht="13.15" customHeight="1" x14ac:dyDescent="0.15">
      <c r="H38" s="295"/>
      <c r="I38" s="295"/>
      <c r="J38" s="295"/>
      <c r="K38" s="295"/>
      <c r="L38" s="295"/>
      <c r="M38" s="295"/>
      <c r="N38" s="295"/>
    </row>
    <row r="39" spans="2:14" x14ac:dyDescent="0.15">
      <c r="H39" s="289"/>
      <c r="I39" s="289"/>
      <c r="J39" s="289"/>
      <c r="K39" s="289"/>
      <c r="L39" s="289"/>
      <c r="M39" s="289"/>
      <c r="N39" s="289"/>
    </row>
    <row r="40" spans="2:14" x14ac:dyDescent="0.15">
      <c r="H40" s="289"/>
      <c r="I40" s="289"/>
      <c r="J40" s="289"/>
      <c r="K40" s="289"/>
      <c r="L40" s="289"/>
      <c r="M40" s="289"/>
      <c r="N40" s="289"/>
    </row>
    <row r="41" spans="2:14" x14ac:dyDescent="0.15">
      <c r="H41" s="289"/>
      <c r="I41" s="289"/>
      <c r="J41" s="289"/>
      <c r="K41" s="289"/>
      <c r="L41" s="289"/>
      <c r="M41" s="289"/>
      <c r="N41" s="289"/>
    </row>
    <row r="42" spans="2:14" x14ac:dyDescent="0.15">
      <c r="H42" s="289"/>
      <c r="I42" s="289"/>
      <c r="J42" s="289"/>
      <c r="K42" s="289"/>
      <c r="L42" s="289"/>
      <c r="M42" s="289"/>
      <c r="N42" s="289"/>
    </row>
    <row r="43" spans="2:14" x14ac:dyDescent="0.15">
      <c r="H43" s="289"/>
      <c r="I43" s="289"/>
      <c r="J43" s="289"/>
      <c r="K43" s="289"/>
      <c r="L43" s="289"/>
      <c r="M43" s="289"/>
      <c r="N43" s="289"/>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9"/>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296" t="s">
        <v>294</v>
      </c>
      <c r="B1" s="296"/>
      <c r="C1" s="296"/>
      <c r="D1" s="296"/>
      <c r="E1" s="296"/>
      <c r="F1" s="296"/>
      <c r="G1" s="296"/>
      <c r="H1" s="296"/>
      <c r="I1" s="296"/>
      <c r="J1" s="296"/>
      <c r="K1" s="296"/>
      <c r="L1" s="296"/>
      <c r="M1" s="296"/>
      <c r="N1" s="296"/>
    </row>
    <row r="2" spans="1:14" x14ac:dyDescent="0.15">
      <c r="A2" s="296"/>
      <c r="B2" s="296"/>
      <c r="C2" s="296"/>
      <c r="D2" s="296"/>
      <c r="E2" s="296"/>
      <c r="F2" s="296"/>
      <c r="G2" s="296"/>
      <c r="H2" s="296"/>
      <c r="I2" s="296"/>
      <c r="J2" s="296"/>
      <c r="K2" s="296"/>
      <c r="L2" s="296"/>
      <c r="M2" s="296"/>
      <c r="N2" s="296"/>
    </row>
    <row r="22" spans="1:14" ht="13.5" customHeight="1" x14ac:dyDescent="0.15"/>
    <row r="23" spans="1:14" ht="27.75" customHeight="1" x14ac:dyDescent="0.15">
      <c r="B23" s="49"/>
      <c r="C23" s="49"/>
      <c r="D23" s="49"/>
      <c r="E23" s="49"/>
      <c r="F23" s="49"/>
      <c r="G23" s="49"/>
      <c r="H23" s="49"/>
      <c r="I23" s="49"/>
      <c r="J23" s="49"/>
      <c r="K23" s="49"/>
      <c r="L23" s="49"/>
      <c r="M23" s="49"/>
      <c r="N23" s="49"/>
    </row>
    <row r="25" spans="1:14" ht="40.5" customHeight="1" x14ac:dyDescent="0.15">
      <c r="B25" s="49"/>
      <c r="C25" s="49"/>
      <c r="D25" s="49"/>
      <c r="E25" s="49"/>
      <c r="F25" s="49"/>
      <c r="G25" s="49"/>
      <c r="H25" s="49"/>
      <c r="I25" s="49"/>
      <c r="J25" s="49"/>
      <c r="K25" s="49"/>
      <c r="L25" s="49"/>
      <c r="M25" s="49"/>
      <c r="N25" s="49"/>
    </row>
    <row r="26" spans="1:14" ht="13.5" customHeight="1" x14ac:dyDescent="0.15">
      <c r="A26" t="s">
        <v>302</v>
      </c>
      <c r="B26" s="49"/>
      <c r="C26" s="49"/>
      <c r="D26" s="49"/>
      <c r="E26" s="49"/>
      <c r="F26" s="49"/>
      <c r="G26" s="49"/>
      <c r="H26" s="49"/>
      <c r="I26" s="49"/>
      <c r="J26" s="49"/>
      <c r="K26" s="49"/>
      <c r="L26" s="49"/>
      <c r="M26" s="49"/>
      <c r="N26" s="49"/>
    </row>
    <row r="27" spans="1:14" ht="27" customHeight="1" x14ac:dyDescent="0.15">
      <c r="A27" s="289" t="s">
        <v>305</v>
      </c>
      <c r="B27" s="289"/>
      <c r="C27" s="289"/>
      <c r="D27" s="289"/>
      <c r="E27" s="289"/>
      <c r="F27" s="289"/>
      <c r="G27" s="289"/>
      <c r="H27" s="289"/>
      <c r="I27" s="289"/>
      <c r="J27" s="289"/>
      <c r="K27" s="289"/>
      <c r="L27" s="289"/>
      <c r="M27" s="289"/>
      <c r="N27" s="289"/>
    </row>
    <row r="28" spans="1:14" x14ac:dyDescent="0.15">
      <c r="A28" t="s">
        <v>303</v>
      </c>
    </row>
    <row r="29" spans="1:14" ht="40.5" customHeight="1" x14ac:dyDescent="0.15">
      <c r="A29" s="289" t="s">
        <v>304</v>
      </c>
      <c r="B29" s="289"/>
      <c r="C29" s="289"/>
      <c r="D29" s="289"/>
      <c r="E29" s="289"/>
      <c r="F29" s="289"/>
      <c r="G29" s="289"/>
      <c r="H29" s="289"/>
      <c r="I29" s="289"/>
      <c r="J29" s="289"/>
      <c r="K29" s="289"/>
      <c r="L29" s="289"/>
      <c r="M29" s="289"/>
      <c r="N29" s="289"/>
    </row>
    <row r="30" spans="1:14" ht="27" customHeight="1" x14ac:dyDescent="0.15">
      <c r="A30" s="289" t="s">
        <v>368</v>
      </c>
      <c r="B30" s="289"/>
      <c r="C30" s="289"/>
      <c r="D30" s="289"/>
      <c r="E30" s="289"/>
      <c r="F30" s="289"/>
      <c r="G30" s="289"/>
      <c r="H30" s="289"/>
      <c r="I30" s="289"/>
      <c r="J30" s="289"/>
      <c r="K30" s="289"/>
      <c r="L30" s="289"/>
      <c r="M30" s="289"/>
      <c r="N30" s="289"/>
    </row>
    <row r="32" spans="1:14" x14ac:dyDescent="0.15">
      <c r="A32" s="48"/>
      <c r="B32" s="48"/>
      <c r="C32" s="48"/>
      <c r="D32" s="48"/>
      <c r="E32" s="48"/>
      <c r="F32" s="48"/>
      <c r="G32" s="48"/>
      <c r="H32" s="48"/>
      <c r="I32" s="48"/>
      <c r="J32" s="48"/>
      <c r="K32" s="48"/>
      <c r="L32" s="48"/>
      <c r="M32" s="48"/>
      <c r="N32" s="48"/>
    </row>
    <row r="33" spans="1:14" x14ac:dyDescent="0.15">
      <c r="A33" s="48"/>
      <c r="B33" s="48"/>
      <c r="C33" s="48"/>
      <c r="D33" s="48"/>
      <c r="E33" s="48"/>
      <c r="F33" s="48"/>
      <c r="G33" s="48"/>
      <c r="H33" s="48"/>
      <c r="I33" s="48"/>
      <c r="J33" s="48"/>
      <c r="K33" s="48"/>
      <c r="L33" s="48"/>
      <c r="M33" s="48"/>
      <c r="N33" s="48"/>
    </row>
    <row r="39" spans="1:14" x14ac:dyDescent="0.15">
      <c r="G39" s="47"/>
    </row>
  </sheetData>
  <mergeCells count="4">
    <mergeCell ref="A27:N27"/>
    <mergeCell ref="A29:N29"/>
    <mergeCell ref="A30:N30"/>
    <mergeCell ref="A1:N2"/>
  </mergeCells>
  <phoneticPr fontId="9"/>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AJ18" sqref="AJ18"/>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5.15" customHeight="1" x14ac:dyDescent="0.15">
      <c r="B2" s="165" t="s">
        <v>239</v>
      </c>
      <c r="C2" s="165"/>
      <c r="D2" s="165"/>
      <c r="E2" s="165"/>
      <c r="F2" s="165"/>
      <c r="G2" s="165"/>
      <c r="H2" s="165"/>
      <c r="I2" s="165"/>
      <c r="J2" s="165"/>
      <c r="K2" s="165"/>
      <c r="L2" s="165"/>
      <c r="M2" s="165"/>
      <c r="N2" s="165"/>
      <c r="O2" s="165"/>
      <c r="P2" s="165"/>
      <c r="Q2" s="165"/>
      <c r="R2" s="165"/>
      <c r="S2" s="299" t="s">
        <v>430</v>
      </c>
      <c r="T2" s="306"/>
      <c r="U2" s="306"/>
      <c r="V2" s="300"/>
      <c r="W2" s="324" t="s">
        <v>896</v>
      </c>
      <c r="X2" s="324"/>
      <c r="Y2" s="324"/>
      <c r="Z2" s="324"/>
      <c r="AA2" s="324"/>
      <c r="AB2" s="324"/>
    </row>
    <row r="3" spans="2:37" ht="20.100000000000001" customHeight="1" x14ac:dyDescent="0.15">
      <c r="B3" s="335" t="s">
        <v>17</v>
      </c>
      <c r="C3" s="335"/>
      <c r="D3" s="336" t="s">
        <v>582</v>
      </c>
      <c r="E3" s="336"/>
      <c r="F3" s="336"/>
      <c r="G3" s="336"/>
      <c r="H3" s="337" t="s">
        <v>18</v>
      </c>
      <c r="I3" s="337"/>
      <c r="J3" s="348" t="s">
        <v>567</v>
      </c>
      <c r="K3" s="349"/>
      <c r="L3" s="349"/>
      <c r="M3" s="349"/>
      <c r="N3" s="349"/>
      <c r="O3" s="236"/>
      <c r="P3" s="312" t="s">
        <v>6</v>
      </c>
      <c r="Q3" s="314"/>
      <c r="R3" s="338" t="s">
        <v>900</v>
      </c>
      <c r="S3" s="339"/>
      <c r="T3" s="339"/>
      <c r="U3" s="339"/>
      <c r="V3" s="340"/>
      <c r="W3" s="299" t="s">
        <v>136</v>
      </c>
      <c r="X3" s="306"/>
      <c r="Y3" s="306"/>
      <c r="Z3" s="344" t="s">
        <v>454</v>
      </c>
      <c r="AA3" s="345"/>
      <c r="AB3" s="346"/>
    </row>
    <row r="4" spans="2:37" ht="20.100000000000001" customHeight="1" x14ac:dyDescent="0.15">
      <c r="B4" s="329" t="s">
        <v>7</v>
      </c>
      <c r="C4" s="329"/>
      <c r="D4" s="347" t="s">
        <v>583</v>
      </c>
      <c r="E4" s="347"/>
      <c r="F4" s="347"/>
      <c r="G4" s="347"/>
      <c r="H4" s="337"/>
      <c r="I4" s="337"/>
      <c r="J4" s="350"/>
      <c r="K4" s="351"/>
      <c r="L4" s="351"/>
      <c r="M4" s="351"/>
      <c r="N4" s="351"/>
      <c r="O4" s="237"/>
      <c r="P4" s="315"/>
      <c r="Q4" s="317"/>
      <c r="R4" s="341"/>
      <c r="S4" s="342"/>
      <c r="T4" s="342"/>
      <c r="U4" s="342"/>
      <c r="V4" s="343"/>
      <c r="W4" s="299" t="s">
        <v>135</v>
      </c>
      <c r="X4" s="306"/>
      <c r="Y4" s="306"/>
      <c r="Z4" s="344" t="s">
        <v>360</v>
      </c>
      <c r="AA4" s="345"/>
      <c r="AB4" s="346"/>
    </row>
    <row r="5" spans="2:37" ht="20.100000000000001" customHeight="1" x14ac:dyDescent="0.15">
      <c r="B5" s="370" t="s">
        <v>8</v>
      </c>
      <c r="C5" s="370"/>
      <c r="D5" s="166" t="s">
        <v>9</v>
      </c>
      <c r="E5" s="371" t="s">
        <v>557</v>
      </c>
      <c r="F5" s="371"/>
      <c r="G5" s="371"/>
      <c r="H5" s="312" t="s">
        <v>134</v>
      </c>
      <c r="I5" s="313"/>
      <c r="J5" s="314"/>
      <c r="K5" s="338" t="s">
        <v>536</v>
      </c>
      <c r="L5" s="339"/>
      <c r="M5" s="339"/>
      <c r="N5" s="339"/>
      <c r="O5" s="340"/>
      <c r="P5" s="372" t="s">
        <v>133</v>
      </c>
      <c r="Q5" s="373"/>
      <c r="R5" s="376">
        <v>45651</v>
      </c>
      <c r="S5" s="377"/>
      <c r="T5" s="378"/>
      <c r="U5" s="315" t="s">
        <v>26</v>
      </c>
      <c r="V5" s="316"/>
      <c r="W5" s="317"/>
      <c r="X5" s="330" t="s">
        <v>25</v>
      </c>
      <c r="Y5" s="331"/>
      <c r="Z5" s="325">
        <v>76</v>
      </c>
      <c r="AA5" s="325"/>
      <c r="AB5" s="167" t="s">
        <v>24</v>
      </c>
    </row>
    <row r="6" spans="2:37" ht="20.100000000000001" customHeight="1" x14ac:dyDescent="0.15">
      <c r="B6" s="370"/>
      <c r="C6" s="370"/>
      <c r="D6" s="166" t="s">
        <v>10</v>
      </c>
      <c r="E6" s="352" t="s">
        <v>557</v>
      </c>
      <c r="F6" s="352"/>
      <c r="G6" s="352"/>
      <c r="H6" s="315"/>
      <c r="I6" s="316"/>
      <c r="J6" s="317"/>
      <c r="K6" s="341"/>
      <c r="L6" s="342"/>
      <c r="M6" s="342"/>
      <c r="N6" s="342"/>
      <c r="O6" s="343"/>
      <c r="P6" s="374"/>
      <c r="Q6" s="375"/>
      <c r="R6" s="379"/>
      <c r="S6" s="380"/>
      <c r="T6" s="381"/>
      <c r="U6" s="299" t="s">
        <v>11</v>
      </c>
      <c r="V6" s="306"/>
      <c r="W6" s="300"/>
      <c r="X6" s="330" t="s">
        <v>349</v>
      </c>
      <c r="Y6" s="331"/>
      <c r="Z6" s="331"/>
      <c r="AA6" s="331"/>
      <c r="AB6" s="332"/>
    </row>
    <row r="7" spans="2:37" ht="19.149999999999999" customHeight="1" x14ac:dyDescent="0.15">
      <c r="B7" s="353" t="s">
        <v>109</v>
      </c>
      <c r="C7" s="326" t="s">
        <v>123</v>
      </c>
      <c r="D7" s="328"/>
      <c r="E7" s="354">
        <v>342947.05</v>
      </c>
      <c r="F7" s="355"/>
      <c r="G7" s="356"/>
      <c r="H7" s="326" t="s">
        <v>132</v>
      </c>
      <c r="I7" s="327"/>
      <c r="J7" s="328"/>
      <c r="K7" s="357" t="s">
        <v>559</v>
      </c>
      <c r="L7" s="358"/>
      <c r="M7" s="366" t="s">
        <v>131</v>
      </c>
      <c r="N7" s="367"/>
      <c r="O7" s="326" t="s">
        <v>114</v>
      </c>
      <c r="P7" s="328"/>
      <c r="Q7" s="359" t="s">
        <v>563</v>
      </c>
      <c r="R7" s="360"/>
      <c r="S7" s="333" t="s">
        <v>130</v>
      </c>
      <c r="T7" s="326" t="s">
        <v>129</v>
      </c>
      <c r="U7" s="327"/>
      <c r="V7" s="327"/>
      <c r="W7" s="328"/>
      <c r="X7" s="168" t="s">
        <v>106</v>
      </c>
      <c r="Y7" s="169" t="s">
        <v>128</v>
      </c>
      <c r="Z7" s="170" t="s">
        <v>105</v>
      </c>
      <c r="AA7" s="329" t="s">
        <v>127</v>
      </c>
      <c r="AB7" s="329"/>
      <c r="AD7" s="5"/>
      <c r="AE7" s="2">
        <f>INT(E7/10000)</f>
        <v>34</v>
      </c>
      <c r="AF7" s="2">
        <f>INT(E7/100)-AE7*100</f>
        <v>29</v>
      </c>
      <c r="AG7" s="62">
        <f>E7-AE7*10000-AF7*100</f>
        <v>47.049999999988358</v>
      </c>
      <c r="AH7" s="63">
        <f>ROUND(AE7+AF7/60+AG7/60/60,5)</f>
        <v>34.496400000000001</v>
      </c>
      <c r="AI7" s="63" t="str">
        <f>TEXT(AH7,"0.00000")</f>
        <v>34.49640</v>
      </c>
    </row>
    <row r="8" spans="2:37" ht="19.149999999999999" customHeight="1" x14ac:dyDescent="0.15">
      <c r="B8" s="315"/>
      <c r="C8" s="297" t="s">
        <v>120</v>
      </c>
      <c r="D8" s="298"/>
      <c r="E8" s="354">
        <v>1319460.8799999999</v>
      </c>
      <c r="F8" s="361"/>
      <c r="G8" s="362"/>
      <c r="H8" s="297" t="s">
        <v>126</v>
      </c>
      <c r="I8" s="363"/>
      <c r="J8" s="298"/>
      <c r="K8" s="364"/>
      <c r="L8" s="365"/>
      <c r="M8" s="366"/>
      <c r="N8" s="367"/>
      <c r="O8" s="297" t="s">
        <v>125</v>
      </c>
      <c r="P8" s="298"/>
      <c r="Q8" s="304" t="s">
        <v>564</v>
      </c>
      <c r="R8" s="305"/>
      <c r="S8" s="334"/>
      <c r="T8" s="309" t="s">
        <v>124</v>
      </c>
      <c r="U8" s="299" t="s">
        <v>199</v>
      </c>
      <c r="V8" s="306"/>
      <c r="W8" s="300"/>
      <c r="X8" s="234" t="s">
        <v>544</v>
      </c>
      <c r="Y8" s="234" t="s">
        <v>544</v>
      </c>
      <c r="Z8" s="234" t="s">
        <v>544</v>
      </c>
      <c r="AA8" s="307" t="s">
        <v>544</v>
      </c>
      <c r="AB8" s="307"/>
      <c r="AD8" s="24"/>
      <c r="AE8" s="2">
        <f>INT(E8/10000)</f>
        <v>131</v>
      </c>
      <c r="AF8" s="2">
        <f>INT(E8/100)-AE8*100</f>
        <v>94</v>
      </c>
      <c r="AG8" s="62">
        <f>E8-AE8*10000-AF8*100</f>
        <v>60.879999999888241</v>
      </c>
      <c r="AH8" s="63">
        <f>ROUND(AE8+AF8/60+AG8/60/60,5)</f>
        <v>132.58358000000001</v>
      </c>
      <c r="AI8" s="63" t="str">
        <f>TEXT(AH8,"0.00000")</f>
        <v>132.58358</v>
      </c>
    </row>
    <row r="9" spans="2:37" ht="19.149999999999999" customHeight="1" x14ac:dyDescent="0.15">
      <c r="B9" s="382" t="s">
        <v>102</v>
      </c>
      <c r="C9" s="297" t="s">
        <v>123</v>
      </c>
      <c r="D9" s="298"/>
      <c r="E9" s="354">
        <v>342951.62</v>
      </c>
      <c r="F9" s="361"/>
      <c r="G9" s="362"/>
      <c r="H9" s="383" t="s">
        <v>452</v>
      </c>
      <c r="I9" s="384"/>
      <c r="J9" s="384"/>
      <c r="K9" s="385" t="s">
        <v>560</v>
      </c>
      <c r="L9" s="386"/>
      <c r="M9" s="366"/>
      <c r="N9" s="367"/>
      <c r="O9" s="297" t="s">
        <v>122</v>
      </c>
      <c r="P9" s="298"/>
      <c r="Q9" s="388"/>
      <c r="R9" s="388"/>
      <c r="S9" s="334"/>
      <c r="T9" s="311"/>
      <c r="U9" s="299" t="s">
        <v>121</v>
      </c>
      <c r="V9" s="306"/>
      <c r="W9" s="300"/>
      <c r="X9" s="234" t="s">
        <v>544</v>
      </c>
      <c r="Y9" s="234" t="s">
        <v>544</v>
      </c>
      <c r="Z9" s="234" t="s">
        <v>544</v>
      </c>
      <c r="AA9" s="307" t="s">
        <v>544</v>
      </c>
      <c r="AB9" s="307"/>
      <c r="AD9" s="24"/>
    </row>
    <row r="10" spans="2:37" ht="19.149999999999999" customHeight="1" x14ac:dyDescent="0.15">
      <c r="B10" s="326"/>
      <c r="C10" s="297" t="s">
        <v>120</v>
      </c>
      <c r="D10" s="298"/>
      <c r="E10" s="354">
        <v>1319455.46</v>
      </c>
      <c r="F10" s="361"/>
      <c r="G10" s="362"/>
      <c r="H10" s="297" t="s">
        <v>119</v>
      </c>
      <c r="I10" s="363"/>
      <c r="J10" s="298"/>
      <c r="K10" s="389" t="s">
        <v>561</v>
      </c>
      <c r="L10" s="365"/>
      <c r="M10" s="368"/>
      <c r="N10" s="369"/>
      <c r="O10" s="297" t="s">
        <v>61</v>
      </c>
      <c r="P10" s="298"/>
      <c r="Q10" s="387"/>
      <c r="R10" s="387"/>
      <c r="S10" s="334"/>
      <c r="T10" s="310"/>
      <c r="U10" s="299" t="s">
        <v>118</v>
      </c>
      <c r="V10" s="306"/>
      <c r="W10" s="300"/>
      <c r="X10" s="234" t="s">
        <v>544</v>
      </c>
      <c r="Y10" s="234" t="s">
        <v>544</v>
      </c>
      <c r="Z10" s="234" t="s">
        <v>544</v>
      </c>
      <c r="AA10" s="307" t="s">
        <v>544</v>
      </c>
      <c r="AB10" s="307"/>
      <c r="AD10" s="24"/>
    </row>
    <row r="11" spans="2:37" ht="19.149999999999999" customHeight="1" x14ac:dyDescent="0.15">
      <c r="B11" s="297" t="s">
        <v>117</v>
      </c>
      <c r="C11" s="363"/>
      <c r="D11" s="298"/>
      <c r="E11" s="385" t="s">
        <v>558</v>
      </c>
      <c r="F11" s="390"/>
      <c r="G11" s="386"/>
      <c r="H11" s="297" t="s">
        <v>116</v>
      </c>
      <c r="I11" s="363"/>
      <c r="J11" s="298"/>
      <c r="K11" s="389" t="s">
        <v>561</v>
      </c>
      <c r="L11" s="365"/>
      <c r="M11" s="391" t="s">
        <v>115</v>
      </c>
      <c r="N11" s="392"/>
      <c r="O11" s="297" t="s">
        <v>114</v>
      </c>
      <c r="P11" s="298"/>
      <c r="Q11" s="393" t="s">
        <v>565</v>
      </c>
      <c r="R11" s="393"/>
      <c r="S11" s="334"/>
      <c r="T11" s="172" t="s">
        <v>113</v>
      </c>
      <c r="U11" s="299" t="s">
        <v>112</v>
      </c>
      <c r="V11" s="306"/>
      <c r="W11" s="300"/>
      <c r="X11" s="234" t="s">
        <v>544</v>
      </c>
      <c r="Y11" s="234" t="s">
        <v>544</v>
      </c>
      <c r="Z11" s="234" t="s">
        <v>544</v>
      </c>
      <c r="AA11" s="307" t="s">
        <v>544</v>
      </c>
      <c r="AB11" s="307"/>
      <c r="AD11" s="24"/>
    </row>
    <row r="12" spans="2:37" ht="19.149999999999999" customHeight="1" x14ac:dyDescent="0.15">
      <c r="B12" s="297" t="s">
        <v>111</v>
      </c>
      <c r="C12" s="363"/>
      <c r="D12" s="298"/>
      <c r="E12" s="301">
        <v>0</v>
      </c>
      <c r="F12" s="302"/>
      <c r="G12" s="167" t="s">
        <v>74</v>
      </c>
      <c r="H12" s="392" t="s">
        <v>110</v>
      </c>
      <c r="I12" s="333" t="s">
        <v>109</v>
      </c>
      <c r="J12" s="173" t="s">
        <v>101</v>
      </c>
      <c r="K12" s="385" t="s">
        <v>562</v>
      </c>
      <c r="L12" s="386"/>
      <c r="M12" s="368"/>
      <c r="N12" s="369"/>
      <c r="O12" s="297" t="s">
        <v>61</v>
      </c>
      <c r="P12" s="298"/>
      <c r="Q12" s="395"/>
      <c r="R12" s="395"/>
      <c r="S12" s="334"/>
      <c r="T12" s="309" t="s">
        <v>98</v>
      </c>
      <c r="U12" s="299" t="s">
        <v>97</v>
      </c>
      <c r="V12" s="306"/>
      <c r="W12" s="300"/>
      <c r="X12" s="234" t="s">
        <v>544</v>
      </c>
      <c r="Y12" s="234" t="s">
        <v>544</v>
      </c>
      <c r="Z12" s="234" t="s">
        <v>544</v>
      </c>
      <c r="AA12" s="307" t="s">
        <v>544</v>
      </c>
      <c r="AB12" s="307"/>
      <c r="AD12" s="24"/>
    </row>
    <row r="13" spans="2:37" ht="19.149999999999999" customHeight="1" x14ac:dyDescent="0.15">
      <c r="B13" s="382" t="s">
        <v>108</v>
      </c>
      <c r="C13" s="396"/>
      <c r="D13" s="397"/>
      <c r="E13" s="385">
        <v>42.7</v>
      </c>
      <c r="F13" s="390"/>
      <c r="G13" s="167" t="s">
        <v>376</v>
      </c>
      <c r="H13" s="367"/>
      <c r="I13" s="394"/>
      <c r="J13" s="173" t="s">
        <v>95</v>
      </c>
      <c r="K13" s="174">
        <v>0</v>
      </c>
      <c r="L13" s="175" t="s">
        <v>94</v>
      </c>
      <c r="M13" s="398" t="s">
        <v>107</v>
      </c>
      <c r="N13" s="399"/>
      <c r="O13" s="400"/>
      <c r="P13" s="168" t="s">
        <v>106</v>
      </c>
      <c r="Q13" s="176" t="s">
        <v>105</v>
      </c>
      <c r="R13" s="168" t="s">
        <v>61</v>
      </c>
      <c r="S13" s="334"/>
      <c r="T13" s="310"/>
      <c r="U13" s="299" t="s">
        <v>200</v>
      </c>
      <c r="V13" s="306"/>
      <c r="W13" s="300"/>
      <c r="X13" s="234" t="s">
        <v>544</v>
      </c>
      <c r="Y13" s="234" t="s">
        <v>544</v>
      </c>
      <c r="Z13" s="234" t="s">
        <v>544</v>
      </c>
      <c r="AA13" s="307" t="s">
        <v>544</v>
      </c>
      <c r="AB13" s="307"/>
      <c r="AD13" s="24"/>
      <c r="AF13" s="11"/>
      <c r="AG13" s="10"/>
      <c r="AH13" s="10"/>
      <c r="AI13" s="10"/>
      <c r="AJ13" s="12"/>
      <c r="AK13" s="8"/>
    </row>
    <row r="14" spans="2:37" ht="19.149999999999999" customHeight="1" x14ac:dyDescent="0.15">
      <c r="B14" s="382" t="s">
        <v>104</v>
      </c>
      <c r="C14" s="396"/>
      <c r="D14" s="397"/>
      <c r="E14" s="401">
        <v>2035</v>
      </c>
      <c r="F14" s="402"/>
      <c r="G14" s="177" t="s">
        <v>103</v>
      </c>
      <c r="H14" s="367"/>
      <c r="I14" s="333" t="s">
        <v>102</v>
      </c>
      <c r="J14" s="173" t="s">
        <v>101</v>
      </c>
      <c r="K14" s="385" t="s">
        <v>562</v>
      </c>
      <c r="L14" s="386"/>
      <c r="M14" s="333" t="s">
        <v>100</v>
      </c>
      <c r="N14" s="299" t="s">
        <v>99</v>
      </c>
      <c r="O14" s="300"/>
      <c r="P14" s="149" t="s">
        <v>544</v>
      </c>
      <c r="Q14" s="234" t="s">
        <v>544</v>
      </c>
      <c r="R14" s="149" t="s">
        <v>544</v>
      </c>
      <c r="S14" s="334"/>
      <c r="T14" s="309" t="s">
        <v>88</v>
      </c>
      <c r="U14" s="299" t="s">
        <v>201</v>
      </c>
      <c r="V14" s="306"/>
      <c r="W14" s="300"/>
      <c r="X14" s="234" t="s">
        <v>544</v>
      </c>
      <c r="Y14" s="234" t="s">
        <v>544</v>
      </c>
      <c r="Z14" s="234" t="s">
        <v>544</v>
      </c>
      <c r="AA14" s="307" t="s">
        <v>544</v>
      </c>
      <c r="AB14" s="307"/>
      <c r="AD14" s="24"/>
      <c r="AF14" s="11"/>
      <c r="AG14" s="10"/>
      <c r="AH14" s="10"/>
      <c r="AI14" s="10"/>
      <c r="AJ14" s="12"/>
      <c r="AK14" s="8"/>
    </row>
    <row r="15" spans="2:37" ht="19.149999999999999" customHeight="1" x14ac:dyDescent="0.15">
      <c r="B15" s="179"/>
      <c r="C15" s="297" t="s">
        <v>96</v>
      </c>
      <c r="D15" s="298"/>
      <c r="E15" s="385">
        <v>7</v>
      </c>
      <c r="F15" s="390"/>
      <c r="G15" s="167" t="s">
        <v>74</v>
      </c>
      <c r="H15" s="369"/>
      <c r="I15" s="394"/>
      <c r="J15" s="180" t="s">
        <v>95</v>
      </c>
      <c r="K15" s="181">
        <v>0</v>
      </c>
      <c r="L15" s="182" t="s">
        <v>94</v>
      </c>
      <c r="M15" s="334"/>
      <c r="N15" s="299" t="s">
        <v>93</v>
      </c>
      <c r="O15" s="300"/>
      <c r="P15" s="149" t="s">
        <v>566</v>
      </c>
      <c r="Q15" s="234"/>
      <c r="R15" s="149"/>
      <c r="S15" s="334"/>
      <c r="T15" s="311"/>
      <c r="U15" s="312" t="s">
        <v>86</v>
      </c>
      <c r="V15" s="313"/>
      <c r="W15" s="314"/>
      <c r="X15" s="234" t="s">
        <v>544</v>
      </c>
      <c r="Y15" s="234" t="s">
        <v>544</v>
      </c>
      <c r="Z15" s="234" t="s">
        <v>544</v>
      </c>
      <c r="AA15" s="307" t="s">
        <v>544</v>
      </c>
      <c r="AB15" s="307"/>
      <c r="AD15" s="24"/>
      <c r="AF15" s="11"/>
      <c r="AG15" s="10"/>
      <c r="AH15" s="10"/>
      <c r="AI15" s="10"/>
      <c r="AJ15" s="12"/>
      <c r="AK15" s="8"/>
    </row>
    <row r="16" spans="2:37" ht="19.149999999999999" customHeight="1" x14ac:dyDescent="0.15">
      <c r="B16" s="334" t="s">
        <v>92</v>
      </c>
      <c r="C16" s="382" t="s">
        <v>91</v>
      </c>
      <c r="D16" s="397"/>
      <c r="E16" s="385">
        <v>3.25</v>
      </c>
      <c r="F16" s="390"/>
      <c r="G16" s="183" t="s">
        <v>74</v>
      </c>
      <c r="H16" s="333" t="s">
        <v>90</v>
      </c>
      <c r="I16" s="297" t="s">
        <v>77</v>
      </c>
      <c r="J16" s="298"/>
      <c r="K16" s="233"/>
      <c r="L16" s="175" t="s">
        <v>69</v>
      </c>
      <c r="M16" s="334"/>
      <c r="N16" s="299" t="s">
        <v>89</v>
      </c>
      <c r="O16" s="300"/>
      <c r="P16" s="149" t="s">
        <v>544</v>
      </c>
      <c r="Q16" s="234" t="s">
        <v>544</v>
      </c>
      <c r="R16" s="149" t="s">
        <v>544</v>
      </c>
      <c r="S16" s="334"/>
      <c r="T16" s="311"/>
      <c r="U16" s="315"/>
      <c r="V16" s="316"/>
      <c r="W16" s="317"/>
      <c r="X16" s="234" t="s">
        <v>544</v>
      </c>
      <c r="Y16" s="234" t="s">
        <v>544</v>
      </c>
      <c r="Z16" s="234" t="s">
        <v>544</v>
      </c>
      <c r="AA16" s="307" t="s">
        <v>544</v>
      </c>
      <c r="AB16" s="307"/>
      <c r="AD16" s="24"/>
      <c r="AF16" s="11"/>
      <c r="AG16" s="10"/>
      <c r="AH16" s="10"/>
      <c r="AI16" s="10"/>
      <c r="AJ16" s="12"/>
      <c r="AK16" s="8"/>
    </row>
    <row r="17" spans="2:37" ht="19.149999999999999" customHeight="1" x14ac:dyDescent="0.15">
      <c r="B17" s="334"/>
      <c r="C17" s="326"/>
      <c r="D17" s="328"/>
      <c r="E17" s="385">
        <v>3.25</v>
      </c>
      <c r="F17" s="390"/>
      <c r="G17" s="183" t="s">
        <v>74</v>
      </c>
      <c r="H17" s="334"/>
      <c r="I17" s="382" t="s">
        <v>73</v>
      </c>
      <c r="J17" s="397"/>
      <c r="K17" s="233"/>
      <c r="L17" s="175" t="s">
        <v>69</v>
      </c>
      <c r="M17" s="334"/>
      <c r="N17" s="299" t="s">
        <v>87</v>
      </c>
      <c r="O17" s="300"/>
      <c r="P17" s="240" t="s">
        <v>544</v>
      </c>
      <c r="Q17" s="234" t="s">
        <v>544</v>
      </c>
      <c r="R17" s="149" t="s">
        <v>544</v>
      </c>
      <c r="S17" s="334"/>
      <c r="T17" s="311"/>
      <c r="U17" s="299" t="s">
        <v>83</v>
      </c>
      <c r="V17" s="306"/>
      <c r="W17" s="300"/>
      <c r="X17" s="234" t="s">
        <v>544</v>
      </c>
      <c r="Y17" s="234" t="s">
        <v>544</v>
      </c>
      <c r="Z17" s="149" t="s">
        <v>544</v>
      </c>
      <c r="AA17" s="307" t="s">
        <v>544</v>
      </c>
      <c r="AB17" s="307"/>
      <c r="AD17" s="24"/>
      <c r="AF17" s="11"/>
      <c r="AG17" s="10"/>
      <c r="AH17" s="10"/>
      <c r="AI17" s="10"/>
      <c r="AJ17" s="9"/>
      <c r="AK17" s="8"/>
    </row>
    <row r="18" spans="2:37" ht="19.149999999999999" customHeight="1" x14ac:dyDescent="0.15">
      <c r="B18" s="185"/>
      <c r="C18" s="297" t="s">
        <v>85</v>
      </c>
      <c r="D18" s="298"/>
      <c r="E18" s="385">
        <v>0</v>
      </c>
      <c r="F18" s="390"/>
      <c r="G18" s="183" t="s">
        <v>74</v>
      </c>
      <c r="H18" s="334"/>
      <c r="I18" s="326"/>
      <c r="J18" s="328"/>
      <c r="K18" s="233"/>
      <c r="L18" s="175" t="s">
        <v>69</v>
      </c>
      <c r="M18" s="334"/>
      <c r="N18" s="299" t="s">
        <v>84</v>
      </c>
      <c r="O18" s="300"/>
      <c r="P18" s="240" t="s">
        <v>544</v>
      </c>
      <c r="Q18" s="234" t="s">
        <v>544</v>
      </c>
      <c r="R18" s="149" t="s">
        <v>544</v>
      </c>
      <c r="S18" s="334"/>
      <c r="T18" s="311"/>
      <c r="U18" s="315" t="s">
        <v>80</v>
      </c>
      <c r="V18" s="316"/>
      <c r="W18" s="317"/>
      <c r="X18" s="234" t="s">
        <v>544</v>
      </c>
      <c r="Y18" s="234" t="s">
        <v>544</v>
      </c>
      <c r="Z18" s="246" t="s">
        <v>544</v>
      </c>
      <c r="AA18" s="307" t="s">
        <v>544</v>
      </c>
      <c r="AB18" s="307"/>
      <c r="AD18" s="24"/>
      <c r="AF18" s="11"/>
      <c r="AG18" s="10"/>
      <c r="AH18" s="10"/>
      <c r="AI18" s="10"/>
      <c r="AJ18" s="9"/>
      <c r="AK18" s="8"/>
    </row>
    <row r="19" spans="2:37" ht="19.149999999999999" customHeight="1" x14ac:dyDescent="0.15">
      <c r="B19" s="334" t="s">
        <v>82</v>
      </c>
      <c r="C19" s="326" t="s">
        <v>81</v>
      </c>
      <c r="D19" s="328"/>
      <c r="E19" s="385">
        <v>4.5</v>
      </c>
      <c r="F19" s="390"/>
      <c r="G19" s="186" t="s">
        <v>74</v>
      </c>
      <c r="H19" s="394"/>
      <c r="I19" s="297" t="s">
        <v>70</v>
      </c>
      <c r="J19" s="298"/>
      <c r="K19" s="233"/>
      <c r="L19" s="175" t="s">
        <v>69</v>
      </c>
      <c r="M19" s="334"/>
      <c r="N19" s="299"/>
      <c r="O19" s="300"/>
      <c r="P19" s="240"/>
      <c r="Q19" s="234"/>
      <c r="R19" s="149"/>
      <c r="S19" s="334"/>
      <c r="T19" s="309" t="s">
        <v>76</v>
      </c>
      <c r="U19" s="299" t="s">
        <v>202</v>
      </c>
      <c r="V19" s="306"/>
      <c r="W19" s="300"/>
      <c r="X19" s="234" t="s">
        <v>544</v>
      </c>
      <c r="Y19" s="234" t="s">
        <v>544</v>
      </c>
      <c r="Z19" s="234" t="s">
        <v>544</v>
      </c>
      <c r="AA19" s="307" t="s">
        <v>544</v>
      </c>
      <c r="AB19" s="307"/>
      <c r="AD19" s="24"/>
    </row>
    <row r="20" spans="2:37" ht="19.149999999999999" customHeight="1" x14ac:dyDescent="0.15">
      <c r="B20" s="334"/>
      <c r="C20" s="297" t="s">
        <v>79</v>
      </c>
      <c r="D20" s="298"/>
      <c r="E20" s="385"/>
      <c r="F20" s="390"/>
      <c r="G20" s="167" t="s">
        <v>74</v>
      </c>
      <c r="H20" s="333" t="s">
        <v>78</v>
      </c>
      <c r="I20" s="297" t="s">
        <v>77</v>
      </c>
      <c r="J20" s="298"/>
      <c r="K20" s="238"/>
      <c r="L20" s="187" t="s">
        <v>69</v>
      </c>
      <c r="M20" s="334"/>
      <c r="N20" s="299"/>
      <c r="O20" s="300"/>
      <c r="P20" s="240"/>
      <c r="Q20" s="20"/>
      <c r="R20" s="149"/>
      <c r="S20" s="334"/>
      <c r="T20" s="311"/>
      <c r="U20" s="299" t="s">
        <v>72</v>
      </c>
      <c r="V20" s="306"/>
      <c r="W20" s="300"/>
      <c r="X20" s="234" t="s">
        <v>544</v>
      </c>
      <c r="Y20" s="234" t="s">
        <v>544</v>
      </c>
      <c r="Z20" s="234" t="s">
        <v>544</v>
      </c>
      <c r="AA20" s="307" t="s">
        <v>544</v>
      </c>
      <c r="AB20" s="307"/>
      <c r="AD20" s="24"/>
    </row>
    <row r="21" spans="2:37" ht="19.149999999999999" customHeight="1" x14ac:dyDescent="0.15">
      <c r="B21" s="394"/>
      <c r="C21" s="297" t="s">
        <v>75</v>
      </c>
      <c r="D21" s="298"/>
      <c r="E21" s="385">
        <v>4.5</v>
      </c>
      <c r="F21" s="390"/>
      <c r="G21" s="167" t="s">
        <v>74</v>
      </c>
      <c r="H21" s="334"/>
      <c r="I21" s="297" t="s">
        <v>73</v>
      </c>
      <c r="J21" s="298"/>
      <c r="K21" s="233"/>
      <c r="L21" s="189" t="s">
        <v>69</v>
      </c>
      <c r="M21" s="334"/>
      <c r="N21" s="299"/>
      <c r="O21" s="300"/>
      <c r="P21" s="240"/>
      <c r="Q21" s="20"/>
      <c r="R21" s="149"/>
      <c r="S21" s="334"/>
      <c r="T21" s="311"/>
      <c r="U21" s="299" t="s">
        <v>68</v>
      </c>
      <c r="V21" s="306"/>
      <c r="W21" s="300"/>
      <c r="X21" s="234" t="s">
        <v>544</v>
      </c>
      <c r="Y21" s="234" t="s">
        <v>544</v>
      </c>
      <c r="Z21" s="234" t="s">
        <v>544</v>
      </c>
      <c r="AA21" s="307" t="s">
        <v>544</v>
      </c>
      <c r="AB21" s="307"/>
      <c r="AD21" s="24"/>
    </row>
    <row r="22" spans="2:37" ht="19.149999999999999" customHeight="1" x14ac:dyDescent="0.15">
      <c r="B22" s="180"/>
      <c r="C22" s="190" t="s">
        <v>71</v>
      </c>
      <c r="D22" s="191"/>
      <c r="E22" s="403">
        <v>3</v>
      </c>
      <c r="F22" s="403"/>
      <c r="G22" s="403"/>
      <c r="H22" s="394"/>
      <c r="I22" s="297" t="s">
        <v>70</v>
      </c>
      <c r="J22" s="298"/>
      <c r="K22" s="239"/>
      <c r="L22" s="182" t="s">
        <v>69</v>
      </c>
      <c r="M22" s="330"/>
      <c r="N22" s="331"/>
      <c r="O22" s="331"/>
      <c r="P22" s="332"/>
      <c r="Q22" s="330"/>
      <c r="R22" s="332"/>
      <c r="S22" s="334"/>
      <c r="T22" s="311"/>
      <c r="U22" s="299" t="s">
        <v>203</v>
      </c>
      <c r="V22" s="306"/>
      <c r="W22" s="300"/>
      <c r="X22" s="234" t="s">
        <v>544</v>
      </c>
      <c r="Y22" s="234" t="s">
        <v>544</v>
      </c>
      <c r="Z22" s="234" t="s">
        <v>544</v>
      </c>
      <c r="AA22" s="307" t="s">
        <v>544</v>
      </c>
      <c r="AB22" s="307"/>
      <c r="AD22" s="24"/>
    </row>
    <row r="23" spans="2:37" ht="19.149999999999999" customHeight="1" x14ac:dyDescent="0.15">
      <c r="B23" s="334" t="s">
        <v>67</v>
      </c>
      <c r="C23" s="190" t="s">
        <v>66</v>
      </c>
      <c r="D23" s="191"/>
      <c r="E23" s="409">
        <v>0</v>
      </c>
      <c r="F23" s="409"/>
      <c r="G23" s="409"/>
      <c r="H23" s="333" t="s">
        <v>65</v>
      </c>
      <c r="I23" s="297" t="s">
        <v>64</v>
      </c>
      <c r="J23" s="298"/>
      <c r="K23" s="297" t="s">
        <v>63</v>
      </c>
      <c r="L23" s="298"/>
      <c r="M23" s="299" t="s">
        <v>62</v>
      </c>
      <c r="N23" s="306"/>
      <c r="O23" s="306"/>
      <c r="P23" s="300"/>
      <c r="Q23" s="299" t="s">
        <v>61</v>
      </c>
      <c r="R23" s="300"/>
      <c r="S23" s="318" t="s">
        <v>207</v>
      </c>
      <c r="T23" s="319"/>
      <c r="U23" s="299" t="s">
        <v>206</v>
      </c>
      <c r="V23" s="306"/>
      <c r="W23" s="300"/>
      <c r="X23" s="234" t="s">
        <v>544</v>
      </c>
      <c r="Y23" s="234" t="s">
        <v>544</v>
      </c>
      <c r="Z23" s="234" t="s">
        <v>544</v>
      </c>
      <c r="AA23" s="307" t="s">
        <v>544</v>
      </c>
      <c r="AB23" s="307"/>
      <c r="AD23" s="24"/>
    </row>
    <row r="24" spans="2:37" ht="19.149999999999999" customHeight="1" x14ac:dyDescent="0.15">
      <c r="B24" s="334"/>
      <c r="C24" s="333" t="s">
        <v>60</v>
      </c>
      <c r="D24" s="299" t="s">
        <v>59</v>
      </c>
      <c r="E24" s="306"/>
      <c r="F24" s="404" t="s">
        <v>537</v>
      </c>
      <c r="G24" s="405"/>
      <c r="H24" s="334"/>
      <c r="I24" s="301"/>
      <c r="J24" s="303"/>
      <c r="K24" s="301"/>
      <c r="L24" s="303"/>
      <c r="M24" s="301"/>
      <c r="N24" s="302"/>
      <c r="O24" s="302"/>
      <c r="P24" s="303"/>
      <c r="Q24" s="301"/>
      <c r="R24" s="303"/>
      <c r="S24" s="320"/>
      <c r="T24" s="321"/>
      <c r="U24" s="299"/>
      <c r="V24" s="306"/>
      <c r="W24" s="300"/>
      <c r="X24" s="171"/>
      <c r="Y24" s="171"/>
      <c r="Z24" s="171"/>
      <c r="AA24" s="308"/>
      <c r="AB24" s="308"/>
      <c r="AD24" s="24"/>
    </row>
    <row r="25" spans="2:37" ht="19.149999999999999" customHeight="1" x14ac:dyDescent="0.15">
      <c r="B25" s="334"/>
      <c r="C25" s="334"/>
      <c r="D25" s="299" t="s">
        <v>58</v>
      </c>
      <c r="E25" s="306"/>
      <c r="F25" s="404" t="s">
        <v>537</v>
      </c>
      <c r="G25" s="405"/>
      <c r="H25" s="334"/>
      <c r="I25" s="301"/>
      <c r="J25" s="303"/>
      <c r="K25" s="301"/>
      <c r="L25" s="303"/>
      <c r="M25" s="301"/>
      <c r="N25" s="302"/>
      <c r="O25" s="302"/>
      <c r="P25" s="303"/>
      <c r="Q25" s="301"/>
      <c r="R25" s="303"/>
      <c r="S25" s="320"/>
      <c r="T25" s="321"/>
      <c r="U25" s="299"/>
      <c r="V25" s="306"/>
      <c r="W25" s="300"/>
      <c r="X25" s="171"/>
      <c r="Y25" s="171"/>
      <c r="Z25" s="171"/>
      <c r="AA25" s="308"/>
      <c r="AB25" s="308"/>
      <c r="AD25" s="24"/>
    </row>
    <row r="26" spans="2:37" ht="19.149999999999999" customHeight="1" x14ac:dyDescent="0.15">
      <c r="B26" s="334"/>
      <c r="C26" s="334"/>
      <c r="D26" s="299" t="s">
        <v>57</v>
      </c>
      <c r="E26" s="306"/>
      <c r="F26" s="404" t="s">
        <v>537</v>
      </c>
      <c r="G26" s="405"/>
      <c r="H26" s="334"/>
      <c r="I26" s="301"/>
      <c r="J26" s="303"/>
      <c r="K26" s="301"/>
      <c r="L26" s="303"/>
      <c r="M26" s="301"/>
      <c r="N26" s="302"/>
      <c r="O26" s="302"/>
      <c r="P26" s="303"/>
      <c r="Q26" s="301"/>
      <c r="R26" s="303"/>
      <c r="S26" s="322"/>
      <c r="T26" s="323"/>
      <c r="U26" s="299"/>
      <c r="V26" s="306"/>
      <c r="W26" s="300"/>
      <c r="X26" s="171"/>
      <c r="Y26" s="171"/>
      <c r="Z26" s="171"/>
      <c r="AA26" s="308"/>
      <c r="AB26" s="308"/>
      <c r="AD26" s="24"/>
    </row>
    <row r="27" spans="2:37" ht="19.149999999999999" customHeight="1" x14ac:dyDescent="0.15">
      <c r="B27" s="192"/>
      <c r="C27" s="394"/>
      <c r="D27" s="299" t="s">
        <v>56</v>
      </c>
      <c r="E27" s="306"/>
      <c r="F27" s="404" t="s">
        <v>537</v>
      </c>
      <c r="G27" s="405"/>
      <c r="H27" s="394"/>
      <c r="I27" s="301"/>
      <c r="J27" s="303"/>
      <c r="K27" s="301"/>
      <c r="L27" s="303"/>
      <c r="M27" s="301"/>
      <c r="N27" s="302"/>
      <c r="O27" s="302"/>
      <c r="P27" s="303"/>
      <c r="Q27" s="301"/>
      <c r="R27" s="303"/>
      <c r="S27" s="320" t="s">
        <v>55</v>
      </c>
      <c r="T27" s="321"/>
      <c r="U27" s="299" t="s">
        <v>54</v>
      </c>
      <c r="V27" s="306"/>
      <c r="W27" s="300"/>
      <c r="X27" s="234" t="s">
        <v>537</v>
      </c>
      <c r="Y27" s="234" t="s">
        <v>537</v>
      </c>
      <c r="Z27" s="234" t="s">
        <v>537</v>
      </c>
      <c r="AA27" s="307" t="s">
        <v>537</v>
      </c>
      <c r="AB27" s="307"/>
      <c r="AD27" s="24"/>
    </row>
    <row r="28" spans="2:37" ht="19.149999999999999" customHeight="1" x14ac:dyDescent="0.15">
      <c r="B28" s="190" t="s">
        <v>53</v>
      </c>
      <c r="C28" s="193"/>
      <c r="D28" s="191"/>
      <c r="E28" s="301" t="s">
        <v>357</v>
      </c>
      <c r="F28" s="302"/>
      <c r="G28" s="302"/>
      <c r="H28" s="302"/>
      <c r="I28" s="302"/>
      <c r="J28" s="302"/>
      <c r="K28" s="406"/>
      <c r="L28" s="407"/>
      <c r="M28" s="407"/>
      <c r="N28" s="407"/>
      <c r="O28" s="407"/>
      <c r="P28" s="407"/>
      <c r="Q28" s="407"/>
      <c r="R28" s="408"/>
      <c r="S28" s="322"/>
      <c r="T28" s="323"/>
      <c r="U28" s="299" t="s">
        <v>52</v>
      </c>
      <c r="V28" s="306"/>
      <c r="W28" s="300"/>
      <c r="X28" s="234" t="s">
        <v>537</v>
      </c>
      <c r="Y28" s="234" t="s">
        <v>537</v>
      </c>
      <c r="Z28" s="234" t="s">
        <v>537</v>
      </c>
      <c r="AA28" s="307" t="s">
        <v>537</v>
      </c>
      <c r="AB28" s="307"/>
      <c r="AD28" s="24"/>
    </row>
    <row r="29" spans="2:37" ht="15" customHeight="1" x14ac:dyDescent="0.15">
      <c r="B29" s="194"/>
      <c r="C29" s="194" t="s">
        <v>442</v>
      </c>
      <c r="D29" s="194"/>
      <c r="E29" s="194"/>
      <c r="F29" s="194"/>
      <c r="G29" s="194"/>
      <c r="H29" s="194"/>
      <c r="I29" s="194"/>
      <c r="J29" s="194"/>
      <c r="K29" s="194"/>
      <c r="L29" s="194"/>
      <c r="M29" s="194"/>
      <c r="N29" s="194"/>
      <c r="O29" s="194"/>
      <c r="P29" s="194"/>
      <c r="Q29" s="194"/>
      <c r="R29" s="194"/>
      <c r="S29" s="194"/>
      <c r="T29" s="194"/>
      <c r="U29" s="194"/>
      <c r="V29" s="194"/>
      <c r="W29" s="195"/>
      <c r="X29" s="195"/>
      <c r="Y29" s="195"/>
      <c r="Z29" s="194"/>
      <c r="AA29" s="194"/>
      <c r="AB29" s="194"/>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N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45"/>
  <sheetViews>
    <sheetView showGridLines="0" view="pageBreakPreview" zoomScaleNormal="55" zoomScaleSheetLayoutView="100" workbookViewId="0">
      <selection activeCell="AK23" sqref="AK23:AN23"/>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5.15" customHeight="1" x14ac:dyDescent="0.15">
      <c r="B3" s="476" t="s">
        <v>240</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476"/>
    </row>
    <row r="4" spans="2:40" ht="20.100000000000001" customHeight="1" x14ac:dyDescent="0.15">
      <c r="B4" s="477" t="s">
        <v>161</v>
      </c>
      <c r="C4" s="477"/>
      <c r="D4" s="477"/>
      <c r="E4" s="478" t="str">
        <f>'様式A-1'!D3</f>
        <v>ヒエバラダイサンズイドウ</v>
      </c>
      <c r="F4" s="479"/>
      <c r="G4" s="479"/>
      <c r="H4" s="479"/>
      <c r="I4" s="480"/>
      <c r="J4" s="481" t="s">
        <v>160</v>
      </c>
      <c r="K4" s="481"/>
      <c r="L4" s="481"/>
      <c r="M4" s="482" t="str">
        <f>'様式A-1'!J3</f>
        <v>国道187号</v>
      </c>
      <c r="N4" s="483"/>
      <c r="O4" s="483"/>
      <c r="P4" s="483"/>
      <c r="Q4" s="483"/>
      <c r="R4" s="484"/>
      <c r="S4" s="489" t="s">
        <v>134</v>
      </c>
      <c r="T4" s="489"/>
      <c r="U4" s="489"/>
      <c r="V4" s="489"/>
      <c r="W4" s="489"/>
      <c r="X4" s="489"/>
      <c r="Y4" s="491" t="str">
        <f>'様式A-1'!K5</f>
        <v>株式会社エイト日本技術開発
岡根 三千夫</v>
      </c>
      <c r="Z4" s="492"/>
      <c r="AA4" s="492"/>
      <c r="AB4" s="492"/>
      <c r="AC4" s="492"/>
      <c r="AD4" s="493"/>
      <c r="AE4" s="475" t="s">
        <v>133</v>
      </c>
      <c r="AF4" s="475"/>
      <c r="AG4" s="475"/>
      <c r="AH4" s="475"/>
      <c r="AI4" s="490">
        <f>'様式A-1'!R5</f>
        <v>45651</v>
      </c>
      <c r="AJ4" s="490"/>
      <c r="AK4" s="490"/>
      <c r="AL4" s="490"/>
      <c r="AM4" s="490"/>
      <c r="AN4" s="490"/>
    </row>
    <row r="5" spans="2:40" ht="20.100000000000001" customHeight="1" x14ac:dyDescent="0.15">
      <c r="B5" s="485" t="s">
        <v>0</v>
      </c>
      <c r="C5" s="485"/>
      <c r="D5" s="485"/>
      <c r="E5" s="486" t="str">
        <f>'様式A-1'!D4</f>
        <v>稗原第3隧道</v>
      </c>
      <c r="F5" s="487"/>
      <c r="G5" s="487"/>
      <c r="H5" s="487"/>
      <c r="I5" s="488"/>
      <c r="J5" s="442" t="s">
        <v>1</v>
      </c>
      <c r="K5" s="442"/>
      <c r="L5" s="442"/>
      <c r="M5" s="482" t="str">
        <f>'様式A-1'!R3</f>
        <v>山口県
山口県岩国土木建築事務所</v>
      </c>
      <c r="N5" s="483"/>
      <c r="O5" s="483"/>
      <c r="P5" s="483"/>
      <c r="Q5" s="483"/>
      <c r="R5" s="484"/>
      <c r="S5" s="489"/>
      <c r="T5" s="489"/>
      <c r="U5" s="489"/>
      <c r="V5" s="489"/>
      <c r="W5" s="489"/>
      <c r="X5" s="489"/>
      <c r="Y5" s="494"/>
      <c r="Z5" s="495"/>
      <c r="AA5" s="495"/>
      <c r="AB5" s="495"/>
      <c r="AC5" s="495"/>
      <c r="AD5" s="496"/>
      <c r="AE5" s="475"/>
      <c r="AF5" s="475"/>
      <c r="AG5" s="475"/>
      <c r="AH5" s="475"/>
      <c r="AI5" s="490"/>
      <c r="AJ5" s="490"/>
      <c r="AK5" s="490"/>
      <c r="AL5" s="490"/>
      <c r="AM5" s="490"/>
      <c r="AN5" s="490"/>
    </row>
    <row r="6" spans="2:40" ht="13.5" customHeight="1" x14ac:dyDescent="0.15">
      <c r="B6" s="441" t="s">
        <v>159</v>
      </c>
      <c r="C6" s="441" t="s">
        <v>158</v>
      </c>
      <c r="D6" s="453" t="s">
        <v>157</v>
      </c>
      <c r="E6" s="454"/>
      <c r="F6" s="457" t="s">
        <v>156</v>
      </c>
      <c r="G6" s="458"/>
      <c r="H6" s="458"/>
      <c r="I6" s="458"/>
      <c r="J6" s="459"/>
      <c r="K6" s="463" t="s">
        <v>155</v>
      </c>
      <c r="L6" s="464"/>
      <c r="M6" s="464"/>
      <c r="N6" s="465"/>
      <c r="O6" s="426" t="s">
        <v>154</v>
      </c>
      <c r="P6" s="427"/>
      <c r="Q6" s="427"/>
      <c r="R6" s="427"/>
      <c r="S6" s="422"/>
      <c r="T6" s="422"/>
      <c r="U6" s="422"/>
      <c r="V6" s="422"/>
      <c r="W6" s="422"/>
      <c r="X6" s="422"/>
      <c r="Y6" s="422"/>
      <c r="Z6" s="422"/>
      <c r="AA6" s="422"/>
      <c r="AB6" s="422"/>
      <c r="AC6" s="422"/>
      <c r="AD6" s="423"/>
      <c r="AE6" s="469" t="s">
        <v>153</v>
      </c>
      <c r="AF6" s="470"/>
      <c r="AG6" s="470"/>
      <c r="AH6" s="470"/>
      <c r="AI6" s="470"/>
      <c r="AJ6" s="471"/>
      <c r="AK6" s="422" t="s">
        <v>152</v>
      </c>
      <c r="AL6" s="422"/>
      <c r="AM6" s="422"/>
      <c r="AN6" s="423"/>
    </row>
    <row r="7" spans="2:40" ht="13.5" customHeight="1" x14ac:dyDescent="0.15">
      <c r="B7" s="441"/>
      <c r="C7" s="443"/>
      <c r="D7" s="455"/>
      <c r="E7" s="456"/>
      <c r="F7" s="460"/>
      <c r="G7" s="461"/>
      <c r="H7" s="461"/>
      <c r="I7" s="461"/>
      <c r="J7" s="462"/>
      <c r="K7" s="466"/>
      <c r="L7" s="467"/>
      <c r="M7" s="467"/>
      <c r="N7" s="468"/>
      <c r="O7" s="475" t="s">
        <v>391</v>
      </c>
      <c r="P7" s="475"/>
      <c r="Q7" s="475"/>
      <c r="R7" s="108" t="s">
        <v>392</v>
      </c>
      <c r="S7" s="475" t="s">
        <v>393</v>
      </c>
      <c r="T7" s="475"/>
      <c r="U7" s="475" t="s">
        <v>394</v>
      </c>
      <c r="V7" s="475"/>
      <c r="W7" s="475"/>
      <c r="X7" s="475"/>
      <c r="Y7" s="430" t="s">
        <v>395</v>
      </c>
      <c r="Z7" s="431"/>
      <c r="AA7" s="431"/>
      <c r="AB7" s="432"/>
      <c r="AC7" s="418" t="s">
        <v>140</v>
      </c>
      <c r="AD7" s="419"/>
      <c r="AE7" s="472"/>
      <c r="AF7" s="473"/>
      <c r="AG7" s="473"/>
      <c r="AH7" s="473"/>
      <c r="AI7" s="473"/>
      <c r="AJ7" s="474"/>
      <c r="AK7" s="422"/>
      <c r="AL7" s="422"/>
      <c r="AM7" s="422"/>
      <c r="AN7" s="423"/>
    </row>
    <row r="8" spans="2:40" ht="13.5" customHeight="1" x14ac:dyDescent="0.15">
      <c r="B8" s="442"/>
      <c r="C8" s="444"/>
      <c r="D8" s="17" t="s">
        <v>151</v>
      </c>
      <c r="E8" s="16" t="s">
        <v>150</v>
      </c>
      <c r="F8" s="442" t="s">
        <v>149</v>
      </c>
      <c r="G8" s="442"/>
      <c r="H8" s="442"/>
      <c r="I8" s="437" t="s">
        <v>148</v>
      </c>
      <c r="J8" s="437" t="s">
        <v>147</v>
      </c>
      <c r="K8" s="437" t="s">
        <v>146</v>
      </c>
      <c r="L8" s="439" t="s">
        <v>145</v>
      </c>
      <c r="M8" s="418" t="s">
        <v>140</v>
      </c>
      <c r="N8" s="445"/>
      <c r="O8" s="433" t="s">
        <v>377</v>
      </c>
      <c r="P8" s="433" t="s">
        <v>378</v>
      </c>
      <c r="Q8" s="433" t="s">
        <v>379</v>
      </c>
      <c r="R8" s="433" t="s">
        <v>380</v>
      </c>
      <c r="S8" s="435" t="s">
        <v>381</v>
      </c>
      <c r="T8" s="435" t="s">
        <v>382</v>
      </c>
      <c r="U8" s="435" t="s">
        <v>383</v>
      </c>
      <c r="V8" s="433" t="s">
        <v>384</v>
      </c>
      <c r="W8" s="435" t="s">
        <v>385</v>
      </c>
      <c r="X8" s="435" t="s">
        <v>386</v>
      </c>
      <c r="Y8" s="433" t="s">
        <v>387</v>
      </c>
      <c r="Z8" s="433" t="s">
        <v>388</v>
      </c>
      <c r="AA8" s="433" t="s">
        <v>389</v>
      </c>
      <c r="AB8" s="435" t="s">
        <v>390</v>
      </c>
      <c r="AC8" s="428"/>
      <c r="AD8" s="429"/>
      <c r="AE8" s="447" t="s">
        <v>144</v>
      </c>
      <c r="AF8" s="449" t="s">
        <v>143</v>
      </c>
      <c r="AG8" s="449" t="s">
        <v>142</v>
      </c>
      <c r="AH8" s="451" t="s">
        <v>141</v>
      </c>
      <c r="AI8" s="418" t="s">
        <v>140</v>
      </c>
      <c r="AJ8" s="419"/>
      <c r="AK8" s="422"/>
      <c r="AL8" s="422"/>
      <c r="AM8" s="422"/>
      <c r="AN8" s="423"/>
    </row>
    <row r="9" spans="2:40" x14ac:dyDescent="0.15">
      <c r="B9" s="442"/>
      <c r="C9" s="22" t="s">
        <v>139</v>
      </c>
      <c r="D9" s="15" t="s">
        <v>138</v>
      </c>
      <c r="E9" s="15" t="s">
        <v>137</v>
      </c>
      <c r="F9" s="442"/>
      <c r="G9" s="442"/>
      <c r="H9" s="442"/>
      <c r="I9" s="438"/>
      <c r="J9" s="438"/>
      <c r="K9" s="438"/>
      <c r="L9" s="440"/>
      <c r="M9" s="446"/>
      <c r="N9" s="425"/>
      <c r="O9" s="434"/>
      <c r="P9" s="434"/>
      <c r="Q9" s="434"/>
      <c r="R9" s="434"/>
      <c r="S9" s="436"/>
      <c r="T9" s="436"/>
      <c r="U9" s="436"/>
      <c r="V9" s="434"/>
      <c r="W9" s="436"/>
      <c r="X9" s="436"/>
      <c r="Y9" s="434"/>
      <c r="Z9" s="434"/>
      <c r="AA9" s="434"/>
      <c r="AB9" s="436"/>
      <c r="AC9" s="420"/>
      <c r="AD9" s="421"/>
      <c r="AE9" s="448"/>
      <c r="AF9" s="450"/>
      <c r="AG9" s="450"/>
      <c r="AH9" s="452"/>
      <c r="AI9" s="420"/>
      <c r="AJ9" s="421"/>
      <c r="AK9" s="424"/>
      <c r="AL9" s="424"/>
      <c r="AM9" s="424"/>
      <c r="AN9" s="425"/>
    </row>
    <row r="10" spans="2:40" ht="13.5" customHeight="1" x14ac:dyDescent="0.15">
      <c r="B10" s="247" t="s">
        <v>541</v>
      </c>
      <c r="C10" s="248">
        <v>2.2000000000000002</v>
      </c>
      <c r="D10" s="248">
        <v>0</v>
      </c>
      <c r="E10" s="248">
        <v>2.2000000000000002</v>
      </c>
      <c r="F10" s="417" t="s">
        <v>568</v>
      </c>
      <c r="G10" s="412"/>
      <c r="H10" s="412"/>
      <c r="I10" s="14"/>
      <c r="J10" s="14"/>
      <c r="K10" s="14"/>
      <c r="L10" s="13"/>
      <c r="M10" s="413"/>
      <c r="N10" s="414"/>
      <c r="O10" s="14"/>
      <c r="P10" s="13"/>
      <c r="Q10" s="13"/>
      <c r="R10" s="13"/>
      <c r="S10" s="13"/>
      <c r="T10" s="13"/>
      <c r="U10" s="81"/>
      <c r="V10" s="81"/>
      <c r="W10" s="81"/>
      <c r="X10" s="81"/>
      <c r="Y10" s="81"/>
      <c r="Z10" s="81"/>
      <c r="AA10" s="57"/>
      <c r="AB10" s="58"/>
      <c r="AC10" s="410"/>
      <c r="AD10" s="410"/>
      <c r="AE10" s="81"/>
      <c r="AF10" s="81"/>
      <c r="AG10" s="57"/>
      <c r="AH10" s="58"/>
      <c r="AI10" s="250"/>
      <c r="AJ10" s="251"/>
      <c r="AK10" s="415"/>
      <c r="AL10" s="416"/>
      <c r="AM10" s="416"/>
      <c r="AN10" s="414"/>
    </row>
    <row r="11" spans="2:40" ht="13.5" customHeight="1" x14ac:dyDescent="0.15">
      <c r="B11" s="247">
        <v>1</v>
      </c>
      <c r="C11" s="248">
        <v>6</v>
      </c>
      <c r="D11" s="248">
        <v>2.2000000000000002</v>
      </c>
      <c r="E11" s="248">
        <v>8.1999999999999993</v>
      </c>
      <c r="F11" s="411"/>
      <c r="G11" s="412"/>
      <c r="H11" s="412"/>
      <c r="I11" s="14"/>
      <c r="J11" s="14"/>
      <c r="K11" s="14"/>
      <c r="L11" s="13"/>
      <c r="M11" s="413"/>
      <c r="N11" s="414"/>
      <c r="O11" s="14"/>
      <c r="P11" s="13"/>
      <c r="Q11" s="13"/>
      <c r="R11" s="13"/>
      <c r="S11" s="13"/>
      <c r="T11" s="13"/>
      <c r="U11" s="81"/>
      <c r="V11" s="81"/>
      <c r="W11" s="81"/>
      <c r="X11" s="81"/>
      <c r="Y11" s="81"/>
      <c r="Z11" s="81"/>
      <c r="AA11" s="57"/>
      <c r="AB11" s="58"/>
      <c r="AC11" s="411"/>
      <c r="AD11" s="411"/>
      <c r="AE11" s="81"/>
      <c r="AF11" s="81"/>
      <c r="AG11" s="57"/>
      <c r="AH11" s="58"/>
      <c r="AI11" s="250"/>
      <c r="AJ11" s="251"/>
      <c r="AK11" s="415"/>
      <c r="AL11" s="416"/>
      <c r="AM11" s="416"/>
      <c r="AN11" s="414"/>
    </row>
    <row r="12" spans="2:40" ht="13.5" customHeight="1" x14ac:dyDescent="0.15">
      <c r="B12" s="247">
        <v>2</v>
      </c>
      <c r="C12" s="248">
        <v>10.4</v>
      </c>
      <c r="D12" s="248">
        <v>8.1999999999999993</v>
      </c>
      <c r="E12" s="248">
        <v>18.600000000000001</v>
      </c>
      <c r="F12" s="411"/>
      <c r="G12" s="412"/>
      <c r="H12" s="412"/>
      <c r="I12" s="14"/>
      <c r="J12" s="14"/>
      <c r="K12" s="14"/>
      <c r="L12" s="13"/>
      <c r="M12" s="413"/>
      <c r="N12" s="414"/>
      <c r="O12" s="14"/>
      <c r="P12" s="13"/>
      <c r="Q12" s="13"/>
      <c r="R12" s="13"/>
      <c r="S12" s="13"/>
      <c r="T12" s="13"/>
      <c r="U12" s="81"/>
      <c r="V12" s="81"/>
      <c r="W12" s="81"/>
      <c r="X12" s="81"/>
      <c r="Y12" s="81"/>
      <c r="Z12" s="81"/>
      <c r="AA12" s="57"/>
      <c r="AB12" s="58"/>
      <c r="AC12" s="410"/>
      <c r="AD12" s="410"/>
      <c r="AE12" s="81"/>
      <c r="AF12" s="81"/>
      <c r="AG12" s="57"/>
      <c r="AH12" s="58"/>
      <c r="AI12" s="250"/>
      <c r="AJ12" s="251"/>
      <c r="AK12" s="415"/>
      <c r="AL12" s="416"/>
      <c r="AM12" s="416"/>
      <c r="AN12" s="414"/>
    </row>
    <row r="13" spans="2:40" ht="13.5" customHeight="1" x14ac:dyDescent="0.15">
      <c r="B13" s="247">
        <v>3</v>
      </c>
      <c r="C13" s="248">
        <v>9</v>
      </c>
      <c r="D13" s="248">
        <v>18.600000000000001</v>
      </c>
      <c r="E13" s="248">
        <v>27.6</v>
      </c>
      <c r="F13" s="411"/>
      <c r="G13" s="412"/>
      <c r="H13" s="412"/>
      <c r="I13" s="14"/>
      <c r="J13" s="14"/>
      <c r="K13" s="14"/>
      <c r="L13" s="13"/>
      <c r="M13" s="413"/>
      <c r="N13" s="414"/>
      <c r="O13" s="14"/>
      <c r="P13" s="13"/>
      <c r="Q13" s="13"/>
      <c r="R13" s="13"/>
      <c r="S13" s="13"/>
      <c r="T13" s="13"/>
      <c r="U13" s="81"/>
      <c r="V13" s="81"/>
      <c r="W13" s="81"/>
      <c r="X13" s="81"/>
      <c r="Y13" s="81"/>
      <c r="Z13" s="81"/>
      <c r="AA13" s="57"/>
      <c r="AB13" s="58"/>
      <c r="AC13" s="410"/>
      <c r="AD13" s="410"/>
      <c r="AE13" s="81"/>
      <c r="AF13" s="81"/>
      <c r="AG13" s="57"/>
      <c r="AH13" s="58"/>
      <c r="AI13" s="250"/>
      <c r="AJ13" s="251"/>
      <c r="AK13" s="415"/>
      <c r="AL13" s="416"/>
      <c r="AM13" s="416"/>
      <c r="AN13" s="414"/>
    </row>
    <row r="14" spans="2:40" ht="13.5" customHeight="1" x14ac:dyDescent="0.15">
      <c r="B14" s="247">
        <v>4</v>
      </c>
      <c r="C14" s="248">
        <v>9</v>
      </c>
      <c r="D14" s="248">
        <v>27.6</v>
      </c>
      <c r="E14" s="248">
        <v>36.6</v>
      </c>
      <c r="F14" s="411"/>
      <c r="G14" s="412"/>
      <c r="H14" s="412"/>
      <c r="I14" s="14"/>
      <c r="J14" s="14"/>
      <c r="K14" s="14"/>
      <c r="L14" s="13"/>
      <c r="M14" s="413"/>
      <c r="N14" s="414"/>
      <c r="O14" s="14"/>
      <c r="P14" s="13"/>
      <c r="Q14" s="13"/>
      <c r="R14" s="13"/>
      <c r="S14" s="13"/>
      <c r="T14" s="13"/>
      <c r="U14" s="81"/>
      <c r="V14" s="81"/>
      <c r="W14" s="81"/>
      <c r="X14" s="81"/>
      <c r="Y14" s="81"/>
      <c r="Z14" s="81"/>
      <c r="AA14" s="57"/>
      <c r="AB14" s="58"/>
      <c r="AC14" s="410"/>
      <c r="AD14" s="410"/>
      <c r="AE14" s="81"/>
      <c r="AF14" s="81"/>
      <c r="AG14" s="57"/>
      <c r="AH14" s="58"/>
      <c r="AI14" s="250"/>
      <c r="AJ14" s="251"/>
      <c r="AK14" s="415"/>
      <c r="AL14" s="416"/>
      <c r="AM14" s="416"/>
      <c r="AN14" s="414"/>
    </row>
    <row r="15" spans="2:40" ht="13.5" customHeight="1" x14ac:dyDescent="0.15">
      <c r="B15" s="247">
        <v>5</v>
      </c>
      <c r="C15" s="248">
        <v>10.5</v>
      </c>
      <c r="D15" s="248">
        <v>36.6</v>
      </c>
      <c r="E15" s="248">
        <v>47.1</v>
      </c>
      <c r="F15" s="411"/>
      <c r="G15" s="412"/>
      <c r="H15" s="412"/>
      <c r="I15" s="14"/>
      <c r="J15" s="14"/>
      <c r="K15" s="14"/>
      <c r="L15" s="13"/>
      <c r="M15" s="413"/>
      <c r="N15" s="414"/>
      <c r="O15" s="14"/>
      <c r="P15" s="13"/>
      <c r="Q15" s="13"/>
      <c r="R15" s="13"/>
      <c r="S15" s="13"/>
      <c r="T15" s="13"/>
      <c r="U15" s="81"/>
      <c r="V15" s="81"/>
      <c r="W15" s="81"/>
      <c r="X15" s="81"/>
      <c r="Y15" s="81"/>
      <c r="Z15" s="81"/>
      <c r="AA15" s="57"/>
      <c r="AB15" s="58"/>
      <c r="AC15" s="411"/>
      <c r="AD15" s="411"/>
      <c r="AE15" s="81"/>
      <c r="AF15" s="81"/>
      <c r="AG15" s="57"/>
      <c r="AH15" s="58"/>
      <c r="AI15" s="250"/>
      <c r="AJ15" s="251"/>
      <c r="AK15" s="415"/>
      <c r="AL15" s="416"/>
      <c r="AM15" s="416"/>
      <c r="AN15" s="414"/>
    </row>
    <row r="16" spans="2:40" ht="13.5" customHeight="1" x14ac:dyDescent="0.15">
      <c r="B16" s="247">
        <v>6</v>
      </c>
      <c r="C16" s="248">
        <v>6</v>
      </c>
      <c r="D16" s="248">
        <v>47.1</v>
      </c>
      <c r="E16" s="248">
        <v>53.1</v>
      </c>
      <c r="F16" s="411"/>
      <c r="G16" s="412"/>
      <c r="H16" s="412"/>
      <c r="I16" s="14"/>
      <c r="J16" s="14"/>
      <c r="K16" s="14"/>
      <c r="L16" s="13"/>
      <c r="M16" s="413"/>
      <c r="N16" s="414"/>
      <c r="O16" s="14"/>
      <c r="P16" s="13"/>
      <c r="Q16" s="13"/>
      <c r="R16" s="13"/>
      <c r="S16" s="13"/>
      <c r="T16" s="13"/>
      <c r="U16" s="81"/>
      <c r="V16" s="81"/>
      <c r="W16" s="81"/>
      <c r="X16" s="81"/>
      <c r="Y16" s="81"/>
      <c r="Z16" s="81"/>
      <c r="AA16" s="57"/>
      <c r="AB16" s="58"/>
      <c r="AC16" s="410"/>
      <c r="AD16" s="410"/>
      <c r="AE16" s="81"/>
      <c r="AF16" s="81"/>
      <c r="AG16" s="57"/>
      <c r="AH16" s="58"/>
      <c r="AI16" s="250"/>
      <c r="AJ16" s="251"/>
      <c r="AK16" s="415"/>
      <c r="AL16" s="416"/>
      <c r="AM16" s="416"/>
      <c r="AN16" s="414"/>
    </row>
    <row r="17" spans="2:40" ht="13.5" customHeight="1" x14ac:dyDescent="0.15">
      <c r="B17" s="247">
        <v>7</v>
      </c>
      <c r="C17" s="248">
        <v>9</v>
      </c>
      <c r="D17" s="248">
        <v>53.1</v>
      </c>
      <c r="E17" s="248">
        <v>62.1</v>
      </c>
      <c r="F17" s="411"/>
      <c r="G17" s="412"/>
      <c r="H17" s="412"/>
      <c r="I17" s="14"/>
      <c r="J17" s="14"/>
      <c r="K17" s="14"/>
      <c r="L17" s="13"/>
      <c r="M17" s="413"/>
      <c r="N17" s="414"/>
      <c r="O17" s="14"/>
      <c r="P17" s="13"/>
      <c r="Q17" s="13"/>
      <c r="R17" s="13"/>
      <c r="S17" s="13"/>
      <c r="T17" s="13"/>
      <c r="U17" s="81"/>
      <c r="V17" s="81"/>
      <c r="W17" s="81"/>
      <c r="X17" s="81"/>
      <c r="Y17" s="81"/>
      <c r="Z17" s="81"/>
      <c r="AA17" s="57"/>
      <c r="AB17" s="58"/>
      <c r="AC17" s="410"/>
      <c r="AD17" s="410"/>
      <c r="AE17" s="81"/>
      <c r="AF17" s="81"/>
      <c r="AG17" s="57"/>
      <c r="AH17" s="58"/>
      <c r="AI17" s="250"/>
      <c r="AJ17" s="251"/>
      <c r="AK17" s="415"/>
      <c r="AL17" s="416"/>
      <c r="AM17" s="416"/>
      <c r="AN17" s="414"/>
    </row>
    <row r="18" spans="2:40" ht="13.5" customHeight="1" x14ac:dyDescent="0.15">
      <c r="B18" s="247">
        <v>8</v>
      </c>
      <c r="C18" s="248">
        <v>8.9</v>
      </c>
      <c r="D18" s="248">
        <v>62.1</v>
      </c>
      <c r="E18" s="248">
        <v>71</v>
      </c>
      <c r="F18" s="411"/>
      <c r="G18" s="412"/>
      <c r="H18" s="412"/>
      <c r="I18" s="14"/>
      <c r="J18" s="14"/>
      <c r="K18" s="14"/>
      <c r="L18" s="13"/>
      <c r="M18" s="413"/>
      <c r="N18" s="414"/>
      <c r="O18" s="14"/>
      <c r="P18" s="13"/>
      <c r="Q18" s="13"/>
      <c r="R18" s="13"/>
      <c r="S18" s="13"/>
      <c r="T18" s="13"/>
      <c r="U18" s="81"/>
      <c r="V18" s="81"/>
      <c r="W18" s="81"/>
      <c r="X18" s="81"/>
      <c r="Y18" s="81"/>
      <c r="Z18" s="81"/>
      <c r="AA18" s="57"/>
      <c r="AB18" s="58"/>
      <c r="AC18" s="410"/>
      <c r="AD18" s="410"/>
      <c r="AE18" s="81"/>
      <c r="AF18" s="81"/>
      <c r="AG18" s="57"/>
      <c r="AH18" s="58"/>
      <c r="AI18" s="250"/>
      <c r="AJ18" s="251"/>
      <c r="AK18" s="415"/>
      <c r="AL18" s="416"/>
      <c r="AM18" s="416"/>
      <c r="AN18" s="414"/>
    </row>
    <row r="19" spans="2:40" ht="13.5" customHeight="1" x14ac:dyDescent="0.15">
      <c r="B19" s="247">
        <v>9</v>
      </c>
      <c r="C19" s="248">
        <v>3.95</v>
      </c>
      <c r="D19" s="248">
        <v>71</v>
      </c>
      <c r="E19" s="248">
        <v>74.95</v>
      </c>
      <c r="F19" s="411"/>
      <c r="G19" s="412"/>
      <c r="H19" s="412"/>
      <c r="I19" s="14"/>
      <c r="J19" s="14"/>
      <c r="K19" s="14"/>
      <c r="L19" s="13"/>
      <c r="M19" s="413"/>
      <c r="N19" s="414"/>
      <c r="O19" s="14"/>
      <c r="P19" s="13"/>
      <c r="Q19" s="13"/>
      <c r="R19" s="13"/>
      <c r="S19" s="13"/>
      <c r="T19" s="13"/>
      <c r="U19" s="81"/>
      <c r="V19" s="81"/>
      <c r="W19" s="81"/>
      <c r="X19" s="81"/>
      <c r="Y19" s="81"/>
      <c r="Z19" s="81"/>
      <c r="AA19" s="57"/>
      <c r="AB19" s="58"/>
      <c r="AC19" s="410"/>
      <c r="AD19" s="410"/>
      <c r="AE19" s="81"/>
      <c r="AF19" s="81"/>
      <c r="AG19" s="57"/>
      <c r="AH19" s="58"/>
      <c r="AI19" s="250"/>
      <c r="AJ19" s="251"/>
      <c r="AK19" s="415"/>
      <c r="AL19" s="416"/>
      <c r="AM19" s="416"/>
      <c r="AN19" s="414"/>
    </row>
    <row r="20" spans="2:40" ht="13.5" customHeight="1" x14ac:dyDescent="0.15">
      <c r="B20" s="247" t="s">
        <v>539</v>
      </c>
      <c r="C20" s="248">
        <v>1</v>
      </c>
      <c r="D20" s="248">
        <v>74.95</v>
      </c>
      <c r="E20" s="248">
        <v>75.95</v>
      </c>
      <c r="F20" s="411" t="s">
        <v>584</v>
      </c>
      <c r="G20" s="412"/>
      <c r="H20" s="412"/>
      <c r="I20" s="14"/>
      <c r="J20" s="14"/>
      <c r="K20" s="14"/>
      <c r="L20" s="13"/>
      <c r="M20" s="413"/>
      <c r="N20" s="414"/>
      <c r="O20" s="14"/>
      <c r="P20" s="13"/>
      <c r="Q20" s="13"/>
      <c r="R20" s="13"/>
      <c r="S20" s="13"/>
      <c r="T20" s="13"/>
      <c r="U20" s="23"/>
      <c r="V20" s="81"/>
      <c r="W20" s="81"/>
      <c r="X20" s="81"/>
      <c r="Y20" s="81"/>
      <c r="Z20" s="81"/>
      <c r="AA20" s="57"/>
      <c r="AB20" s="58"/>
      <c r="AC20" s="410"/>
      <c r="AD20" s="410"/>
      <c r="AE20" s="81"/>
      <c r="AF20" s="81"/>
      <c r="AG20" s="57"/>
      <c r="AH20" s="58"/>
      <c r="AI20" s="250"/>
      <c r="AJ20" s="251"/>
      <c r="AK20" s="415"/>
      <c r="AL20" s="416"/>
      <c r="AM20" s="416"/>
      <c r="AN20" s="414"/>
    </row>
    <row r="21" spans="2:40" ht="13.5" customHeight="1" x14ac:dyDescent="0.15">
      <c r="B21" s="247"/>
      <c r="C21" s="248"/>
      <c r="D21" s="248"/>
      <c r="E21" s="248"/>
      <c r="F21" s="411"/>
      <c r="G21" s="412"/>
      <c r="H21" s="412"/>
      <c r="I21" s="14"/>
      <c r="J21" s="14"/>
      <c r="K21" s="14"/>
      <c r="L21" s="13"/>
      <c r="M21" s="413"/>
      <c r="N21" s="414"/>
      <c r="O21" s="14"/>
      <c r="P21" s="13"/>
      <c r="Q21" s="13"/>
      <c r="R21" s="13"/>
      <c r="S21" s="13"/>
      <c r="T21" s="13"/>
      <c r="U21" s="81"/>
      <c r="V21" s="81"/>
      <c r="W21" s="81"/>
      <c r="X21" s="81"/>
      <c r="Y21" s="81"/>
      <c r="Z21" s="81"/>
      <c r="AA21" s="57"/>
      <c r="AB21" s="58"/>
      <c r="AC21" s="410"/>
      <c r="AD21" s="410"/>
      <c r="AE21" s="81"/>
      <c r="AF21" s="81"/>
      <c r="AG21" s="57"/>
      <c r="AH21" s="58"/>
      <c r="AI21" s="250"/>
      <c r="AJ21" s="251"/>
      <c r="AK21" s="415"/>
      <c r="AL21" s="416"/>
      <c r="AM21" s="416"/>
      <c r="AN21" s="414"/>
    </row>
    <row r="22" spans="2:40" ht="13.5" customHeight="1" x14ac:dyDescent="0.15">
      <c r="B22" s="247"/>
      <c r="C22" s="248"/>
      <c r="D22" s="248"/>
      <c r="E22" s="248"/>
      <c r="F22" s="411"/>
      <c r="G22" s="412"/>
      <c r="H22" s="412"/>
      <c r="I22" s="14"/>
      <c r="J22" s="14"/>
      <c r="K22" s="14"/>
      <c r="L22" s="13"/>
      <c r="M22" s="413"/>
      <c r="N22" s="414"/>
      <c r="O22" s="14"/>
      <c r="P22" s="13"/>
      <c r="Q22" s="13"/>
      <c r="R22" s="13"/>
      <c r="S22" s="13"/>
      <c r="T22" s="13"/>
      <c r="U22" s="81"/>
      <c r="V22" s="81"/>
      <c r="W22" s="81"/>
      <c r="X22" s="81"/>
      <c r="Y22" s="81"/>
      <c r="Z22" s="81"/>
      <c r="AA22" s="57"/>
      <c r="AB22" s="58"/>
      <c r="AC22" s="410"/>
      <c r="AD22" s="410"/>
      <c r="AE22" s="81"/>
      <c r="AF22" s="81"/>
      <c r="AG22" s="57"/>
      <c r="AH22" s="58"/>
      <c r="AI22" s="250"/>
      <c r="AJ22" s="251"/>
      <c r="AK22" s="415"/>
      <c r="AL22" s="416"/>
      <c r="AM22" s="416"/>
      <c r="AN22" s="414"/>
    </row>
    <row r="23" spans="2:40" ht="13.5" customHeight="1" x14ac:dyDescent="0.15">
      <c r="B23" s="247"/>
      <c r="C23" s="248"/>
      <c r="D23" s="248"/>
      <c r="E23" s="248"/>
      <c r="F23" s="411"/>
      <c r="G23" s="412"/>
      <c r="H23" s="412"/>
      <c r="I23" s="14"/>
      <c r="J23" s="14"/>
      <c r="K23" s="14"/>
      <c r="L23" s="13"/>
      <c r="M23" s="413"/>
      <c r="N23" s="414"/>
      <c r="O23" s="14"/>
      <c r="P23" s="13"/>
      <c r="Q23" s="13"/>
      <c r="R23" s="13"/>
      <c r="S23" s="13"/>
      <c r="T23" s="13"/>
      <c r="U23" s="23"/>
      <c r="V23" s="23"/>
      <c r="W23" s="23"/>
      <c r="X23" s="23"/>
      <c r="Y23" s="23"/>
      <c r="Z23" s="23"/>
      <c r="AA23" s="57"/>
      <c r="AB23" s="58"/>
      <c r="AC23" s="410"/>
      <c r="AD23" s="410"/>
      <c r="AE23" s="81"/>
      <c r="AF23" s="81"/>
      <c r="AG23" s="57"/>
      <c r="AH23" s="58"/>
      <c r="AI23" s="250"/>
      <c r="AJ23" s="251"/>
      <c r="AK23" s="415"/>
      <c r="AL23" s="416"/>
      <c r="AM23" s="416"/>
      <c r="AN23" s="414"/>
    </row>
    <row r="24" spans="2:40" ht="13.5" customHeight="1" x14ac:dyDescent="0.15">
      <c r="B24" s="247"/>
      <c r="C24" s="248"/>
      <c r="D24" s="248"/>
      <c r="E24" s="248"/>
      <c r="F24" s="417"/>
      <c r="G24" s="412"/>
      <c r="H24" s="412"/>
      <c r="I24" s="14"/>
      <c r="J24" s="14"/>
      <c r="K24" s="14"/>
      <c r="L24" s="13"/>
      <c r="M24" s="413"/>
      <c r="N24" s="414"/>
      <c r="O24" s="14"/>
      <c r="P24" s="13"/>
      <c r="Q24" s="13"/>
      <c r="R24" s="13"/>
      <c r="S24" s="13"/>
      <c r="T24" s="13"/>
      <c r="U24" s="81"/>
      <c r="V24" s="81"/>
      <c r="W24" s="81"/>
      <c r="X24" s="81"/>
      <c r="Y24" s="81"/>
      <c r="Z24" s="81"/>
      <c r="AA24" s="57"/>
      <c r="AB24" s="58"/>
      <c r="AC24" s="410"/>
      <c r="AD24" s="410"/>
      <c r="AE24" s="81"/>
      <c r="AF24" s="81"/>
      <c r="AG24" s="57"/>
      <c r="AH24" s="58"/>
      <c r="AI24" s="250"/>
      <c r="AJ24" s="251"/>
      <c r="AK24" s="415"/>
      <c r="AL24" s="416"/>
      <c r="AM24" s="416"/>
      <c r="AN24" s="414"/>
    </row>
    <row r="25" spans="2:40" ht="13.5" customHeight="1" x14ac:dyDescent="0.15">
      <c r="B25" s="247"/>
      <c r="C25" s="248"/>
      <c r="D25" s="248"/>
      <c r="E25" s="248"/>
      <c r="F25" s="417"/>
      <c r="G25" s="412"/>
      <c r="H25" s="412"/>
      <c r="I25" s="14"/>
      <c r="J25" s="14"/>
      <c r="K25" s="14"/>
      <c r="L25" s="13"/>
      <c r="M25" s="413"/>
      <c r="N25" s="414"/>
      <c r="O25" s="14"/>
      <c r="P25" s="13"/>
      <c r="Q25" s="13"/>
      <c r="R25" s="13"/>
      <c r="S25" s="13"/>
      <c r="T25" s="13"/>
      <c r="U25" s="81"/>
      <c r="V25" s="81"/>
      <c r="W25" s="81"/>
      <c r="X25" s="81"/>
      <c r="Y25" s="81"/>
      <c r="Z25" s="81"/>
      <c r="AA25" s="57"/>
      <c r="AB25" s="58"/>
      <c r="AC25" s="410"/>
      <c r="AD25" s="410"/>
      <c r="AE25" s="81"/>
      <c r="AF25" s="81"/>
      <c r="AG25" s="57"/>
      <c r="AH25" s="58"/>
      <c r="AI25" s="250"/>
      <c r="AJ25" s="251"/>
      <c r="AK25" s="415"/>
      <c r="AL25" s="416"/>
      <c r="AM25" s="416"/>
      <c r="AN25" s="414"/>
    </row>
    <row r="26" spans="2:40" ht="13.5" customHeight="1" x14ac:dyDescent="0.15">
      <c r="B26" s="247"/>
      <c r="C26" s="248"/>
      <c r="D26" s="248"/>
      <c r="E26" s="248"/>
      <c r="F26" s="417"/>
      <c r="G26" s="412"/>
      <c r="H26" s="412"/>
      <c r="I26" s="14"/>
      <c r="J26" s="14"/>
      <c r="K26" s="14"/>
      <c r="L26" s="13"/>
      <c r="M26" s="413"/>
      <c r="N26" s="414"/>
      <c r="O26" s="14"/>
      <c r="P26" s="13"/>
      <c r="Q26" s="13"/>
      <c r="R26" s="13"/>
      <c r="S26" s="13"/>
      <c r="T26" s="13"/>
      <c r="U26" s="81"/>
      <c r="V26" s="81"/>
      <c r="W26" s="81"/>
      <c r="X26" s="81"/>
      <c r="Y26" s="81"/>
      <c r="Z26" s="81"/>
      <c r="AA26" s="57"/>
      <c r="AB26" s="58"/>
      <c r="AC26" s="410"/>
      <c r="AD26" s="410"/>
      <c r="AE26" s="81"/>
      <c r="AF26" s="81"/>
      <c r="AG26" s="57"/>
      <c r="AH26" s="58"/>
      <c r="AI26" s="250"/>
      <c r="AJ26" s="251"/>
      <c r="AK26" s="415"/>
      <c r="AL26" s="416"/>
      <c r="AM26" s="416"/>
      <c r="AN26" s="414"/>
    </row>
    <row r="27" spans="2:40" ht="13.5" customHeight="1" x14ac:dyDescent="0.15">
      <c r="B27" s="247"/>
      <c r="C27" s="248"/>
      <c r="D27" s="248"/>
      <c r="E27" s="248"/>
      <c r="F27" s="417"/>
      <c r="G27" s="412"/>
      <c r="H27" s="412"/>
      <c r="I27" s="14"/>
      <c r="J27" s="14"/>
      <c r="K27" s="14"/>
      <c r="L27" s="13"/>
      <c r="M27" s="413"/>
      <c r="N27" s="414"/>
      <c r="O27" s="14"/>
      <c r="P27" s="13"/>
      <c r="Q27" s="13"/>
      <c r="R27" s="13"/>
      <c r="S27" s="13"/>
      <c r="T27" s="13"/>
      <c r="U27" s="81"/>
      <c r="V27" s="81"/>
      <c r="W27" s="81"/>
      <c r="X27" s="81"/>
      <c r="Y27" s="81"/>
      <c r="Z27" s="81"/>
      <c r="AA27" s="57"/>
      <c r="AB27" s="58"/>
      <c r="AC27" s="411"/>
      <c r="AD27" s="411"/>
      <c r="AE27" s="81"/>
      <c r="AF27" s="81"/>
      <c r="AG27" s="57"/>
      <c r="AH27" s="58"/>
      <c r="AI27" s="250"/>
      <c r="AJ27" s="251"/>
      <c r="AK27" s="415"/>
      <c r="AL27" s="416"/>
      <c r="AM27" s="416"/>
      <c r="AN27" s="414"/>
    </row>
    <row r="28" spans="2:40" ht="13.5" customHeight="1" x14ac:dyDescent="0.15">
      <c r="B28" s="247"/>
      <c r="C28" s="248"/>
      <c r="D28" s="248"/>
      <c r="E28" s="248"/>
      <c r="F28" s="417"/>
      <c r="G28" s="412"/>
      <c r="H28" s="412"/>
      <c r="I28" s="14"/>
      <c r="J28" s="14"/>
      <c r="K28" s="14"/>
      <c r="L28" s="13"/>
      <c r="M28" s="413"/>
      <c r="N28" s="414"/>
      <c r="O28" s="14"/>
      <c r="P28" s="13"/>
      <c r="Q28" s="13"/>
      <c r="R28" s="13"/>
      <c r="S28" s="13"/>
      <c r="T28" s="13"/>
      <c r="U28" s="81"/>
      <c r="V28" s="81"/>
      <c r="W28" s="81"/>
      <c r="X28" s="81"/>
      <c r="Y28" s="81"/>
      <c r="Z28" s="81"/>
      <c r="AA28" s="57"/>
      <c r="AB28" s="58"/>
      <c r="AC28" s="410"/>
      <c r="AD28" s="410"/>
      <c r="AE28" s="81"/>
      <c r="AF28" s="81"/>
      <c r="AG28" s="57"/>
      <c r="AH28" s="58"/>
      <c r="AI28" s="250"/>
      <c r="AJ28" s="251"/>
      <c r="AK28" s="415"/>
      <c r="AL28" s="416"/>
      <c r="AM28" s="416"/>
      <c r="AN28" s="414"/>
    </row>
    <row r="29" spans="2:40" ht="13.5" customHeight="1" x14ac:dyDescent="0.15">
      <c r="B29" s="247"/>
      <c r="C29" s="248"/>
      <c r="D29" s="248"/>
      <c r="E29" s="248"/>
      <c r="F29" s="411"/>
      <c r="G29" s="412"/>
      <c r="H29" s="412"/>
      <c r="I29" s="14"/>
      <c r="J29" s="14"/>
      <c r="K29" s="14"/>
      <c r="L29" s="13"/>
      <c r="M29" s="413"/>
      <c r="N29" s="414"/>
      <c r="O29" s="14"/>
      <c r="P29" s="13"/>
      <c r="Q29" s="13"/>
      <c r="R29" s="13"/>
      <c r="S29" s="13"/>
      <c r="T29" s="13"/>
      <c r="U29" s="81"/>
      <c r="V29" s="81"/>
      <c r="W29" s="81"/>
      <c r="X29" s="81"/>
      <c r="Y29" s="81"/>
      <c r="Z29" s="81"/>
      <c r="AA29" s="57"/>
      <c r="AB29" s="58"/>
      <c r="AC29" s="410"/>
      <c r="AD29" s="410"/>
      <c r="AE29" s="81"/>
      <c r="AF29" s="81"/>
      <c r="AG29" s="57"/>
      <c r="AH29" s="58"/>
      <c r="AI29" s="250"/>
      <c r="AJ29" s="251"/>
      <c r="AK29" s="415"/>
      <c r="AL29" s="416"/>
      <c r="AM29" s="416"/>
      <c r="AN29" s="414"/>
    </row>
    <row r="30" spans="2:40" ht="13.5" customHeight="1" x14ac:dyDescent="0.15">
      <c r="B30" s="247"/>
      <c r="C30" s="248"/>
      <c r="D30" s="248"/>
      <c r="E30" s="248"/>
      <c r="F30" s="417"/>
      <c r="G30" s="412"/>
      <c r="H30" s="412"/>
      <c r="I30" s="14"/>
      <c r="J30" s="14"/>
      <c r="K30" s="14"/>
      <c r="L30" s="13"/>
      <c r="M30" s="413"/>
      <c r="N30" s="414"/>
      <c r="O30" s="14"/>
      <c r="P30" s="13"/>
      <c r="Q30" s="13"/>
      <c r="R30" s="13"/>
      <c r="S30" s="13"/>
      <c r="T30" s="13"/>
      <c r="U30" s="81"/>
      <c r="V30" s="81"/>
      <c r="W30" s="81"/>
      <c r="X30" s="81"/>
      <c r="Y30" s="81"/>
      <c r="Z30" s="81"/>
      <c r="AA30" s="57"/>
      <c r="AB30" s="58"/>
      <c r="AC30" s="410"/>
      <c r="AD30" s="410"/>
      <c r="AE30" s="81"/>
      <c r="AF30" s="81"/>
      <c r="AG30" s="57"/>
      <c r="AH30" s="58"/>
      <c r="AI30" s="250"/>
      <c r="AJ30" s="251"/>
      <c r="AK30" s="415"/>
      <c r="AL30" s="416"/>
      <c r="AM30" s="416"/>
      <c r="AN30" s="414"/>
    </row>
    <row r="31" spans="2:40" ht="13.5" customHeight="1" x14ac:dyDescent="0.15">
      <c r="B31" s="249"/>
      <c r="C31" s="248"/>
      <c r="D31" s="248"/>
      <c r="E31" s="248"/>
      <c r="F31" s="411"/>
      <c r="G31" s="412"/>
      <c r="H31" s="412"/>
      <c r="I31" s="14"/>
      <c r="J31" s="83"/>
      <c r="K31" s="14"/>
      <c r="L31" s="13"/>
      <c r="M31" s="413"/>
      <c r="N31" s="414"/>
      <c r="O31" s="14"/>
      <c r="P31" s="13"/>
      <c r="Q31" s="13"/>
      <c r="R31" s="13"/>
      <c r="S31" s="13"/>
      <c r="T31" s="13"/>
      <c r="U31" s="81"/>
      <c r="V31" s="81"/>
      <c r="W31" s="81"/>
      <c r="X31" s="81"/>
      <c r="Y31" s="81"/>
      <c r="Z31" s="81"/>
      <c r="AA31" s="57"/>
      <c r="AB31" s="58"/>
      <c r="AC31" s="410"/>
      <c r="AD31" s="410"/>
      <c r="AE31" s="81"/>
      <c r="AF31" s="81"/>
      <c r="AG31" s="57"/>
      <c r="AH31" s="58"/>
      <c r="AI31" s="250"/>
      <c r="AJ31" s="251"/>
      <c r="AK31" s="415"/>
      <c r="AL31" s="416"/>
      <c r="AM31" s="416"/>
      <c r="AN31" s="414"/>
    </row>
    <row r="32" spans="2:40" ht="13.5" customHeight="1" x14ac:dyDescent="0.15">
      <c r="B32" s="249"/>
      <c r="C32" s="248"/>
      <c r="D32" s="248"/>
      <c r="E32" s="248"/>
      <c r="F32" s="411"/>
      <c r="G32" s="412"/>
      <c r="H32" s="412"/>
      <c r="I32" s="14"/>
      <c r="J32" s="83"/>
      <c r="K32" s="14"/>
      <c r="L32" s="13"/>
      <c r="M32" s="413"/>
      <c r="N32" s="414"/>
      <c r="O32" s="14"/>
      <c r="P32" s="13"/>
      <c r="Q32" s="13"/>
      <c r="R32" s="13"/>
      <c r="S32" s="13"/>
      <c r="T32" s="13"/>
      <c r="U32" s="81"/>
      <c r="V32" s="81"/>
      <c r="W32" s="81"/>
      <c r="X32" s="81"/>
      <c r="Y32" s="81"/>
      <c r="Z32" s="81"/>
      <c r="AA32" s="57"/>
      <c r="AB32" s="58"/>
      <c r="AC32" s="410"/>
      <c r="AD32" s="410"/>
      <c r="AE32" s="81"/>
      <c r="AF32" s="81"/>
      <c r="AG32" s="57"/>
      <c r="AH32" s="58"/>
      <c r="AI32" s="250"/>
      <c r="AJ32" s="251"/>
      <c r="AK32" s="415"/>
      <c r="AL32" s="416"/>
      <c r="AM32" s="416"/>
      <c r="AN32" s="414"/>
    </row>
    <row r="33" spans="2:40" ht="13.5" customHeight="1" x14ac:dyDescent="0.15">
      <c r="B33" s="249"/>
      <c r="C33" s="248"/>
      <c r="D33" s="248"/>
      <c r="E33" s="248"/>
      <c r="F33" s="411"/>
      <c r="G33" s="412"/>
      <c r="H33" s="412"/>
      <c r="I33" s="14"/>
      <c r="J33" s="83"/>
      <c r="K33" s="14"/>
      <c r="L33" s="13"/>
      <c r="M33" s="413"/>
      <c r="N33" s="414"/>
      <c r="O33" s="14"/>
      <c r="P33" s="13"/>
      <c r="Q33" s="13"/>
      <c r="R33" s="13"/>
      <c r="S33" s="13"/>
      <c r="T33" s="13"/>
      <c r="U33" s="81"/>
      <c r="V33" s="81"/>
      <c r="W33" s="81"/>
      <c r="X33" s="81"/>
      <c r="Y33" s="81"/>
      <c r="Z33" s="81"/>
      <c r="AA33" s="57"/>
      <c r="AB33" s="58"/>
      <c r="AC33" s="410"/>
      <c r="AD33" s="410"/>
      <c r="AE33" s="81"/>
      <c r="AF33" s="81"/>
      <c r="AG33" s="57"/>
      <c r="AH33" s="58"/>
      <c r="AI33" s="250"/>
      <c r="AJ33" s="251"/>
      <c r="AK33" s="415"/>
      <c r="AL33" s="416"/>
      <c r="AM33" s="416"/>
      <c r="AN33" s="414"/>
    </row>
    <row r="34" spans="2:40" ht="13.5" customHeight="1" x14ac:dyDescent="0.15">
      <c r="B34" s="249"/>
      <c r="C34" s="248"/>
      <c r="D34" s="248"/>
      <c r="E34" s="248"/>
      <c r="F34" s="411"/>
      <c r="G34" s="412"/>
      <c r="H34" s="412"/>
      <c r="I34" s="14"/>
      <c r="J34" s="83"/>
      <c r="K34" s="14"/>
      <c r="L34" s="13"/>
      <c r="M34" s="413"/>
      <c r="N34" s="414"/>
      <c r="O34" s="14"/>
      <c r="P34" s="13"/>
      <c r="Q34" s="13"/>
      <c r="R34" s="13"/>
      <c r="S34" s="13"/>
      <c r="T34" s="13"/>
      <c r="U34" s="81"/>
      <c r="V34" s="81"/>
      <c r="W34" s="81"/>
      <c r="X34" s="81"/>
      <c r="Y34" s="81"/>
      <c r="Z34" s="81"/>
      <c r="AA34" s="57"/>
      <c r="AB34" s="58"/>
      <c r="AC34" s="410"/>
      <c r="AD34" s="410"/>
      <c r="AE34" s="81"/>
      <c r="AF34" s="81"/>
      <c r="AG34" s="57"/>
      <c r="AH34" s="58"/>
      <c r="AI34" s="250"/>
      <c r="AJ34" s="251"/>
      <c r="AK34" s="415"/>
      <c r="AL34" s="416"/>
      <c r="AM34" s="416"/>
      <c r="AN34" s="414"/>
    </row>
    <row r="35" spans="2:40" ht="13.5" customHeight="1" x14ac:dyDescent="0.15">
      <c r="B35" s="249"/>
      <c r="C35" s="248"/>
      <c r="D35" s="248"/>
      <c r="E35" s="248"/>
      <c r="F35" s="417"/>
      <c r="G35" s="412"/>
      <c r="H35" s="412"/>
      <c r="I35" s="14"/>
      <c r="J35" s="83"/>
      <c r="K35" s="14"/>
      <c r="L35" s="13"/>
      <c r="M35" s="413"/>
      <c r="N35" s="414"/>
      <c r="O35" s="14"/>
      <c r="P35" s="13"/>
      <c r="Q35" s="13"/>
      <c r="R35" s="13"/>
      <c r="S35" s="13"/>
      <c r="T35" s="13"/>
      <c r="U35" s="81"/>
      <c r="V35" s="81"/>
      <c r="W35" s="81"/>
      <c r="X35" s="81"/>
      <c r="Y35" s="81"/>
      <c r="Z35" s="81"/>
      <c r="AA35" s="57"/>
      <c r="AB35" s="58"/>
      <c r="AC35" s="410"/>
      <c r="AD35" s="410"/>
      <c r="AE35" s="81"/>
      <c r="AF35" s="81"/>
      <c r="AG35" s="57"/>
      <c r="AH35" s="58"/>
      <c r="AI35" s="250"/>
      <c r="AJ35" s="251"/>
      <c r="AK35" s="415"/>
      <c r="AL35" s="416"/>
      <c r="AM35" s="416"/>
      <c r="AN35" s="414"/>
    </row>
    <row r="36" spans="2:40" ht="13.5" customHeight="1" x14ac:dyDescent="0.15">
      <c r="B36" s="247"/>
      <c r="C36" s="248"/>
      <c r="D36" s="248"/>
      <c r="E36" s="248"/>
      <c r="F36" s="417"/>
      <c r="G36" s="412"/>
      <c r="H36" s="412"/>
      <c r="I36" s="14"/>
      <c r="J36" s="14"/>
      <c r="K36" s="14"/>
      <c r="L36" s="13"/>
      <c r="M36" s="413"/>
      <c r="N36" s="414"/>
      <c r="O36" s="14"/>
      <c r="P36" s="13"/>
      <c r="Q36" s="13"/>
      <c r="R36" s="13"/>
      <c r="S36" s="13"/>
      <c r="T36" s="13"/>
      <c r="U36" s="81"/>
      <c r="V36" s="81"/>
      <c r="W36" s="81"/>
      <c r="X36" s="81"/>
      <c r="Y36" s="81"/>
      <c r="Z36" s="81"/>
      <c r="AA36" s="57"/>
      <c r="AB36" s="58"/>
      <c r="AC36" s="410"/>
      <c r="AD36" s="410"/>
      <c r="AE36" s="81"/>
      <c r="AF36" s="81"/>
      <c r="AG36" s="57"/>
      <c r="AH36" s="58"/>
      <c r="AI36" s="250"/>
      <c r="AJ36" s="251"/>
      <c r="AK36" s="415"/>
      <c r="AL36" s="416"/>
      <c r="AM36" s="416"/>
      <c r="AN36" s="414"/>
    </row>
    <row r="37" spans="2:40" ht="13.5" customHeight="1" x14ac:dyDescent="0.15">
      <c r="B37" s="247"/>
      <c r="C37" s="248"/>
      <c r="D37" s="248"/>
      <c r="E37" s="248"/>
      <c r="F37" s="417"/>
      <c r="G37" s="412"/>
      <c r="H37" s="412"/>
      <c r="I37" s="14"/>
      <c r="J37" s="14"/>
      <c r="K37" s="14"/>
      <c r="L37" s="13"/>
      <c r="M37" s="413"/>
      <c r="N37" s="414"/>
      <c r="O37" s="14"/>
      <c r="P37" s="13"/>
      <c r="Q37" s="13"/>
      <c r="R37" s="13"/>
      <c r="S37" s="13"/>
      <c r="T37" s="13"/>
      <c r="U37" s="23"/>
      <c r="V37" s="81"/>
      <c r="W37" s="81"/>
      <c r="X37" s="81"/>
      <c r="Y37" s="81"/>
      <c r="Z37" s="81"/>
      <c r="AA37" s="57"/>
      <c r="AB37" s="58"/>
      <c r="AC37" s="410"/>
      <c r="AD37" s="410"/>
      <c r="AE37" s="81"/>
      <c r="AF37" s="81"/>
      <c r="AG37" s="57"/>
      <c r="AH37" s="58"/>
      <c r="AI37" s="250"/>
      <c r="AJ37" s="251"/>
      <c r="AK37" s="415"/>
      <c r="AL37" s="416"/>
      <c r="AM37" s="416"/>
      <c r="AN37" s="414"/>
    </row>
    <row r="38" spans="2:40" ht="13.5" customHeight="1" x14ac:dyDescent="0.15">
      <c r="B38" s="247"/>
      <c r="C38" s="248"/>
      <c r="D38" s="248"/>
      <c r="E38" s="248"/>
      <c r="F38" s="417"/>
      <c r="G38" s="412"/>
      <c r="H38" s="412"/>
      <c r="I38" s="14"/>
      <c r="J38" s="14"/>
      <c r="K38" s="14"/>
      <c r="L38" s="13"/>
      <c r="M38" s="413"/>
      <c r="N38" s="414"/>
      <c r="O38" s="14"/>
      <c r="P38" s="13"/>
      <c r="Q38" s="13"/>
      <c r="R38" s="13"/>
      <c r="S38" s="13"/>
      <c r="T38" s="13"/>
      <c r="U38" s="81"/>
      <c r="V38" s="81"/>
      <c r="W38" s="81"/>
      <c r="X38" s="81"/>
      <c r="Y38" s="81"/>
      <c r="Z38" s="81"/>
      <c r="AA38" s="57"/>
      <c r="AB38" s="58"/>
      <c r="AC38" s="411"/>
      <c r="AD38" s="411"/>
      <c r="AE38" s="81"/>
      <c r="AF38" s="81"/>
      <c r="AG38" s="57"/>
      <c r="AH38" s="58"/>
      <c r="AI38" s="250"/>
      <c r="AJ38" s="251"/>
      <c r="AK38" s="415"/>
      <c r="AL38" s="416"/>
      <c r="AM38" s="416"/>
      <c r="AN38" s="414"/>
    </row>
    <row r="39" spans="2:40" ht="13.5" customHeight="1" x14ac:dyDescent="0.15">
      <c r="B39" s="247"/>
      <c r="C39" s="248"/>
      <c r="D39" s="248"/>
      <c r="E39" s="248"/>
      <c r="F39" s="417"/>
      <c r="G39" s="412"/>
      <c r="H39" s="412"/>
      <c r="I39" s="14"/>
      <c r="J39" s="14"/>
      <c r="K39" s="14"/>
      <c r="L39" s="13"/>
      <c r="M39" s="413"/>
      <c r="N39" s="414"/>
      <c r="O39" s="14"/>
      <c r="P39" s="13"/>
      <c r="Q39" s="13"/>
      <c r="R39" s="13"/>
      <c r="S39" s="13"/>
      <c r="T39" s="13"/>
      <c r="U39" s="81"/>
      <c r="V39" s="81"/>
      <c r="W39" s="81"/>
      <c r="X39" s="81"/>
      <c r="Y39" s="81"/>
      <c r="Z39" s="81"/>
      <c r="AA39" s="57"/>
      <c r="AB39" s="58"/>
      <c r="AC39" s="410"/>
      <c r="AD39" s="410"/>
      <c r="AE39" s="81"/>
      <c r="AF39" s="81"/>
      <c r="AG39" s="57"/>
      <c r="AH39" s="58"/>
      <c r="AI39" s="250"/>
      <c r="AJ39" s="251"/>
      <c r="AK39" s="415"/>
      <c r="AL39" s="416"/>
      <c r="AM39" s="416"/>
      <c r="AN39" s="414"/>
    </row>
    <row r="40" spans="2:40" ht="13.5" customHeight="1" x14ac:dyDescent="0.15">
      <c r="B40" s="247"/>
      <c r="C40" s="248"/>
      <c r="D40" s="248"/>
      <c r="E40" s="248"/>
      <c r="F40" s="417"/>
      <c r="G40" s="412"/>
      <c r="H40" s="412"/>
      <c r="I40" s="14"/>
      <c r="J40" s="14"/>
      <c r="K40" s="14"/>
      <c r="L40" s="13"/>
      <c r="M40" s="413"/>
      <c r="N40" s="414"/>
      <c r="O40" s="14"/>
      <c r="P40" s="13"/>
      <c r="Q40" s="13"/>
      <c r="R40" s="13"/>
      <c r="S40" s="13"/>
      <c r="T40" s="13"/>
      <c r="U40" s="81"/>
      <c r="V40" s="81"/>
      <c r="W40" s="81"/>
      <c r="X40" s="81"/>
      <c r="Y40" s="81"/>
      <c r="Z40" s="81"/>
      <c r="AA40" s="57"/>
      <c r="AB40" s="58"/>
      <c r="AC40" s="410"/>
      <c r="AD40" s="410"/>
      <c r="AE40" s="81"/>
      <c r="AF40" s="81"/>
      <c r="AG40" s="57"/>
      <c r="AH40" s="58"/>
      <c r="AI40" s="250"/>
      <c r="AJ40" s="251"/>
      <c r="AK40" s="415"/>
      <c r="AL40" s="416"/>
      <c r="AM40" s="416"/>
      <c r="AN40" s="414"/>
    </row>
    <row r="41" spans="2:40" ht="13.5" customHeight="1" x14ac:dyDescent="0.15">
      <c r="B41" s="247"/>
      <c r="C41" s="248"/>
      <c r="D41" s="248"/>
      <c r="E41" s="248"/>
      <c r="F41" s="417"/>
      <c r="G41" s="412"/>
      <c r="H41" s="412"/>
      <c r="I41" s="14"/>
      <c r="J41" s="14"/>
      <c r="K41" s="14"/>
      <c r="L41" s="13"/>
      <c r="M41" s="413"/>
      <c r="N41" s="414"/>
      <c r="O41" s="14"/>
      <c r="P41" s="13"/>
      <c r="Q41" s="13"/>
      <c r="R41" s="13"/>
      <c r="S41" s="13"/>
      <c r="T41" s="13"/>
      <c r="U41" s="81"/>
      <c r="V41" s="81"/>
      <c r="W41" s="81"/>
      <c r="X41" s="81"/>
      <c r="Y41" s="81"/>
      <c r="Z41" s="81"/>
      <c r="AA41" s="57"/>
      <c r="AB41" s="58"/>
      <c r="AC41" s="410"/>
      <c r="AD41" s="410"/>
      <c r="AE41" s="81"/>
      <c r="AF41" s="81"/>
      <c r="AG41" s="57"/>
      <c r="AH41" s="58"/>
      <c r="AI41" s="250"/>
      <c r="AJ41" s="251"/>
      <c r="AK41" s="415"/>
      <c r="AL41" s="416"/>
      <c r="AM41" s="416"/>
      <c r="AN41" s="414"/>
    </row>
    <row r="42" spans="2:40" ht="13.5" customHeight="1" x14ac:dyDescent="0.15">
      <c r="B42" s="247"/>
      <c r="C42" s="248"/>
      <c r="D42" s="248"/>
      <c r="E42" s="248"/>
      <c r="F42" s="417"/>
      <c r="G42" s="412"/>
      <c r="H42" s="412"/>
      <c r="I42" s="14"/>
      <c r="J42" s="14"/>
      <c r="K42" s="14"/>
      <c r="L42" s="13"/>
      <c r="M42" s="413"/>
      <c r="N42" s="414"/>
      <c r="O42" s="14"/>
      <c r="P42" s="13"/>
      <c r="Q42" s="13"/>
      <c r="R42" s="13"/>
      <c r="S42" s="13"/>
      <c r="T42" s="13"/>
      <c r="U42" s="81"/>
      <c r="V42" s="81"/>
      <c r="W42" s="81"/>
      <c r="X42" s="81"/>
      <c r="Y42" s="81"/>
      <c r="Z42" s="81"/>
      <c r="AA42" s="57"/>
      <c r="AB42" s="58"/>
      <c r="AC42" s="410"/>
      <c r="AD42" s="410"/>
      <c r="AE42" s="81"/>
      <c r="AF42" s="81"/>
      <c r="AG42" s="57"/>
      <c r="AH42" s="58"/>
      <c r="AI42" s="250"/>
      <c r="AJ42" s="251"/>
      <c r="AK42" s="415"/>
      <c r="AL42" s="416"/>
      <c r="AM42" s="416"/>
      <c r="AN42" s="414"/>
    </row>
    <row r="43" spans="2:40" ht="13.5" customHeight="1" x14ac:dyDescent="0.15">
      <c r="B43" s="247"/>
      <c r="C43" s="248"/>
      <c r="D43" s="248"/>
      <c r="E43" s="248"/>
      <c r="F43" s="417"/>
      <c r="G43" s="412"/>
      <c r="H43" s="412"/>
      <c r="I43" s="14"/>
      <c r="J43" s="14"/>
      <c r="K43" s="14"/>
      <c r="L43" s="13"/>
      <c r="M43" s="413"/>
      <c r="N43" s="414"/>
      <c r="O43" s="14"/>
      <c r="P43" s="13"/>
      <c r="Q43" s="13"/>
      <c r="R43" s="13"/>
      <c r="S43" s="13"/>
      <c r="T43" s="13"/>
      <c r="U43" s="81"/>
      <c r="V43" s="81"/>
      <c r="W43" s="81"/>
      <c r="X43" s="81"/>
      <c r="Y43" s="81"/>
      <c r="Z43" s="81"/>
      <c r="AA43" s="57"/>
      <c r="AB43" s="58"/>
      <c r="AC43" s="410"/>
      <c r="AD43" s="410"/>
      <c r="AE43" s="81"/>
      <c r="AF43" s="81"/>
      <c r="AG43" s="57"/>
      <c r="AH43" s="58"/>
      <c r="AI43" s="250"/>
      <c r="AJ43" s="251"/>
      <c r="AK43" s="415"/>
      <c r="AL43" s="416"/>
      <c r="AM43" s="416"/>
      <c r="AN43" s="414"/>
    </row>
    <row r="44" spans="2:40" ht="13.5" customHeight="1" x14ac:dyDescent="0.15">
      <c r="B44" s="249"/>
      <c r="C44" s="248"/>
      <c r="D44" s="248"/>
      <c r="E44" s="248"/>
      <c r="F44" s="411"/>
      <c r="G44" s="412"/>
      <c r="H44" s="412"/>
      <c r="I44" s="14"/>
      <c r="J44" s="83"/>
      <c r="K44" s="14"/>
      <c r="L44" s="13"/>
      <c r="M44" s="413"/>
      <c r="N44" s="414"/>
      <c r="O44" s="14"/>
      <c r="P44" s="13"/>
      <c r="Q44" s="13"/>
      <c r="R44" s="13"/>
      <c r="S44" s="13"/>
      <c r="T44" s="13"/>
      <c r="U44" s="81"/>
      <c r="V44" s="81"/>
      <c r="W44" s="81"/>
      <c r="X44" s="81"/>
      <c r="Y44" s="81"/>
      <c r="Z44" s="81"/>
      <c r="AA44" s="57"/>
      <c r="AB44" s="58"/>
      <c r="AC44" s="410"/>
      <c r="AD44" s="410"/>
      <c r="AE44" s="81"/>
      <c r="AF44" s="81"/>
      <c r="AG44" s="57"/>
      <c r="AH44" s="58"/>
      <c r="AI44" s="250"/>
      <c r="AJ44" s="251"/>
      <c r="AK44" s="415"/>
      <c r="AL44" s="416"/>
      <c r="AM44" s="416"/>
      <c r="AN44" s="414"/>
    </row>
    <row r="45" spans="2:40" ht="13.5" customHeight="1" x14ac:dyDescent="0.15">
      <c r="B45" s="4" t="s">
        <v>370</v>
      </c>
    </row>
  </sheetData>
  <mergeCells count="191">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19:H19"/>
    <mergeCell ref="M19:N19"/>
    <mergeCell ref="F18:H18"/>
    <mergeCell ref="M18:N18"/>
    <mergeCell ref="F17:H17"/>
    <mergeCell ref="M17:N17"/>
    <mergeCell ref="F16:H16"/>
    <mergeCell ref="M16:N16"/>
    <mergeCell ref="F15:H15"/>
    <mergeCell ref="M15:N15"/>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F24:H24"/>
    <mergeCell ref="M24:N24"/>
    <mergeCell ref="F23:H23"/>
    <mergeCell ref="M23:N23"/>
    <mergeCell ref="F22:H22"/>
    <mergeCell ref="M22:N22"/>
    <mergeCell ref="F21:H21"/>
    <mergeCell ref="M21:N21"/>
    <mergeCell ref="F20:H20"/>
    <mergeCell ref="M20:N20"/>
    <mergeCell ref="AI8:AJ9"/>
    <mergeCell ref="AC33:AD33"/>
    <mergeCell ref="AC34:AD34"/>
    <mergeCell ref="AC35:AD35"/>
    <mergeCell ref="AC36:AD36"/>
    <mergeCell ref="AK10:AN10"/>
    <mergeCell ref="AK11:AN11"/>
    <mergeCell ref="AK12:AN12"/>
    <mergeCell ref="AK13:AN13"/>
    <mergeCell ref="AK14:AN14"/>
    <mergeCell ref="AK18:AN18"/>
    <mergeCell ref="AK19:AN19"/>
    <mergeCell ref="AK20:AN20"/>
    <mergeCell ref="AK21:AN21"/>
    <mergeCell ref="AK22:AN22"/>
    <mergeCell ref="AK23:AN23"/>
    <mergeCell ref="AK24:AN24"/>
    <mergeCell ref="AK25:AN25"/>
    <mergeCell ref="AK26:AN26"/>
    <mergeCell ref="AK27:AN27"/>
    <mergeCell ref="AC13:AD13"/>
    <mergeCell ref="AK6:AN9"/>
    <mergeCell ref="O6:AD6"/>
    <mergeCell ref="AC7:AD9"/>
    <mergeCell ref="AC12:AD12"/>
    <mergeCell ref="AK28:AN28"/>
    <mergeCell ref="AK15:AN15"/>
    <mergeCell ref="AK16:AN16"/>
    <mergeCell ref="AK17:AN17"/>
    <mergeCell ref="AC25:AD25"/>
    <mergeCell ref="AC26:AD26"/>
    <mergeCell ref="AC23:AD23"/>
    <mergeCell ref="AC24:AD24"/>
    <mergeCell ref="AC21:AD21"/>
    <mergeCell ref="AC22:AD22"/>
    <mergeCell ref="AC37:AD37"/>
    <mergeCell ref="AC38:AD38"/>
    <mergeCell ref="AC39:AD39"/>
    <mergeCell ref="AC43:AD43"/>
    <mergeCell ref="AC14:AD14"/>
    <mergeCell ref="AC15:AD15"/>
    <mergeCell ref="AC16:AD16"/>
    <mergeCell ref="AC17:AD17"/>
    <mergeCell ref="AC18:AD18"/>
    <mergeCell ref="AC19:AD19"/>
    <mergeCell ref="AC20:AD20"/>
    <mergeCell ref="AK29:AN29"/>
    <mergeCell ref="AK30:AN30"/>
    <mergeCell ref="AK31:AN31"/>
    <mergeCell ref="AK32:AN32"/>
    <mergeCell ref="AK33:AN33"/>
    <mergeCell ref="AK34:AN34"/>
    <mergeCell ref="AK35:AN35"/>
    <mergeCell ref="AK36:AN36"/>
    <mergeCell ref="AK37:AN37"/>
    <mergeCell ref="AC44:AD44"/>
    <mergeCell ref="F44:H44"/>
    <mergeCell ref="M44:N44"/>
    <mergeCell ref="AK38:AN38"/>
    <mergeCell ref="AK39:AN39"/>
    <mergeCell ref="AK43:AN43"/>
    <mergeCell ref="AK44:AN44"/>
    <mergeCell ref="F40:H40"/>
    <mergeCell ref="M40:N40"/>
    <mergeCell ref="AC40:AD40"/>
    <mergeCell ref="AK40:AN40"/>
    <mergeCell ref="F42:H42"/>
    <mergeCell ref="M42:N42"/>
    <mergeCell ref="AC42:AD42"/>
    <mergeCell ref="AK42:AN42"/>
    <mergeCell ref="F41:H41"/>
    <mergeCell ref="M41:N41"/>
    <mergeCell ref="AC41:AD41"/>
    <mergeCell ref="AK41:AN41"/>
    <mergeCell ref="M39:N39"/>
    <mergeCell ref="F43:H43"/>
    <mergeCell ref="M43:N43"/>
  </mergeCells>
  <phoneticPr fontId="9"/>
  <dataValidations count="1">
    <dataValidation type="list" allowBlank="1" showInputMessage="1" showErrorMessage="1" sqref="I36:J43 I10:J30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6"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zoomScale="115" zoomScaleNormal="70" zoomScaleSheetLayoutView="115" workbookViewId="0">
      <selection activeCell="AM23" sqref="AM23"/>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9" customFormat="1" ht="25.15" customHeight="1" x14ac:dyDescent="0.15">
      <c r="B3" s="519" t="s">
        <v>238</v>
      </c>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row>
    <row r="4" spans="2:35" ht="20.100000000000001" customHeight="1" x14ac:dyDescent="0.15">
      <c r="B4" s="520" t="s">
        <v>17</v>
      </c>
      <c r="C4" s="521"/>
      <c r="D4" s="522"/>
      <c r="E4" s="523" t="str">
        <f>'様式A-1'!D3</f>
        <v>ヒエバラダイサンズイドウ</v>
      </c>
      <c r="F4" s="524"/>
      <c r="G4" s="524"/>
      <c r="H4" s="524"/>
      <c r="I4" s="525"/>
      <c r="J4" s="526" t="s">
        <v>18</v>
      </c>
      <c r="K4" s="526"/>
      <c r="L4" s="526"/>
      <c r="M4" s="527" t="str">
        <f>'様式A-1'!J3</f>
        <v>国道187号</v>
      </c>
      <c r="N4" s="527"/>
      <c r="O4" s="527"/>
      <c r="P4" s="527"/>
      <c r="Q4" s="527"/>
      <c r="R4" s="527"/>
      <c r="S4" s="501" t="s">
        <v>134</v>
      </c>
      <c r="T4" s="502"/>
      <c r="U4" s="502"/>
      <c r="V4" s="503"/>
      <c r="W4" s="507" t="str">
        <f>'様式A-1'!K5</f>
        <v>株式会社エイト日本技術開発
岡根 三千夫</v>
      </c>
      <c r="X4" s="508"/>
      <c r="Y4" s="508"/>
      <c r="Z4" s="508"/>
      <c r="AA4" s="508"/>
      <c r="AB4" s="509"/>
      <c r="AC4" s="513" t="s">
        <v>163</v>
      </c>
      <c r="AD4" s="514"/>
      <c r="AE4" s="515"/>
      <c r="AF4" s="528">
        <f>'様式A-1'!R5</f>
        <v>45651</v>
      </c>
      <c r="AG4" s="529"/>
      <c r="AH4" s="529"/>
      <c r="AI4" s="530"/>
    </row>
    <row r="5" spans="2:35" ht="20.100000000000001" customHeight="1" x14ac:dyDescent="0.15">
      <c r="B5" s="534" t="s">
        <v>0</v>
      </c>
      <c r="C5" s="535"/>
      <c r="D5" s="536"/>
      <c r="E5" s="537" t="str">
        <f>'様式A-1'!D4</f>
        <v>稗原第3隧道</v>
      </c>
      <c r="F5" s="538"/>
      <c r="G5" s="538"/>
      <c r="H5" s="538"/>
      <c r="I5" s="539"/>
      <c r="J5" s="540" t="s">
        <v>1</v>
      </c>
      <c r="K5" s="540"/>
      <c r="L5" s="540"/>
      <c r="M5" s="527" t="str">
        <f>'様式A-1'!R3</f>
        <v>山口県
山口県岩国土木建築事務所</v>
      </c>
      <c r="N5" s="527"/>
      <c r="O5" s="527"/>
      <c r="P5" s="527"/>
      <c r="Q5" s="527"/>
      <c r="R5" s="527"/>
      <c r="S5" s="504"/>
      <c r="T5" s="505"/>
      <c r="U5" s="505"/>
      <c r="V5" s="506"/>
      <c r="W5" s="510"/>
      <c r="X5" s="511"/>
      <c r="Y5" s="511"/>
      <c r="Z5" s="511"/>
      <c r="AA5" s="511"/>
      <c r="AB5" s="512"/>
      <c r="AC5" s="516"/>
      <c r="AD5" s="517"/>
      <c r="AE5" s="518"/>
      <c r="AF5" s="531"/>
      <c r="AG5" s="532"/>
      <c r="AH5" s="532"/>
      <c r="AI5" s="533"/>
    </row>
    <row r="6" spans="2:35" ht="26.25" customHeight="1" x14ac:dyDescent="0.15">
      <c r="B6" s="497" t="s">
        <v>162</v>
      </c>
      <c r="C6" s="499"/>
      <c r="D6" s="499"/>
      <c r="E6" s="499"/>
      <c r="F6" s="499"/>
      <c r="G6" s="499"/>
      <c r="H6" s="499"/>
      <c r="I6" s="499"/>
      <c r="J6" s="499"/>
      <c r="K6" s="499"/>
      <c r="L6" s="499"/>
      <c r="M6" s="499"/>
      <c r="N6" s="499"/>
      <c r="O6" s="499"/>
      <c r="P6" s="499"/>
      <c r="Q6" s="499"/>
      <c r="R6" s="499"/>
      <c r="S6" s="499"/>
      <c r="T6" s="499"/>
      <c r="U6" s="499"/>
      <c r="V6" s="499"/>
      <c r="W6" s="499"/>
      <c r="X6" s="499"/>
      <c r="Y6" s="499"/>
      <c r="Z6" s="499"/>
      <c r="AA6" s="499"/>
      <c r="AB6" s="499"/>
      <c r="AC6" s="499"/>
      <c r="AD6" s="499"/>
      <c r="AE6" s="499"/>
      <c r="AF6" s="499"/>
      <c r="AG6" s="499"/>
      <c r="AH6" s="499"/>
      <c r="AI6" s="499"/>
    </row>
    <row r="7" spans="2:35" ht="35.65" customHeight="1" x14ac:dyDescent="0.15">
      <c r="B7" s="498"/>
      <c r="C7" s="500"/>
      <c r="D7" s="500"/>
      <c r="E7" s="500"/>
      <c r="F7" s="500"/>
      <c r="G7" s="500"/>
      <c r="H7" s="500"/>
      <c r="I7" s="500"/>
      <c r="J7" s="500"/>
      <c r="K7" s="500"/>
      <c r="L7" s="500"/>
      <c r="M7" s="500"/>
      <c r="N7" s="500"/>
      <c r="O7" s="500"/>
      <c r="P7" s="500"/>
      <c r="Q7" s="500"/>
      <c r="R7" s="500"/>
      <c r="S7" s="500"/>
      <c r="T7" s="500"/>
      <c r="U7" s="500"/>
      <c r="V7" s="500"/>
      <c r="W7" s="500"/>
      <c r="X7" s="500"/>
      <c r="Y7" s="500"/>
      <c r="Z7" s="500"/>
      <c r="AA7" s="500"/>
      <c r="AB7" s="500"/>
      <c r="AC7" s="500"/>
      <c r="AD7" s="500"/>
      <c r="AE7" s="500"/>
      <c r="AF7" s="500"/>
      <c r="AG7" s="500"/>
      <c r="AH7" s="500"/>
      <c r="AI7" s="500"/>
    </row>
    <row r="8" spans="2:35" ht="35.65" customHeight="1" x14ac:dyDescent="0.15">
      <c r="B8" s="498"/>
      <c r="C8" s="500"/>
      <c r="D8" s="500"/>
      <c r="E8" s="500"/>
      <c r="F8" s="500"/>
      <c r="G8" s="500"/>
      <c r="H8" s="500"/>
      <c r="I8" s="500"/>
      <c r="J8" s="500"/>
      <c r="K8" s="500"/>
      <c r="L8" s="500"/>
      <c r="M8" s="500"/>
      <c r="N8" s="500"/>
      <c r="O8" s="500"/>
      <c r="P8" s="500"/>
      <c r="Q8" s="500"/>
      <c r="R8" s="500"/>
      <c r="S8" s="500"/>
      <c r="T8" s="500"/>
      <c r="U8" s="500"/>
      <c r="V8" s="500"/>
      <c r="W8" s="500"/>
      <c r="X8" s="500"/>
      <c r="Y8" s="500"/>
      <c r="Z8" s="500"/>
      <c r="AA8" s="500"/>
      <c r="AB8" s="500"/>
      <c r="AC8" s="500"/>
      <c r="AD8" s="500"/>
      <c r="AE8" s="500"/>
      <c r="AF8" s="500"/>
      <c r="AG8" s="500"/>
      <c r="AH8" s="500"/>
      <c r="AI8" s="500"/>
    </row>
    <row r="9" spans="2:35" ht="35.65" customHeight="1" x14ac:dyDescent="0.15">
      <c r="B9" s="498"/>
      <c r="C9" s="500"/>
      <c r="D9" s="500"/>
      <c r="E9" s="500"/>
      <c r="F9" s="500"/>
      <c r="G9" s="500"/>
      <c r="H9" s="500"/>
      <c r="I9" s="500"/>
      <c r="J9" s="500"/>
      <c r="K9" s="500"/>
      <c r="L9" s="500"/>
      <c r="M9" s="500"/>
      <c r="N9" s="500"/>
      <c r="O9" s="500"/>
      <c r="P9" s="500"/>
      <c r="Q9" s="500"/>
      <c r="R9" s="500"/>
      <c r="S9" s="500"/>
      <c r="T9" s="500"/>
      <c r="U9" s="500"/>
      <c r="V9" s="500"/>
      <c r="W9" s="500"/>
      <c r="X9" s="500"/>
      <c r="Y9" s="500"/>
      <c r="Z9" s="500"/>
      <c r="AA9" s="500"/>
      <c r="AB9" s="500"/>
      <c r="AC9" s="500"/>
      <c r="AD9" s="500"/>
      <c r="AE9" s="500"/>
      <c r="AF9" s="500"/>
      <c r="AG9" s="500"/>
      <c r="AH9" s="500"/>
      <c r="AI9" s="500"/>
    </row>
    <row r="10" spans="2:35" ht="35.65" customHeight="1" x14ac:dyDescent="0.15">
      <c r="B10" s="498"/>
      <c r="C10" s="500"/>
      <c r="D10" s="500"/>
      <c r="E10" s="500"/>
      <c r="F10" s="500"/>
      <c r="G10" s="500"/>
      <c r="H10" s="500"/>
      <c r="I10" s="500"/>
      <c r="J10" s="500"/>
      <c r="K10" s="500"/>
      <c r="L10" s="500"/>
      <c r="M10" s="500"/>
      <c r="N10" s="500"/>
      <c r="O10" s="500"/>
      <c r="P10" s="500"/>
      <c r="Q10" s="500"/>
      <c r="R10" s="500"/>
      <c r="S10" s="500"/>
      <c r="T10" s="500"/>
      <c r="U10" s="500"/>
      <c r="V10" s="500"/>
      <c r="W10" s="500"/>
      <c r="X10" s="500"/>
      <c r="Y10" s="500"/>
      <c r="Z10" s="500"/>
      <c r="AA10" s="500"/>
      <c r="AB10" s="500"/>
      <c r="AC10" s="500"/>
      <c r="AD10" s="500"/>
      <c r="AE10" s="500"/>
      <c r="AF10" s="500"/>
      <c r="AG10" s="500"/>
      <c r="AH10" s="500"/>
      <c r="AI10" s="500"/>
    </row>
    <row r="11" spans="2:35" ht="35.65" customHeight="1" x14ac:dyDescent="0.15">
      <c r="B11" s="498"/>
      <c r="C11" s="500"/>
      <c r="D11" s="500"/>
      <c r="E11" s="500"/>
      <c r="F11" s="500"/>
      <c r="G11" s="500"/>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500"/>
      <c r="AF11" s="500"/>
      <c r="AG11" s="500"/>
      <c r="AH11" s="500"/>
      <c r="AI11" s="500"/>
    </row>
    <row r="12" spans="2:35" ht="35.65" customHeight="1" x14ac:dyDescent="0.15">
      <c r="B12" s="498"/>
      <c r="C12" s="500"/>
      <c r="D12" s="500"/>
      <c r="E12" s="500"/>
      <c r="F12" s="500"/>
      <c r="G12" s="500"/>
      <c r="H12" s="500"/>
      <c r="I12" s="500"/>
      <c r="J12" s="500"/>
      <c r="K12" s="500"/>
      <c r="L12" s="500"/>
      <c r="M12" s="500"/>
      <c r="N12" s="500"/>
      <c r="O12" s="500"/>
      <c r="P12" s="500"/>
      <c r="Q12" s="500"/>
      <c r="R12" s="500"/>
      <c r="S12" s="500"/>
      <c r="T12" s="500"/>
      <c r="U12" s="500"/>
      <c r="V12" s="500"/>
      <c r="W12" s="500"/>
      <c r="X12" s="500"/>
      <c r="Y12" s="500"/>
      <c r="Z12" s="500"/>
      <c r="AA12" s="500"/>
      <c r="AB12" s="500"/>
      <c r="AC12" s="500"/>
      <c r="AD12" s="500"/>
      <c r="AE12" s="500"/>
      <c r="AF12" s="500"/>
      <c r="AG12" s="500"/>
      <c r="AH12" s="500"/>
      <c r="AI12" s="500"/>
    </row>
    <row r="13" spans="2:35" ht="35.65" customHeight="1" x14ac:dyDescent="0.15">
      <c r="B13" s="498"/>
      <c r="C13" s="500"/>
      <c r="D13" s="500"/>
      <c r="E13" s="500"/>
      <c r="F13" s="500"/>
      <c r="G13" s="500"/>
      <c r="H13" s="500"/>
      <c r="I13" s="500"/>
      <c r="J13" s="500"/>
      <c r="K13" s="500"/>
      <c r="L13" s="500"/>
      <c r="M13" s="500"/>
      <c r="N13" s="500"/>
      <c r="O13" s="500"/>
      <c r="P13" s="500"/>
      <c r="Q13" s="500"/>
      <c r="R13" s="500"/>
      <c r="S13" s="500"/>
      <c r="T13" s="500"/>
      <c r="U13" s="500"/>
      <c r="V13" s="500"/>
      <c r="W13" s="500"/>
      <c r="X13" s="500"/>
      <c r="Y13" s="500"/>
      <c r="Z13" s="500"/>
      <c r="AA13" s="500"/>
      <c r="AB13" s="500"/>
      <c r="AC13" s="500"/>
      <c r="AD13" s="500"/>
      <c r="AE13" s="500"/>
      <c r="AF13" s="500"/>
      <c r="AG13" s="500"/>
      <c r="AH13" s="500"/>
      <c r="AI13" s="500"/>
    </row>
    <row r="14" spans="2:35" ht="35.65" customHeight="1" x14ac:dyDescent="0.15">
      <c r="B14" s="498"/>
      <c r="C14" s="500"/>
      <c r="D14" s="500"/>
      <c r="E14" s="500"/>
      <c r="F14" s="500"/>
      <c r="G14" s="500"/>
      <c r="H14" s="500"/>
      <c r="I14" s="500"/>
      <c r="J14" s="500"/>
      <c r="K14" s="500"/>
      <c r="L14" s="500"/>
      <c r="M14" s="500"/>
      <c r="N14" s="500"/>
      <c r="O14" s="500"/>
      <c r="P14" s="500"/>
      <c r="Q14" s="500"/>
      <c r="R14" s="500"/>
      <c r="S14" s="500"/>
      <c r="T14" s="500"/>
      <c r="U14" s="500"/>
      <c r="V14" s="500"/>
      <c r="W14" s="500"/>
      <c r="X14" s="500"/>
      <c r="Y14" s="500"/>
      <c r="Z14" s="500"/>
      <c r="AA14" s="500"/>
      <c r="AB14" s="500"/>
      <c r="AC14" s="500"/>
      <c r="AD14" s="500"/>
      <c r="AE14" s="500"/>
      <c r="AF14" s="500"/>
      <c r="AG14" s="500"/>
      <c r="AH14" s="500"/>
      <c r="AI14" s="500"/>
    </row>
    <row r="15" spans="2:35" ht="35.65" customHeight="1" x14ac:dyDescent="0.15">
      <c r="B15" s="498"/>
      <c r="C15" s="500"/>
      <c r="D15" s="500"/>
      <c r="E15" s="500"/>
      <c r="F15" s="500"/>
      <c r="G15" s="500"/>
      <c r="H15" s="500"/>
      <c r="I15" s="500"/>
      <c r="J15" s="500"/>
      <c r="K15" s="500"/>
      <c r="L15" s="500"/>
      <c r="M15" s="500"/>
      <c r="N15" s="500"/>
      <c r="O15" s="500"/>
      <c r="P15" s="500"/>
      <c r="Q15" s="500"/>
      <c r="R15" s="500"/>
      <c r="S15" s="500"/>
      <c r="T15" s="500"/>
      <c r="U15" s="500"/>
      <c r="V15" s="500"/>
      <c r="W15" s="500"/>
      <c r="X15" s="500"/>
      <c r="Y15" s="500"/>
      <c r="Z15" s="500"/>
      <c r="AA15" s="500"/>
      <c r="AB15" s="500"/>
      <c r="AC15" s="500"/>
      <c r="AD15" s="500"/>
      <c r="AE15" s="500"/>
      <c r="AF15" s="500"/>
      <c r="AG15" s="500"/>
      <c r="AH15" s="500"/>
      <c r="AI15" s="500"/>
    </row>
    <row r="16" spans="2:35" ht="35.65" customHeight="1" x14ac:dyDescent="0.15">
      <c r="B16" s="498"/>
      <c r="C16" s="500"/>
      <c r="D16" s="500"/>
      <c r="E16" s="500"/>
      <c r="F16" s="500"/>
      <c r="G16" s="500"/>
      <c r="H16" s="500"/>
      <c r="I16" s="500"/>
      <c r="J16" s="500"/>
      <c r="K16" s="500"/>
      <c r="L16" s="500"/>
      <c r="M16" s="500"/>
      <c r="N16" s="500"/>
      <c r="O16" s="500"/>
      <c r="P16" s="500"/>
      <c r="Q16" s="500"/>
      <c r="R16" s="500"/>
      <c r="S16" s="500"/>
      <c r="T16" s="500"/>
      <c r="U16" s="500"/>
      <c r="V16" s="500"/>
      <c r="W16" s="500"/>
      <c r="X16" s="500"/>
      <c r="Y16" s="500"/>
      <c r="Z16" s="500"/>
      <c r="AA16" s="500"/>
      <c r="AB16" s="500"/>
      <c r="AC16" s="500"/>
      <c r="AD16" s="500"/>
      <c r="AE16" s="500"/>
      <c r="AF16" s="500"/>
      <c r="AG16" s="500"/>
      <c r="AH16" s="500"/>
      <c r="AI16" s="500"/>
    </row>
    <row r="17" spans="2:35" ht="35.65" customHeight="1" x14ac:dyDescent="0.15">
      <c r="B17" s="498"/>
      <c r="C17" s="500"/>
      <c r="D17" s="500"/>
      <c r="E17" s="500"/>
      <c r="F17" s="500"/>
      <c r="G17" s="500"/>
      <c r="H17" s="500"/>
      <c r="I17" s="500"/>
      <c r="J17" s="500"/>
      <c r="K17" s="500"/>
      <c r="L17" s="500"/>
      <c r="M17" s="500"/>
      <c r="N17" s="500"/>
      <c r="O17" s="500"/>
      <c r="P17" s="500"/>
      <c r="Q17" s="500"/>
      <c r="R17" s="500"/>
      <c r="S17" s="500"/>
      <c r="T17" s="500"/>
      <c r="U17" s="500"/>
      <c r="V17" s="500"/>
      <c r="W17" s="500"/>
      <c r="X17" s="500"/>
      <c r="Y17" s="500"/>
      <c r="Z17" s="500"/>
      <c r="AA17" s="500"/>
      <c r="AB17" s="500"/>
      <c r="AC17" s="500"/>
      <c r="AD17" s="500"/>
      <c r="AE17" s="500"/>
      <c r="AF17" s="500"/>
      <c r="AG17" s="500"/>
      <c r="AH17" s="500"/>
      <c r="AI17" s="500"/>
    </row>
    <row r="18" spans="2:35" ht="53.25" customHeight="1" x14ac:dyDescent="0.15">
      <c r="B18" s="498"/>
      <c r="C18" s="500"/>
      <c r="D18" s="500"/>
      <c r="E18" s="500"/>
      <c r="F18" s="500"/>
      <c r="G18" s="500"/>
      <c r="H18" s="500"/>
      <c r="I18" s="500"/>
      <c r="J18" s="500"/>
      <c r="K18" s="500"/>
      <c r="L18" s="500"/>
      <c r="M18" s="500"/>
      <c r="N18" s="500"/>
      <c r="O18" s="500"/>
      <c r="P18" s="500"/>
      <c r="Q18" s="500"/>
      <c r="R18" s="500"/>
      <c r="S18" s="500"/>
      <c r="T18" s="500"/>
      <c r="U18" s="500"/>
      <c r="V18" s="500"/>
      <c r="W18" s="500"/>
      <c r="X18" s="500"/>
      <c r="Y18" s="500"/>
      <c r="Z18" s="500"/>
      <c r="AA18" s="500"/>
      <c r="AB18" s="500"/>
      <c r="AC18" s="500"/>
      <c r="AD18" s="500"/>
      <c r="AE18" s="500"/>
      <c r="AF18" s="500"/>
      <c r="AG18" s="500"/>
      <c r="AH18" s="500"/>
      <c r="AI18" s="500"/>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9"/>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topLeftCell="A20" zoomScale="115" zoomScaleNormal="70" zoomScaleSheetLayoutView="115" workbookViewId="0">
      <selection activeCell="V25" sqref="V25"/>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65" t="s">
        <v>508</v>
      </c>
      <c r="C2" s="194"/>
      <c r="D2" s="194"/>
      <c r="E2" s="194"/>
      <c r="F2" s="194"/>
      <c r="G2" s="194"/>
      <c r="H2" s="194"/>
      <c r="I2" s="194"/>
      <c r="J2" s="194"/>
      <c r="K2" s="194"/>
      <c r="L2" s="194"/>
      <c r="M2" s="196"/>
      <c r="N2" s="337" t="s">
        <v>410</v>
      </c>
      <c r="O2" s="337"/>
      <c r="P2" s="541">
        <v>45586</v>
      </c>
      <c r="Q2" s="542"/>
      <c r="R2" s="543"/>
      <c r="S2" s="337" t="s">
        <v>411</v>
      </c>
      <c r="T2" s="337"/>
      <c r="U2" s="337"/>
      <c r="V2" s="544" t="s">
        <v>896</v>
      </c>
      <c r="W2" s="544"/>
      <c r="X2" s="544"/>
      <c r="Y2" s="544"/>
      <c r="Z2" s="544"/>
    </row>
    <row r="3" spans="2:27" ht="20.100000000000001" customHeight="1" x14ac:dyDescent="0.15">
      <c r="B3" s="271" t="s">
        <v>17</v>
      </c>
      <c r="C3" s="545" t="s">
        <v>585</v>
      </c>
      <c r="D3" s="546"/>
      <c r="E3" s="546"/>
      <c r="F3" s="547"/>
      <c r="G3" s="548" t="s">
        <v>412</v>
      </c>
      <c r="H3" s="545" t="s">
        <v>586</v>
      </c>
      <c r="I3" s="546"/>
      <c r="J3" s="547"/>
      <c r="K3" s="548" t="s">
        <v>413</v>
      </c>
      <c r="L3" s="553" t="s">
        <v>899</v>
      </c>
      <c r="M3" s="546"/>
      <c r="N3" s="546"/>
      <c r="O3" s="546"/>
      <c r="P3" s="546"/>
      <c r="Q3" s="513" t="s">
        <v>587</v>
      </c>
      <c r="R3" s="515"/>
      <c r="S3" s="545" t="s">
        <v>588</v>
      </c>
      <c r="T3" s="546"/>
      <c r="U3" s="547"/>
      <c r="V3" s="554" t="s">
        <v>414</v>
      </c>
      <c r="W3" s="273" t="s">
        <v>415</v>
      </c>
      <c r="X3" s="556">
        <v>34.496400000000001</v>
      </c>
      <c r="Y3" s="557"/>
      <c r="Z3" s="558"/>
    </row>
    <row r="4" spans="2:27" ht="20.100000000000001" customHeight="1" x14ac:dyDescent="0.15">
      <c r="B4" s="274" t="s">
        <v>7</v>
      </c>
      <c r="C4" s="550" t="s">
        <v>589</v>
      </c>
      <c r="D4" s="551"/>
      <c r="E4" s="551"/>
      <c r="F4" s="552"/>
      <c r="G4" s="549"/>
      <c r="H4" s="550"/>
      <c r="I4" s="551"/>
      <c r="J4" s="552"/>
      <c r="K4" s="549"/>
      <c r="L4" s="551"/>
      <c r="M4" s="551"/>
      <c r="N4" s="551"/>
      <c r="O4" s="551"/>
      <c r="P4" s="551"/>
      <c r="Q4" s="516"/>
      <c r="R4" s="518"/>
      <c r="S4" s="550" t="s">
        <v>590</v>
      </c>
      <c r="T4" s="551"/>
      <c r="U4" s="552"/>
      <c r="V4" s="555"/>
      <c r="W4" s="272" t="s">
        <v>416</v>
      </c>
      <c r="X4" s="556">
        <v>132.58358000000001</v>
      </c>
      <c r="Y4" s="557"/>
      <c r="Z4" s="558"/>
    </row>
    <row r="5" spans="2:27" ht="20.100000000000001" customHeight="1" x14ac:dyDescent="0.15">
      <c r="B5" s="520" t="s">
        <v>8</v>
      </c>
      <c r="C5" s="268" t="s">
        <v>9</v>
      </c>
      <c r="D5" s="559" t="s">
        <v>591</v>
      </c>
      <c r="E5" s="560"/>
      <c r="F5" s="560"/>
      <c r="G5" s="561" t="s">
        <v>502</v>
      </c>
      <c r="H5" s="562"/>
      <c r="I5" s="389" t="s">
        <v>357</v>
      </c>
      <c r="J5" s="563"/>
      <c r="K5" s="365"/>
      <c r="L5" s="564" t="s">
        <v>26</v>
      </c>
      <c r="M5" s="564"/>
      <c r="N5" s="269" t="s">
        <v>25</v>
      </c>
      <c r="O5" s="275">
        <v>76</v>
      </c>
      <c r="P5" s="270" t="s">
        <v>24</v>
      </c>
      <c r="Q5" s="515" t="s">
        <v>431</v>
      </c>
      <c r="R5" s="565" t="s">
        <v>540</v>
      </c>
      <c r="S5" s="548" t="s">
        <v>13</v>
      </c>
      <c r="T5" s="548"/>
      <c r="U5" s="276" t="s">
        <v>902</v>
      </c>
      <c r="V5" s="501" t="s">
        <v>417</v>
      </c>
      <c r="W5" s="273" t="s">
        <v>415</v>
      </c>
      <c r="X5" s="556">
        <v>34.497669999999999</v>
      </c>
      <c r="Y5" s="557"/>
      <c r="Z5" s="558"/>
    </row>
    <row r="6" spans="2:27" ht="20.100000000000001" customHeight="1" x14ac:dyDescent="0.15">
      <c r="B6" s="534"/>
      <c r="C6" s="268" t="s">
        <v>10</v>
      </c>
      <c r="D6" s="559" t="s">
        <v>591</v>
      </c>
      <c r="E6" s="560"/>
      <c r="F6" s="560"/>
      <c r="G6" s="564" t="s">
        <v>418</v>
      </c>
      <c r="H6" s="564"/>
      <c r="I6" s="389" t="s">
        <v>592</v>
      </c>
      <c r="J6" s="563"/>
      <c r="K6" s="365"/>
      <c r="L6" s="564" t="s">
        <v>373</v>
      </c>
      <c r="M6" s="564"/>
      <c r="N6" s="269" t="s">
        <v>25</v>
      </c>
      <c r="O6" s="277">
        <v>7</v>
      </c>
      <c r="P6" s="270" t="s">
        <v>24</v>
      </c>
      <c r="Q6" s="506"/>
      <c r="R6" s="566"/>
      <c r="S6" s="564" t="s">
        <v>12</v>
      </c>
      <c r="T6" s="564"/>
      <c r="U6" s="278" t="s">
        <v>454</v>
      </c>
      <c r="V6" s="504"/>
      <c r="W6" s="273" t="s">
        <v>416</v>
      </c>
      <c r="X6" s="556">
        <v>132.58206999999999</v>
      </c>
      <c r="Y6" s="557"/>
      <c r="Z6" s="558"/>
    </row>
    <row r="7" spans="2:27" ht="7.5" customHeight="1" x14ac:dyDescent="0.15">
      <c r="B7" s="540" t="s">
        <v>503</v>
      </c>
      <c r="C7" s="540"/>
      <c r="D7" s="588" t="s">
        <v>569</v>
      </c>
      <c r="E7" s="589"/>
      <c r="F7" s="279"/>
      <c r="G7" s="279"/>
      <c r="H7" s="279"/>
      <c r="I7" s="279"/>
      <c r="J7" s="279"/>
      <c r="K7" s="279"/>
      <c r="L7" s="279"/>
      <c r="M7" s="279"/>
      <c r="N7" s="279"/>
      <c r="O7" s="279"/>
      <c r="P7" s="279"/>
      <c r="Q7" s="279"/>
      <c r="R7" s="279"/>
      <c r="S7" s="279"/>
      <c r="T7" s="279"/>
      <c r="U7" s="279"/>
      <c r="V7" s="279"/>
      <c r="W7" s="279"/>
      <c r="X7" s="280"/>
      <c r="Y7" s="280"/>
      <c r="Z7" s="281"/>
    </row>
    <row r="8" spans="2:27" ht="21.75" customHeight="1" x14ac:dyDescent="0.15">
      <c r="B8" s="540"/>
      <c r="C8" s="540"/>
      <c r="D8" s="590"/>
      <c r="E8" s="591"/>
      <c r="F8" s="282"/>
      <c r="G8" s="513" t="s">
        <v>419</v>
      </c>
      <c r="H8" s="515"/>
      <c r="I8" s="596" t="s">
        <v>420</v>
      </c>
      <c r="J8" s="283" t="s">
        <v>14</v>
      </c>
      <c r="K8" s="284" t="s">
        <v>23</v>
      </c>
      <c r="L8" s="577">
        <v>49</v>
      </c>
      <c r="M8" s="578"/>
      <c r="N8" s="285" t="s">
        <v>22</v>
      </c>
      <c r="O8" s="579">
        <v>1</v>
      </c>
      <c r="P8" s="579"/>
      <c r="Q8" s="285" t="s">
        <v>21</v>
      </c>
      <c r="R8" s="577">
        <v>0</v>
      </c>
      <c r="S8" s="578"/>
      <c r="T8" s="513" t="s">
        <v>504</v>
      </c>
      <c r="U8" s="515"/>
      <c r="V8" s="513" t="s">
        <v>421</v>
      </c>
      <c r="W8" s="515"/>
      <c r="X8" s="567">
        <v>0</v>
      </c>
      <c r="Y8" s="568"/>
      <c r="Z8" s="282"/>
      <c r="AA8" s="105"/>
    </row>
    <row r="9" spans="2:27" ht="10.9" customHeight="1" x14ac:dyDescent="0.15">
      <c r="B9" s="540"/>
      <c r="C9" s="540"/>
      <c r="D9" s="590"/>
      <c r="E9" s="591"/>
      <c r="F9" s="282"/>
      <c r="G9" s="594"/>
      <c r="H9" s="595"/>
      <c r="I9" s="597"/>
      <c r="J9" s="571" t="s">
        <v>15</v>
      </c>
      <c r="K9" s="573" t="s">
        <v>23</v>
      </c>
      <c r="L9" s="567">
        <v>34</v>
      </c>
      <c r="M9" s="568"/>
      <c r="N9" s="571" t="s">
        <v>22</v>
      </c>
      <c r="O9" s="567">
        <v>0</v>
      </c>
      <c r="P9" s="568"/>
      <c r="Q9" s="571" t="s">
        <v>21</v>
      </c>
      <c r="R9" s="567">
        <v>0</v>
      </c>
      <c r="S9" s="568"/>
      <c r="T9" s="594"/>
      <c r="U9" s="595"/>
      <c r="V9" s="516"/>
      <c r="W9" s="518"/>
      <c r="X9" s="569"/>
      <c r="Y9" s="570"/>
      <c r="Z9" s="282"/>
      <c r="AA9" s="105"/>
    </row>
    <row r="10" spans="2:27" ht="10.9" customHeight="1" x14ac:dyDescent="0.15">
      <c r="B10" s="540"/>
      <c r="C10" s="540"/>
      <c r="D10" s="590"/>
      <c r="E10" s="591"/>
      <c r="F10" s="282"/>
      <c r="G10" s="594"/>
      <c r="H10" s="595"/>
      <c r="I10" s="597"/>
      <c r="J10" s="572"/>
      <c r="K10" s="574"/>
      <c r="L10" s="575"/>
      <c r="M10" s="576"/>
      <c r="N10" s="572"/>
      <c r="O10" s="575"/>
      <c r="P10" s="576"/>
      <c r="Q10" s="572"/>
      <c r="R10" s="575"/>
      <c r="S10" s="576"/>
      <c r="T10" s="594"/>
      <c r="U10" s="595"/>
      <c r="V10" s="581" t="s">
        <v>409</v>
      </c>
      <c r="W10" s="582"/>
      <c r="X10" s="567">
        <v>0</v>
      </c>
      <c r="Y10" s="568"/>
      <c r="Z10" s="282"/>
      <c r="AA10" s="105"/>
    </row>
    <row r="11" spans="2:27" ht="21.75" customHeight="1" x14ac:dyDescent="0.15">
      <c r="B11" s="540"/>
      <c r="C11" s="540"/>
      <c r="D11" s="592"/>
      <c r="E11" s="593"/>
      <c r="F11" s="282"/>
      <c r="G11" s="516"/>
      <c r="H11" s="518"/>
      <c r="I11" s="598"/>
      <c r="J11" s="285" t="s">
        <v>16</v>
      </c>
      <c r="K11" s="284" t="s">
        <v>23</v>
      </c>
      <c r="L11" s="585">
        <v>0</v>
      </c>
      <c r="M11" s="586"/>
      <c r="N11" s="285" t="s">
        <v>22</v>
      </c>
      <c r="O11" s="587">
        <v>0</v>
      </c>
      <c r="P11" s="587"/>
      <c r="Q11" s="285" t="s">
        <v>21</v>
      </c>
      <c r="R11" s="585">
        <v>0</v>
      </c>
      <c r="S11" s="586"/>
      <c r="T11" s="516"/>
      <c r="U11" s="518"/>
      <c r="V11" s="583"/>
      <c r="W11" s="584"/>
      <c r="X11" s="575"/>
      <c r="Y11" s="576"/>
      <c r="Z11" s="282"/>
      <c r="AA11" s="105"/>
    </row>
    <row r="12" spans="2:27" ht="21.75" customHeight="1" x14ac:dyDescent="0.15">
      <c r="B12" s="333" t="s">
        <v>5</v>
      </c>
      <c r="C12" s="197"/>
      <c r="D12" s="198"/>
      <c r="E12" s="198"/>
      <c r="F12" s="197"/>
      <c r="G12" s="197"/>
      <c r="H12" s="197"/>
      <c r="I12" s="197"/>
      <c r="J12" s="197"/>
      <c r="K12" s="197"/>
      <c r="L12" s="197"/>
      <c r="M12" s="197"/>
      <c r="N12" s="197"/>
      <c r="O12" s="197"/>
      <c r="P12" s="197"/>
      <c r="Q12" s="197"/>
      <c r="R12" s="197"/>
      <c r="S12" s="197"/>
      <c r="T12" s="197"/>
      <c r="U12" s="197"/>
      <c r="V12" s="197"/>
      <c r="W12" s="197"/>
      <c r="X12" s="197"/>
      <c r="Y12" s="197"/>
      <c r="Z12" s="197"/>
      <c r="AA12" s="105"/>
    </row>
    <row r="13" spans="2:27" ht="21.75" customHeight="1" x14ac:dyDescent="0.15">
      <c r="B13" s="334"/>
      <c r="C13" s="197"/>
      <c r="D13" s="198"/>
      <c r="E13" s="198"/>
      <c r="F13" s="197"/>
      <c r="G13" s="197"/>
      <c r="H13" s="197"/>
      <c r="I13" s="197"/>
      <c r="J13" s="197"/>
      <c r="K13" s="197"/>
      <c r="L13" s="197"/>
      <c r="M13" s="197"/>
      <c r="N13" s="197"/>
      <c r="O13" s="197"/>
      <c r="P13" s="197"/>
      <c r="Q13" s="197"/>
      <c r="R13" s="197"/>
      <c r="S13" s="197"/>
      <c r="T13" s="197"/>
      <c r="U13" s="197"/>
      <c r="V13" s="199"/>
      <c r="W13" s="199"/>
      <c r="X13" s="199"/>
      <c r="Y13" s="199"/>
      <c r="Z13" s="197"/>
      <c r="AA13" s="105"/>
    </row>
    <row r="14" spans="2:27" ht="21.75" customHeight="1" x14ac:dyDescent="0.15">
      <c r="B14" s="334"/>
      <c r="C14" s="197"/>
      <c r="D14" s="198"/>
      <c r="E14" s="198"/>
      <c r="F14" s="197"/>
      <c r="G14" s="197"/>
      <c r="H14" s="197"/>
      <c r="I14" s="197"/>
      <c r="J14" s="197"/>
      <c r="K14" s="197"/>
      <c r="L14" s="197"/>
      <c r="M14" s="197"/>
      <c r="N14" s="197"/>
      <c r="O14" s="197"/>
      <c r="P14" s="197"/>
      <c r="Q14" s="197"/>
      <c r="R14" s="197"/>
      <c r="S14" s="197"/>
      <c r="T14" s="199"/>
      <c r="U14" s="199"/>
      <c r="V14" s="200"/>
      <c r="W14" s="200"/>
      <c r="X14" s="200"/>
      <c r="Y14" s="200"/>
      <c r="Z14" s="201"/>
      <c r="AA14" s="105"/>
    </row>
    <row r="15" spans="2:27" ht="21.75" customHeight="1" x14ac:dyDescent="0.15">
      <c r="B15" s="334"/>
      <c r="C15" s="197"/>
      <c r="D15" s="198"/>
      <c r="E15" s="198"/>
      <c r="F15" s="197"/>
      <c r="G15" s="197"/>
      <c r="H15" s="197"/>
      <c r="I15" s="197"/>
      <c r="J15" s="197"/>
      <c r="K15" s="197"/>
      <c r="L15" s="197"/>
      <c r="M15" s="197"/>
      <c r="N15" s="197"/>
      <c r="O15" s="197"/>
      <c r="P15" s="197"/>
      <c r="Q15" s="197"/>
      <c r="R15" s="197"/>
      <c r="S15" s="197"/>
      <c r="T15" s="199"/>
      <c r="U15" s="199"/>
      <c r="V15" s="197"/>
      <c r="W15" s="197"/>
      <c r="X15" s="202"/>
      <c r="Y15" s="202"/>
      <c r="Z15" s="201"/>
    </row>
    <row r="16" spans="2:27" ht="21.75" customHeight="1" x14ac:dyDescent="0.15">
      <c r="B16" s="334"/>
      <c r="C16" s="197"/>
      <c r="D16" s="198"/>
      <c r="E16" s="198"/>
      <c r="F16" s="197"/>
      <c r="G16" s="197"/>
      <c r="H16" s="197"/>
      <c r="I16" s="197"/>
      <c r="J16" s="197"/>
      <c r="K16" s="197"/>
      <c r="L16" s="197"/>
      <c r="M16" s="197"/>
      <c r="N16" s="197"/>
      <c r="O16" s="197"/>
      <c r="P16" s="197"/>
      <c r="Q16" s="197"/>
      <c r="R16" s="197"/>
      <c r="S16" s="197"/>
      <c r="T16" s="203"/>
      <c r="U16" s="203"/>
      <c r="V16" s="203"/>
      <c r="W16" s="203"/>
      <c r="X16" s="203"/>
      <c r="Y16" s="203"/>
      <c r="Z16" s="201"/>
    </row>
    <row r="17" spans="2:26" ht="21.75" customHeight="1" x14ac:dyDescent="0.15">
      <c r="B17" s="334"/>
      <c r="C17" s="197"/>
      <c r="D17" s="198"/>
      <c r="E17" s="198"/>
      <c r="F17" s="197"/>
      <c r="G17" s="197"/>
      <c r="H17" s="197"/>
      <c r="I17" s="197"/>
      <c r="J17" s="197"/>
      <c r="K17" s="197"/>
      <c r="L17" s="197"/>
      <c r="M17" s="197"/>
      <c r="N17" s="197"/>
      <c r="O17" s="197"/>
      <c r="P17" s="197"/>
      <c r="Q17" s="197"/>
      <c r="R17" s="197"/>
      <c r="S17" s="197"/>
      <c r="T17" s="197"/>
      <c r="U17" s="197"/>
      <c r="V17" s="199"/>
      <c r="W17" s="199"/>
      <c r="X17" s="199"/>
      <c r="Y17" s="199"/>
      <c r="Z17" s="201"/>
    </row>
    <row r="18" spans="2:26" ht="21.75" customHeight="1" x14ac:dyDescent="0.15">
      <c r="B18" s="334"/>
      <c r="C18" s="197"/>
      <c r="D18" s="198"/>
      <c r="E18" s="198"/>
      <c r="F18" s="197"/>
      <c r="G18" s="197"/>
      <c r="H18" s="197"/>
      <c r="I18" s="197"/>
      <c r="J18" s="197"/>
      <c r="K18" s="197"/>
      <c r="L18" s="197"/>
      <c r="M18" s="197"/>
      <c r="N18" s="197"/>
      <c r="O18" s="197"/>
      <c r="P18" s="197"/>
      <c r="Q18" s="197"/>
      <c r="R18" s="197"/>
      <c r="S18" s="197"/>
      <c r="T18" s="197"/>
      <c r="U18" s="197"/>
      <c r="V18" s="197"/>
      <c r="W18" s="197"/>
      <c r="X18" s="202"/>
      <c r="Y18" s="202"/>
      <c r="Z18" s="201"/>
    </row>
    <row r="19" spans="2:26" ht="21.75" customHeight="1" x14ac:dyDescent="0.15">
      <c r="B19" s="334"/>
      <c r="C19" s="197"/>
      <c r="D19" s="198"/>
      <c r="E19" s="198"/>
      <c r="F19" s="197"/>
      <c r="G19" s="197"/>
      <c r="H19" s="197"/>
      <c r="I19" s="197"/>
      <c r="J19" s="197"/>
      <c r="K19" s="197"/>
      <c r="L19" s="197"/>
      <c r="M19" s="197"/>
      <c r="N19" s="197"/>
      <c r="O19" s="197"/>
      <c r="P19" s="197"/>
      <c r="Q19" s="197"/>
      <c r="R19" s="197"/>
      <c r="S19" s="197"/>
      <c r="T19" s="197"/>
      <c r="U19" s="197"/>
      <c r="V19" s="197"/>
      <c r="W19" s="197"/>
      <c r="X19" s="202"/>
      <c r="Y19" s="202"/>
      <c r="Z19" s="201"/>
    </row>
    <row r="20" spans="2:26" ht="21.75" customHeight="1" x14ac:dyDescent="0.15">
      <c r="B20" s="334"/>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4"/>
    </row>
    <row r="21" spans="2:26" ht="21.75" customHeight="1" x14ac:dyDescent="0.15">
      <c r="B21" s="334"/>
      <c r="C21" s="199"/>
      <c r="D21" s="199"/>
      <c r="E21" s="199"/>
      <c r="F21" s="199"/>
      <c r="G21" s="199"/>
      <c r="H21" s="205"/>
      <c r="I21" s="199"/>
      <c r="J21" s="199"/>
      <c r="K21" s="199"/>
      <c r="L21" s="199"/>
      <c r="M21" s="205"/>
      <c r="N21" s="205"/>
      <c r="O21" s="205"/>
      <c r="P21" s="199"/>
      <c r="Q21" s="205"/>
      <c r="R21" s="199"/>
      <c r="S21" s="199"/>
      <c r="T21" s="199"/>
      <c r="U21" s="199"/>
      <c r="V21" s="199"/>
      <c r="W21" s="199"/>
      <c r="X21" s="199"/>
      <c r="Y21" s="199"/>
      <c r="Z21" s="206"/>
    </row>
    <row r="22" spans="2:26" ht="21.75" customHeight="1" x14ac:dyDescent="0.15">
      <c r="B22" s="334"/>
      <c r="C22" s="199"/>
      <c r="D22" s="199"/>
      <c r="E22" s="199"/>
      <c r="F22" s="199"/>
      <c r="G22" s="199"/>
      <c r="H22" s="205"/>
      <c r="I22" s="199"/>
      <c r="J22" s="199"/>
      <c r="K22" s="199"/>
      <c r="L22" s="199"/>
      <c r="M22" s="205"/>
      <c r="N22" s="205"/>
      <c r="O22" s="205"/>
      <c r="P22" s="199"/>
      <c r="Q22" s="205"/>
      <c r="R22" s="199"/>
      <c r="S22" s="199"/>
      <c r="T22" s="199"/>
      <c r="U22" s="199"/>
      <c r="V22" s="199"/>
      <c r="W22" s="199"/>
      <c r="X22" s="199"/>
      <c r="Y22" s="199"/>
      <c r="Z22" s="206"/>
    </row>
    <row r="23" spans="2:26" ht="21.75" customHeight="1" x14ac:dyDescent="0.15">
      <c r="B23" s="334"/>
      <c r="C23" s="205"/>
      <c r="D23" s="199"/>
      <c r="E23" s="199"/>
      <c r="F23" s="205"/>
      <c r="G23" s="205"/>
      <c r="H23" s="199"/>
      <c r="I23" s="199"/>
      <c r="J23" s="199"/>
      <c r="K23" s="199"/>
      <c r="L23" s="199"/>
      <c r="M23" s="205"/>
      <c r="N23" s="205"/>
      <c r="O23" s="205"/>
      <c r="P23" s="199"/>
      <c r="Q23" s="205"/>
      <c r="R23" s="199"/>
      <c r="S23" s="199"/>
      <c r="T23" s="199"/>
      <c r="U23" s="199"/>
      <c r="V23" s="199"/>
      <c r="W23" s="199"/>
      <c r="X23" s="199"/>
      <c r="Y23" s="199"/>
      <c r="Z23" s="206"/>
    </row>
    <row r="24" spans="2:26" ht="21.75" customHeight="1" x14ac:dyDescent="0.15">
      <c r="B24" s="334"/>
      <c r="C24" s="205"/>
      <c r="D24" s="199"/>
      <c r="E24" s="199"/>
      <c r="F24" s="205"/>
      <c r="G24" s="205"/>
      <c r="H24" s="199"/>
      <c r="I24" s="199"/>
      <c r="J24" s="199"/>
      <c r="K24" s="199"/>
      <c r="L24" s="199"/>
      <c r="M24" s="205"/>
      <c r="N24" s="205"/>
      <c r="O24" s="205"/>
      <c r="P24" s="199"/>
      <c r="Q24" s="205"/>
      <c r="R24" s="199"/>
      <c r="S24" s="199"/>
      <c r="T24" s="199"/>
      <c r="U24" s="199"/>
      <c r="V24" s="199"/>
      <c r="W24" s="199"/>
      <c r="X24" s="199"/>
      <c r="Y24" s="199"/>
      <c r="Z24" s="206"/>
    </row>
    <row r="25" spans="2:26" ht="21.75" customHeight="1" x14ac:dyDescent="0.15">
      <c r="B25" s="334"/>
      <c r="C25" s="205"/>
      <c r="D25" s="199"/>
      <c r="E25" s="199"/>
      <c r="F25" s="205"/>
      <c r="G25" s="205"/>
      <c r="H25" s="199"/>
      <c r="I25" s="199"/>
      <c r="J25" s="199"/>
      <c r="K25" s="199"/>
      <c r="L25" s="199"/>
      <c r="M25" s="205"/>
      <c r="N25" s="205"/>
      <c r="O25" s="205"/>
      <c r="P25" s="199"/>
      <c r="Q25" s="205"/>
      <c r="R25" s="199"/>
      <c r="S25" s="199"/>
      <c r="T25" s="199"/>
      <c r="U25" s="199"/>
      <c r="V25" s="199"/>
      <c r="W25" s="199"/>
      <c r="X25" s="199"/>
      <c r="Y25" s="199"/>
      <c r="Z25" s="206"/>
    </row>
    <row r="26" spans="2:26" ht="21.75" customHeight="1" x14ac:dyDescent="0.15">
      <c r="B26" s="334"/>
      <c r="C26" s="205"/>
      <c r="D26" s="199"/>
      <c r="E26" s="199"/>
      <c r="F26" s="205"/>
      <c r="G26" s="205"/>
      <c r="H26" s="199"/>
      <c r="I26" s="199"/>
      <c r="J26" s="199"/>
      <c r="K26" s="199"/>
      <c r="L26" s="199"/>
      <c r="M26" s="205"/>
      <c r="N26" s="205"/>
      <c r="O26" s="205"/>
      <c r="P26" s="199"/>
      <c r="Q26" s="205"/>
      <c r="R26" s="199"/>
      <c r="S26" s="199"/>
      <c r="T26" s="199"/>
      <c r="U26" s="199"/>
      <c r="V26" s="199"/>
      <c r="W26" s="199"/>
      <c r="X26" s="199"/>
      <c r="Y26" s="199"/>
      <c r="Z26" s="206"/>
    </row>
    <row r="27" spans="2:26" ht="21.75" customHeight="1" x14ac:dyDescent="0.15">
      <c r="B27" s="334"/>
      <c r="C27" s="205"/>
      <c r="D27" s="199"/>
      <c r="E27" s="199"/>
      <c r="F27" s="205"/>
      <c r="G27" s="205"/>
      <c r="H27" s="199"/>
      <c r="I27" s="199"/>
      <c r="J27" s="199"/>
      <c r="K27" s="199"/>
      <c r="L27" s="199"/>
      <c r="M27" s="205"/>
      <c r="N27" s="205"/>
      <c r="O27" s="205"/>
      <c r="P27" s="199"/>
      <c r="Q27" s="205"/>
      <c r="R27" s="199"/>
      <c r="S27" s="199"/>
      <c r="T27" s="199"/>
      <c r="U27" s="199"/>
      <c r="V27" s="199"/>
      <c r="W27" s="199"/>
      <c r="X27" s="199"/>
      <c r="Y27" s="199"/>
      <c r="Z27" s="206"/>
    </row>
    <row r="28" spans="2:26" ht="21.75" customHeight="1" x14ac:dyDescent="0.15">
      <c r="B28" s="334"/>
      <c r="C28" s="205"/>
      <c r="D28" s="199"/>
      <c r="E28" s="199"/>
      <c r="F28" s="207"/>
      <c r="G28" s="208"/>
      <c r="H28" s="208"/>
      <c r="I28" s="208"/>
      <c r="J28" s="208"/>
      <c r="K28" s="208"/>
      <c r="L28" s="199"/>
      <c r="M28" s="205"/>
      <c r="N28" s="205"/>
      <c r="O28" s="205"/>
      <c r="P28" s="199"/>
      <c r="Q28" s="208"/>
      <c r="R28" s="200"/>
      <c r="S28" s="200"/>
      <c r="T28" s="200"/>
      <c r="U28" s="200"/>
      <c r="V28" s="200"/>
      <c r="W28" s="200"/>
      <c r="X28" s="200"/>
      <c r="Y28" s="200"/>
      <c r="Z28" s="209"/>
    </row>
    <row r="29" spans="2:26" ht="47.25" customHeight="1" x14ac:dyDescent="0.15">
      <c r="B29" s="394"/>
      <c r="C29" s="210"/>
      <c r="D29" s="210"/>
      <c r="E29" s="211"/>
      <c r="F29" s="212"/>
      <c r="G29" s="210"/>
      <c r="H29" s="210"/>
      <c r="I29" s="210"/>
      <c r="J29" s="580" t="s">
        <v>422</v>
      </c>
      <c r="K29" s="580"/>
      <c r="L29" s="580"/>
      <c r="M29" s="580"/>
      <c r="N29" s="580"/>
      <c r="O29" s="580"/>
      <c r="P29" s="580"/>
      <c r="Q29" s="580" t="s">
        <v>423</v>
      </c>
      <c r="R29" s="580"/>
      <c r="S29" s="580"/>
      <c r="T29" s="580"/>
      <c r="U29" s="580"/>
      <c r="V29" s="580"/>
      <c r="W29" s="580"/>
      <c r="X29" s="580"/>
      <c r="Y29" s="580"/>
      <c r="Z29" s="213"/>
    </row>
    <row r="30" spans="2:26" ht="15" customHeight="1" x14ac:dyDescent="0.15">
      <c r="C30" s="3" t="s">
        <v>424</v>
      </c>
    </row>
    <row r="31" spans="2:26" ht="15" customHeight="1" x14ac:dyDescent="0.15">
      <c r="C31" s="1" t="s">
        <v>436</v>
      </c>
    </row>
    <row r="32" spans="2:26" ht="15" customHeight="1" x14ac:dyDescent="0.15">
      <c r="C32" s="1" t="s">
        <v>425</v>
      </c>
    </row>
    <row r="33" spans="3:3" ht="15" customHeight="1" x14ac:dyDescent="0.15">
      <c r="C33" s="1" t="s">
        <v>426</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9"/>
  <dataValidations count="3">
    <dataValidation type="list" allowBlank="1" showInputMessage="1" showErrorMessage="1" sqref="D7:E11 I5:K5 R5:R6" xr:uid="{5F95C540-4ACF-4F70-BF15-3B5FA1BD555B}">
      <formula1>#REF!</formula1>
    </dataValidation>
    <dataValidation allowBlank="1" showInputMessage="1" showErrorMessage="1" prompt="緯度を小数点以下５桁まで入力する。" sqref="X3:Z3 X5:Z5" xr:uid="{F30FE633-E9AA-45EC-A752-430884E1F39C}"/>
    <dataValidation allowBlank="1" showInputMessage="1" showErrorMessage="1" prompt="経度を小数点以下５桁まで入力する。" sqref="X4:Z4 X6:Z6" xr:uid="{2D3899A3-B0D6-4D25-A05C-7FEC55606F7F}"/>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55CF-0567-4D32-B855-28A2FDA755F2}">
  <sheetPr>
    <pageSetUpPr fitToPage="1"/>
  </sheetPr>
  <dimension ref="B1:AA37"/>
  <sheetViews>
    <sheetView showGridLines="0" view="pageBreakPreview" zoomScale="115" zoomScaleNormal="70" zoomScaleSheetLayoutView="115" workbookViewId="0">
      <selection activeCell="W25" sqref="W25"/>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65" t="s">
        <v>508</v>
      </c>
      <c r="C2" s="194"/>
      <c r="D2" s="194"/>
      <c r="E2" s="194"/>
      <c r="F2" s="194"/>
      <c r="G2" s="194"/>
      <c r="H2" s="194"/>
      <c r="I2" s="194"/>
      <c r="J2" s="194"/>
      <c r="K2" s="194"/>
      <c r="L2" s="194"/>
      <c r="M2" s="196"/>
      <c r="N2" s="337" t="s">
        <v>410</v>
      </c>
      <c r="O2" s="337"/>
      <c r="P2" s="541">
        <v>45586</v>
      </c>
      <c r="Q2" s="542"/>
      <c r="R2" s="543"/>
      <c r="S2" s="337" t="s">
        <v>411</v>
      </c>
      <c r="T2" s="337"/>
      <c r="U2" s="337"/>
      <c r="V2" s="544" t="s">
        <v>896</v>
      </c>
      <c r="W2" s="544"/>
      <c r="X2" s="544"/>
      <c r="Y2" s="544"/>
      <c r="Z2" s="544"/>
    </row>
    <row r="3" spans="2:27" ht="20.100000000000001" customHeight="1" x14ac:dyDescent="0.15">
      <c r="B3" s="271" t="s">
        <v>17</v>
      </c>
      <c r="C3" s="545" t="s">
        <v>585</v>
      </c>
      <c r="D3" s="546"/>
      <c r="E3" s="546"/>
      <c r="F3" s="547"/>
      <c r="G3" s="548" t="s">
        <v>412</v>
      </c>
      <c r="H3" s="545" t="s">
        <v>586</v>
      </c>
      <c r="I3" s="546"/>
      <c r="J3" s="547"/>
      <c r="K3" s="548" t="s">
        <v>413</v>
      </c>
      <c r="L3" s="553" t="s">
        <v>901</v>
      </c>
      <c r="M3" s="546"/>
      <c r="N3" s="546"/>
      <c r="O3" s="546"/>
      <c r="P3" s="546"/>
      <c r="Q3" s="513" t="s">
        <v>587</v>
      </c>
      <c r="R3" s="515"/>
      <c r="S3" s="545" t="s">
        <v>588</v>
      </c>
      <c r="T3" s="546"/>
      <c r="U3" s="547"/>
      <c r="V3" s="554" t="s">
        <v>414</v>
      </c>
      <c r="W3" s="273" t="s">
        <v>415</v>
      </c>
      <c r="X3" s="556">
        <v>34.496400000000001</v>
      </c>
      <c r="Y3" s="557"/>
      <c r="Z3" s="558"/>
    </row>
    <row r="4" spans="2:27" ht="20.100000000000001" customHeight="1" x14ac:dyDescent="0.15">
      <c r="B4" s="274" t="s">
        <v>7</v>
      </c>
      <c r="C4" s="550" t="s">
        <v>589</v>
      </c>
      <c r="D4" s="551"/>
      <c r="E4" s="551"/>
      <c r="F4" s="552"/>
      <c r="G4" s="549"/>
      <c r="H4" s="550"/>
      <c r="I4" s="551"/>
      <c r="J4" s="552"/>
      <c r="K4" s="549"/>
      <c r="L4" s="551"/>
      <c r="M4" s="551"/>
      <c r="N4" s="551"/>
      <c r="O4" s="551"/>
      <c r="P4" s="551"/>
      <c r="Q4" s="516"/>
      <c r="R4" s="518"/>
      <c r="S4" s="550" t="s">
        <v>590</v>
      </c>
      <c r="T4" s="551"/>
      <c r="U4" s="552"/>
      <c r="V4" s="555"/>
      <c r="W4" s="272" t="s">
        <v>416</v>
      </c>
      <c r="X4" s="556">
        <v>132.58358000000001</v>
      </c>
      <c r="Y4" s="557"/>
      <c r="Z4" s="558"/>
    </row>
    <row r="5" spans="2:27" ht="20.100000000000001" customHeight="1" x14ac:dyDescent="0.15">
      <c r="B5" s="520" t="s">
        <v>8</v>
      </c>
      <c r="C5" s="268" t="s">
        <v>9</v>
      </c>
      <c r="D5" s="559" t="s">
        <v>591</v>
      </c>
      <c r="E5" s="560"/>
      <c r="F5" s="560"/>
      <c r="G5" s="561" t="s">
        <v>502</v>
      </c>
      <c r="H5" s="562"/>
      <c r="I5" s="389" t="s">
        <v>357</v>
      </c>
      <c r="J5" s="563"/>
      <c r="K5" s="365"/>
      <c r="L5" s="564" t="s">
        <v>26</v>
      </c>
      <c r="M5" s="564"/>
      <c r="N5" s="269" t="s">
        <v>25</v>
      </c>
      <c r="O5" s="275">
        <v>76</v>
      </c>
      <c r="P5" s="270" t="s">
        <v>24</v>
      </c>
      <c r="Q5" s="515" t="s">
        <v>431</v>
      </c>
      <c r="R5" s="565" t="s">
        <v>540</v>
      </c>
      <c r="S5" s="548" t="s">
        <v>13</v>
      </c>
      <c r="T5" s="548"/>
      <c r="U5" s="276" t="s">
        <v>902</v>
      </c>
      <c r="V5" s="501" t="s">
        <v>417</v>
      </c>
      <c r="W5" s="273" t="s">
        <v>415</v>
      </c>
      <c r="X5" s="556">
        <v>34.497669999999999</v>
      </c>
      <c r="Y5" s="557"/>
      <c r="Z5" s="558"/>
    </row>
    <row r="6" spans="2:27" ht="20.100000000000001" customHeight="1" x14ac:dyDescent="0.15">
      <c r="B6" s="534"/>
      <c r="C6" s="268" t="s">
        <v>10</v>
      </c>
      <c r="D6" s="559" t="s">
        <v>591</v>
      </c>
      <c r="E6" s="560"/>
      <c r="F6" s="560"/>
      <c r="G6" s="564" t="s">
        <v>418</v>
      </c>
      <c r="H6" s="564"/>
      <c r="I6" s="389" t="s">
        <v>592</v>
      </c>
      <c r="J6" s="563"/>
      <c r="K6" s="365"/>
      <c r="L6" s="564" t="s">
        <v>373</v>
      </c>
      <c r="M6" s="564"/>
      <c r="N6" s="269" t="s">
        <v>25</v>
      </c>
      <c r="O6" s="277">
        <v>7</v>
      </c>
      <c r="P6" s="270" t="s">
        <v>24</v>
      </c>
      <c r="Q6" s="506"/>
      <c r="R6" s="566"/>
      <c r="S6" s="564" t="s">
        <v>12</v>
      </c>
      <c r="T6" s="564"/>
      <c r="U6" s="278" t="s">
        <v>903</v>
      </c>
      <c r="V6" s="504"/>
      <c r="W6" s="273" t="s">
        <v>416</v>
      </c>
      <c r="X6" s="556">
        <v>132.58206999999999</v>
      </c>
      <c r="Y6" s="557"/>
      <c r="Z6" s="558"/>
    </row>
    <row r="7" spans="2:27" ht="7.5" customHeight="1" x14ac:dyDescent="0.15">
      <c r="B7" s="540" t="s">
        <v>503</v>
      </c>
      <c r="C7" s="540"/>
      <c r="D7" s="588" t="s">
        <v>569</v>
      </c>
      <c r="E7" s="589"/>
      <c r="F7" s="279"/>
      <c r="G7" s="279"/>
      <c r="H7" s="279"/>
      <c r="I7" s="279"/>
      <c r="J7" s="279"/>
      <c r="K7" s="279"/>
      <c r="L7" s="279"/>
      <c r="M7" s="279"/>
      <c r="N7" s="279"/>
      <c r="O7" s="279"/>
      <c r="P7" s="279"/>
      <c r="Q7" s="279"/>
      <c r="R7" s="279"/>
      <c r="S7" s="279"/>
      <c r="T7" s="279"/>
      <c r="U7" s="279"/>
      <c r="V7" s="279"/>
      <c r="W7" s="279"/>
      <c r="X7" s="280"/>
      <c r="Y7" s="280"/>
      <c r="Z7" s="281"/>
    </row>
    <row r="8" spans="2:27" ht="21.75" customHeight="1" x14ac:dyDescent="0.15">
      <c r="B8" s="540"/>
      <c r="C8" s="540"/>
      <c r="D8" s="590"/>
      <c r="E8" s="591"/>
      <c r="F8" s="282"/>
      <c r="G8" s="513" t="s">
        <v>419</v>
      </c>
      <c r="H8" s="515"/>
      <c r="I8" s="596" t="s">
        <v>420</v>
      </c>
      <c r="J8" s="283" t="s">
        <v>14</v>
      </c>
      <c r="K8" s="284" t="s">
        <v>23</v>
      </c>
      <c r="L8" s="577">
        <v>49</v>
      </c>
      <c r="M8" s="578"/>
      <c r="N8" s="285" t="s">
        <v>22</v>
      </c>
      <c r="O8" s="579">
        <v>1</v>
      </c>
      <c r="P8" s="579"/>
      <c r="Q8" s="285" t="s">
        <v>21</v>
      </c>
      <c r="R8" s="577">
        <v>0</v>
      </c>
      <c r="S8" s="578"/>
      <c r="T8" s="513" t="s">
        <v>504</v>
      </c>
      <c r="U8" s="515"/>
      <c r="V8" s="513" t="s">
        <v>421</v>
      </c>
      <c r="W8" s="515"/>
      <c r="X8" s="567">
        <v>0</v>
      </c>
      <c r="Y8" s="568"/>
      <c r="Z8" s="282"/>
      <c r="AA8" s="105"/>
    </row>
    <row r="9" spans="2:27" ht="10.9" customHeight="1" x14ac:dyDescent="0.15">
      <c r="B9" s="540"/>
      <c r="C9" s="540"/>
      <c r="D9" s="590"/>
      <c r="E9" s="591"/>
      <c r="F9" s="282"/>
      <c r="G9" s="594"/>
      <c r="H9" s="595"/>
      <c r="I9" s="597"/>
      <c r="J9" s="571" t="s">
        <v>15</v>
      </c>
      <c r="K9" s="573" t="s">
        <v>23</v>
      </c>
      <c r="L9" s="567">
        <v>34</v>
      </c>
      <c r="M9" s="568"/>
      <c r="N9" s="571" t="s">
        <v>22</v>
      </c>
      <c r="O9" s="567">
        <v>0</v>
      </c>
      <c r="P9" s="568"/>
      <c r="Q9" s="571" t="s">
        <v>21</v>
      </c>
      <c r="R9" s="567">
        <v>0</v>
      </c>
      <c r="S9" s="568"/>
      <c r="T9" s="594"/>
      <c r="U9" s="595"/>
      <c r="V9" s="516"/>
      <c r="W9" s="518"/>
      <c r="X9" s="569"/>
      <c r="Y9" s="570"/>
      <c r="Z9" s="282"/>
      <c r="AA9" s="105"/>
    </row>
    <row r="10" spans="2:27" ht="10.9" customHeight="1" x14ac:dyDescent="0.15">
      <c r="B10" s="540"/>
      <c r="C10" s="540"/>
      <c r="D10" s="590"/>
      <c r="E10" s="591"/>
      <c r="F10" s="282"/>
      <c r="G10" s="594"/>
      <c r="H10" s="595"/>
      <c r="I10" s="597"/>
      <c r="J10" s="572"/>
      <c r="K10" s="574"/>
      <c r="L10" s="575"/>
      <c r="M10" s="576"/>
      <c r="N10" s="572"/>
      <c r="O10" s="575"/>
      <c r="P10" s="576"/>
      <c r="Q10" s="572"/>
      <c r="R10" s="575"/>
      <c r="S10" s="576"/>
      <c r="T10" s="594"/>
      <c r="U10" s="595"/>
      <c r="V10" s="581" t="s">
        <v>409</v>
      </c>
      <c r="W10" s="582"/>
      <c r="X10" s="567">
        <v>0</v>
      </c>
      <c r="Y10" s="568"/>
      <c r="Z10" s="282"/>
      <c r="AA10" s="105"/>
    </row>
    <row r="11" spans="2:27" ht="21.75" customHeight="1" x14ac:dyDescent="0.15">
      <c r="B11" s="540"/>
      <c r="C11" s="540"/>
      <c r="D11" s="592"/>
      <c r="E11" s="593"/>
      <c r="F11" s="282"/>
      <c r="G11" s="516"/>
      <c r="H11" s="518"/>
      <c r="I11" s="598"/>
      <c r="J11" s="285" t="s">
        <v>16</v>
      </c>
      <c r="K11" s="284" t="s">
        <v>23</v>
      </c>
      <c r="L11" s="585">
        <v>0</v>
      </c>
      <c r="M11" s="586"/>
      <c r="N11" s="285" t="s">
        <v>22</v>
      </c>
      <c r="O11" s="587">
        <v>0</v>
      </c>
      <c r="P11" s="587"/>
      <c r="Q11" s="285" t="s">
        <v>21</v>
      </c>
      <c r="R11" s="585">
        <v>0</v>
      </c>
      <c r="S11" s="586"/>
      <c r="T11" s="516"/>
      <c r="U11" s="518"/>
      <c r="V11" s="583"/>
      <c r="W11" s="584"/>
      <c r="X11" s="575"/>
      <c r="Y11" s="576"/>
      <c r="Z11" s="282"/>
      <c r="AA11" s="105"/>
    </row>
    <row r="12" spans="2:27" ht="21.75" customHeight="1" x14ac:dyDescent="0.15">
      <c r="B12" s="333" t="s">
        <v>5</v>
      </c>
      <c r="C12" s="197"/>
      <c r="D12" s="198"/>
      <c r="E12" s="198"/>
      <c r="F12" s="197"/>
      <c r="G12" s="197"/>
      <c r="H12" s="197"/>
      <c r="I12" s="197"/>
      <c r="J12" s="197"/>
      <c r="K12" s="197"/>
      <c r="L12" s="197"/>
      <c r="M12" s="197"/>
      <c r="N12" s="197"/>
      <c r="O12" s="197"/>
      <c r="P12" s="197"/>
      <c r="Q12" s="197"/>
      <c r="R12" s="197"/>
      <c r="S12" s="197"/>
      <c r="T12" s="197"/>
      <c r="U12" s="197"/>
      <c r="V12" s="197"/>
      <c r="W12" s="197"/>
      <c r="X12" s="197"/>
      <c r="Y12" s="197"/>
      <c r="Z12" s="197"/>
      <c r="AA12" s="105"/>
    </row>
    <row r="13" spans="2:27" ht="21.75" customHeight="1" x14ac:dyDescent="0.15">
      <c r="B13" s="334"/>
      <c r="C13" s="197"/>
      <c r="D13" s="198"/>
      <c r="E13" s="198"/>
      <c r="F13" s="197"/>
      <c r="G13" s="197"/>
      <c r="H13" s="197"/>
      <c r="I13" s="197"/>
      <c r="J13" s="197"/>
      <c r="K13" s="197"/>
      <c r="L13" s="197"/>
      <c r="M13" s="197"/>
      <c r="N13" s="197"/>
      <c r="O13" s="197"/>
      <c r="P13" s="197"/>
      <c r="Q13" s="197"/>
      <c r="R13" s="197"/>
      <c r="S13" s="197"/>
      <c r="T13" s="197"/>
      <c r="U13" s="197"/>
      <c r="V13" s="199"/>
      <c r="W13" s="199"/>
      <c r="X13" s="199"/>
      <c r="Y13" s="199"/>
      <c r="Z13" s="197"/>
      <c r="AA13" s="105"/>
    </row>
    <row r="14" spans="2:27" ht="21.75" customHeight="1" x14ac:dyDescent="0.15">
      <c r="B14" s="334"/>
      <c r="C14" s="197"/>
      <c r="D14" s="198"/>
      <c r="E14" s="198"/>
      <c r="F14" s="197"/>
      <c r="G14" s="197"/>
      <c r="H14" s="197"/>
      <c r="I14" s="197"/>
      <c r="J14" s="197"/>
      <c r="K14" s="197"/>
      <c r="L14" s="197"/>
      <c r="M14" s="197"/>
      <c r="N14" s="197"/>
      <c r="O14" s="197"/>
      <c r="P14" s="197"/>
      <c r="Q14" s="197"/>
      <c r="R14" s="197"/>
      <c r="S14" s="197"/>
      <c r="T14" s="199"/>
      <c r="U14" s="199"/>
      <c r="V14" s="200"/>
      <c r="W14" s="200"/>
      <c r="X14" s="200"/>
      <c r="Y14" s="200"/>
      <c r="Z14" s="201"/>
      <c r="AA14" s="105"/>
    </row>
    <row r="15" spans="2:27" ht="21.75" customHeight="1" x14ac:dyDescent="0.15">
      <c r="B15" s="334"/>
      <c r="C15" s="197"/>
      <c r="D15" s="198"/>
      <c r="E15" s="198"/>
      <c r="F15" s="197"/>
      <c r="G15" s="197"/>
      <c r="H15" s="197"/>
      <c r="I15" s="197"/>
      <c r="J15" s="197"/>
      <c r="K15" s="197"/>
      <c r="L15" s="197"/>
      <c r="M15" s="197"/>
      <c r="N15" s="197"/>
      <c r="O15" s="197"/>
      <c r="P15" s="197"/>
      <c r="Q15" s="197"/>
      <c r="R15" s="197"/>
      <c r="S15" s="197"/>
      <c r="T15" s="199"/>
      <c r="U15" s="199"/>
      <c r="V15" s="197"/>
      <c r="W15" s="197"/>
      <c r="X15" s="202"/>
      <c r="Y15" s="202"/>
      <c r="Z15" s="201"/>
    </row>
    <row r="16" spans="2:27" ht="21.75" customHeight="1" x14ac:dyDescent="0.15">
      <c r="B16" s="334"/>
      <c r="C16" s="197"/>
      <c r="D16" s="198"/>
      <c r="E16" s="198"/>
      <c r="F16" s="197"/>
      <c r="G16" s="197"/>
      <c r="H16" s="197"/>
      <c r="I16" s="197"/>
      <c r="J16" s="197"/>
      <c r="K16" s="197"/>
      <c r="L16" s="197"/>
      <c r="M16" s="197"/>
      <c r="N16" s="197"/>
      <c r="O16" s="197"/>
      <c r="P16" s="197"/>
      <c r="Q16" s="197"/>
      <c r="R16" s="197"/>
      <c r="S16" s="197"/>
      <c r="T16" s="203"/>
      <c r="U16" s="203"/>
      <c r="V16" s="203"/>
      <c r="W16" s="203"/>
      <c r="X16" s="203"/>
      <c r="Y16" s="203"/>
      <c r="Z16" s="201"/>
    </row>
    <row r="17" spans="2:26" ht="21.75" customHeight="1" x14ac:dyDescent="0.15">
      <c r="B17" s="334"/>
      <c r="C17" s="197"/>
      <c r="D17" s="198"/>
      <c r="E17" s="198"/>
      <c r="F17" s="197"/>
      <c r="G17" s="197"/>
      <c r="H17" s="197"/>
      <c r="I17" s="197"/>
      <c r="J17" s="197"/>
      <c r="K17" s="197"/>
      <c r="L17" s="197"/>
      <c r="M17" s="197"/>
      <c r="N17" s="197"/>
      <c r="O17" s="197"/>
      <c r="P17" s="197"/>
      <c r="Q17" s="197"/>
      <c r="R17" s="197"/>
      <c r="S17" s="197"/>
      <c r="T17" s="197"/>
      <c r="U17" s="197"/>
      <c r="V17" s="199"/>
      <c r="W17" s="199"/>
      <c r="X17" s="199"/>
      <c r="Y17" s="199"/>
      <c r="Z17" s="201"/>
    </row>
    <row r="18" spans="2:26" ht="21.75" customHeight="1" x14ac:dyDescent="0.15">
      <c r="B18" s="334"/>
      <c r="C18" s="197"/>
      <c r="D18" s="198"/>
      <c r="E18" s="198"/>
      <c r="F18" s="197"/>
      <c r="G18" s="197"/>
      <c r="H18" s="197"/>
      <c r="I18" s="197"/>
      <c r="J18" s="197"/>
      <c r="K18" s="197"/>
      <c r="L18" s="197"/>
      <c r="M18" s="197"/>
      <c r="N18" s="197"/>
      <c r="O18" s="197"/>
      <c r="P18" s="197"/>
      <c r="Q18" s="197"/>
      <c r="R18" s="197"/>
      <c r="S18" s="197"/>
      <c r="T18" s="197"/>
      <c r="U18" s="197"/>
      <c r="V18" s="197"/>
      <c r="W18" s="197"/>
      <c r="X18" s="202"/>
      <c r="Y18" s="202"/>
      <c r="Z18" s="201"/>
    </row>
    <row r="19" spans="2:26" ht="21.75" customHeight="1" x14ac:dyDescent="0.15">
      <c r="B19" s="334"/>
      <c r="C19" s="197"/>
      <c r="D19" s="198"/>
      <c r="E19" s="198"/>
      <c r="F19" s="197"/>
      <c r="G19" s="197"/>
      <c r="H19" s="197"/>
      <c r="I19" s="197"/>
      <c r="J19" s="197"/>
      <c r="K19" s="197"/>
      <c r="L19" s="197"/>
      <c r="M19" s="197"/>
      <c r="N19" s="197"/>
      <c r="O19" s="197"/>
      <c r="P19" s="197"/>
      <c r="Q19" s="197"/>
      <c r="R19" s="197"/>
      <c r="S19" s="197"/>
      <c r="T19" s="197"/>
      <c r="U19" s="197"/>
      <c r="V19" s="197"/>
      <c r="W19" s="197"/>
      <c r="X19" s="202"/>
      <c r="Y19" s="202"/>
      <c r="Z19" s="201"/>
    </row>
    <row r="20" spans="2:26" ht="21.75" customHeight="1" x14ac:dyDescent="0.15">
      <c r="B20" s="334"/>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4"/>
    </row>
    <row r="21" spans="2:26" ht="21.75" customHeight="1" x14ac:dyDescent="0.15">
      <c r="B21" s="334"/>
      <c r="C21" s="199"/>
      <c r="D21" s="199"/>
      <c r="E21" s="199"/>
      <c r="F21" s="199"/>
      <c r="G21" s="199"/>
      <c r="H21" s="205"/>
      <c r="I21" s="199"/>
      <c r="J21" s="199"/>
      <c r="K21" s="199"/>
      <c r="L21" s="199"/>
      <c r="M21" s="205"/>
      <c r="N21" s="205"/>
      <c r="O21" s="205"/>
      <c r="P21" s="199"/>
      <c r="Q21" s="205"/>
      <c r="R21" s="199"/>
      <c r="S21" s="199"/>
      <c r="T21" s="199"/>
      <c r="U21" s="199"/>
      <c r="V21" s="199"/>
      <c r="W21" s="199"/>
      <c r="X21" s="199"/>
      <c r="Y21" s="199"/>
      <c r="Z21" s="206"/>
    </row>
    <row r="22" spans="2:26" ht="21.75" customHeight="1" x14ac:dyDescent="0.15">
      <c r="B22" s="334"/>
      <c r="C22" s="199"/>
      <c r="D22" s="199"/>
      <c r="E22" s="199"/>
      <c r="F22" s="199"/>
      <c r="G22" s="199"/>
      <c r="H22" s="205"/>
      <c r="I22" s="199"/>
      <c r="J22" s="199"/>
      <c r="K22" s="199"/>
      <c r="L22" s="199"/>
      <c r="M22" s="205"/>
      <c r="N22" s="205"/>
      <c r="O22" s="205"/>
      <c r="P22" s="199"/>
      <c r="Q22" s="205"/>
      <c r="R22" s="199"/>
      <c r="S22" s="199"/>
      <c r="T22" s="199"/>
      <c r="U22" s="199"/>
      <c r="V22" s="199"/>
      <c r="W22" s="199"/>
      <c r="X22" s="199"/>
      <c r="Y22" s="199"/>
      <c r="Z22" s="206"/>
    </row>
    <row r="23" spans="2:26" ht="21.75" customHeight="1" x14ac:dyDescent="0.15">
      <c r="B23" s="334"/>
      <c r="C23" s="205"/>
      <c r="D23" s="199"/>
      <c r="E23" s="199"/>
      <c r="F23" s="205"/>
      <c r="G23" s="205"/>
      <c r="H23" s="199"/>
      <c r="I23" s="199"/>
      <c r="J23" s="199"/>
      <c r="K23" s="199"/>
      <c r="L23" s="199"/>
      <c r="M23" s="205"/>
      <c r="N23" s="205"/>
      <c r="O23" s="205"/>
      <c r="P23" s="199"/>
      <c r="Q23" s="205"/>
      <c r="R23" s="199"/>
      <c r="S23" s="199"/>
      <c r="T23" s="199"/>
      <c r="U23" s="199"/>
      <c r="V23" s="199"/>
      <c r="W23" s="199"/>
      <c r="X23" s="199"/>
      <c r="Y23" s="199"/>
      <c r="Z23" s="206"/>
    </row>
    <row r="24" spans="2:26" ht="21.75" customHeight="1" x14ac:dyDescent="0.15">
      <c r="B24" s="334"/>
      <c r="C24" s="205"/>
      <c r="D24" s="199"/>
      <c r="E24" s="199"/>
      <c r="F24" s="205"/>
      <c r="G24" s="205"/>
      <c r="H24" s="199"/>
      <c r="I24" s="199"/>
      <c r="J24" s="199"/>
      <c r="K24" s="199"/>
      <c r="L24" s="199"/>
      <c r="M24" s="205"/>
      <c r="N24" s="205"/>
      <c r="O24" s="205"/>
      <c r="P24" s="199"/>
      <c r="Q24" s="205"/>
      <c r="R24" s="199"/>
      <c r="S24" s="199"/>
      <c r="T24" s="199"/>
      <c r="U24" s="199"/>
      <c r="V24" s="199"/>
      <c r="W24" s="199"/>
      <c r="X24" s="199"/>
      <c r="Y24" s="199"/>
      <c r="Z24" s="206"/>
    </row>
    <row r="25" spans="2:26" ht="21.75" customHeight="1" x14ac:dyDescent="0.15">
      <c r="B25" s="334"/>
      <c r="C25" s="205"/>
      <c r="D25" s="199"/>
      <c r="E25" s="199"/>
      <c r="F25" s="205"/>
      <c r="G25" s="205"/>
      <c r="H25" s="199"/>
      <c r="I25" s="199"/>
      <c r="J25" s="199"/>
      <c r="K25" s="199"/>
      <c r="L25" s="199"/>
      <c r="M25" s="205"/>
      <c r="N25" s="205"/>
      <c r="O25" s="205"/>
      <c r="P25" s="199"/>
      <c r="Q25" s="205"/>
      <c r="R25" s="199"/>
      <c r="S25" s="199"/>
      <c r="T25" s="199"/>
      <c r="U25" s="199"/>
      <c r="V25" s="199"/>
      <c r="W25" s="199"/>
      <c r="X25" s="199"/>
      <c r="Y25" s="199"/>
      <c r="Z25" s="206"/>
    </row>
    <row r="26" spans="2:26" ht="21.75" customHeight="1" x14ac:dyDescent="0.15">
      <c r="B26" s="334"/>
      <c r="C26" s="205"/>
      <c r="D26" s="199"/>
      <c r="E26" s="199"/>
      <c r="F26" s="205"/>
      <c r="G26" s="205"/>
      <c r="H26" s="199"/>
      <c r="I26" s="199"/>
      <c r="J26" s="199"/>
      <c r="K26" s="199"/>
      <c r="L26" s="199"/>
      <c r="M26" s="205"/>
      <c r="N26" s="205"/>
      <c r="O26" s="205"/>
      <c r="P26" s="199"/>
      <c r="Q26" s="205"/>
      <c r="R26" s="199"/>
      <c r="S26" s="199"/>
      <c r="T26" s="199"/>
      <c r="U26" s="199"/>
      <c r="V26" s="199"/>
      <c r="W26" s="199"/>
      <c r="X26" s="199"/>
      <c r="Y26" s="199"/>
      <c r="Z26" s="206"/>
    </row>
    <row r="27" spans="2:26" ht="21.75" customHeight="1" x14ac:dyDescent="0.15">
      <c r="B27" s="334"/>
      <c r="C27" s="205"/>
      <c r="D27" s="199"/>
      <c r="E27" s="199"/>
      <c r="F27" s="205"/>
      <c r="G27" s="205"/>
      <c r="H27" s="199"/>
      <c r="I27" s="199"/>
      <c r="J27" s="199"/>
      <c r="K27" s="199"/>
      <c r="L27" s="199"/>
      <c r="M27" s="205"/>
      <c r="N27" s="205"/>
      <c r="O27" s="205"/>
      <c r="P27" s="199"/>
      <c r="Q27" s="205"/>
      <c r="R27" s="199"/>
      <c r="S27" s="199"/>
      <c r="T27" s="199"/>
      <c r="U27" s="199"/>
      <c r="V27" s="199"/>
      <c r="W27" s="199"/>
      <c r="X27" s="199"/>
      <c r="Y27" s="199"/>
      <c r="Z27" s="206"/>
    </row>
    <row r="28" spans="2:26" ht="21.75" customHeight="1" x14ac:dyDescent="0.15">
      <c r="B28" s="334"/>
      <c r="C28" s="205"/>
      <c r="D28" s="199"/>
      <c r="E28" s="199"/>
      <c r="F28" s="207"/>
      <c r="G28" s="208"/>
      <c r="H28" s="208"/>
      <c r="I28" s="208"/>
      <c r="J28" s="208"/>
      <c r="K28" s="208"/>
      <c r="L28" s="199"/>
      <c r="M28" s="205"/>
      <c r="N28" s="205"/>
      <c r="O28" s="205"/>
      <c r="P28" s="199"/>
      <c r="Q28" s="208"/>
      <c r="R28" s="200"/>
      <c r="S28" s="200"/>
      <c r="T28" s="200"/>
      <c r="U28" s="200"/>
      <c r="V28" s="200"/>
      <c r="W28" s="200"/>
      <c r="X28" s="200"/>
      <c r="Y28" s="200"/>
      <c r="Z28" s="209"/>
    </row>
    <row r="29" spans="2:26" ht="47.25" customHeight="1" x14ac:dyDescent="0.15">
      <c r="B29" s="394"/>
      <c r="C29" s="210"/>
      <c r="D29" s="210"/>
      <c r="E29" s="211"/>
      <c r="F29" s="212"/>
      <c r="G29" s="210"/>
      <c r="H29" s="210"/>
      <c r="I29" s="210"/>
      <c r="J29" s="580" t="s">
        <v>422</v>
      </c>
      <c r="K29" s="580"/>
      <c r="L29" s="580"/>
      <c r="M29" s="580"/>
      <c r="N29" s="580"/>
      <c r="O29" s="580"/>
      <c r="P29" s="580"/>
      <c r="Q29" s="580" t="s">
        <v>423</v>
      </c>
      <c r="R29" s="580"/>
      <c r="S29" s="580"/>
      <c r="T29" s="580"/>
      <c r="U29" s="580"/>
      <c r="V29" s="580"/>
      <c r="W29" s="580"/>
      <c r="X29" s="580"/>
      <c r="Y29" s="580"/>
      <c r="Z29" s="213"/>
    </row>
    <row r="30" spans="2:26" ht="15" customHeight="1" x14ac:dyDescent="0.15">
      <c r="C30" s="3" t="s">
        <v>424</v>
      </c>
    </row>
    <row r="31" spans="2:26" ht="15" customHeight="1" x14ac:dyDescent="0.15">
      <c r="C31" s="1" t="s">
        <v>436</v>
      </c>
    </row>
    <row r="32" spans="2:26" ht="15" customHeight="1" x14ac:dyDescent="0.15">
      <c r="C32" s="1" t="s">
        <v>425</v>
      </c>
    </row>
    <row r="33" spans="3:3" ht="15" customHeight="1" x14ac:dyDescent="0.15">
      <c r="C33" s="1" t="s">
        <v>426</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9"/>
  <dataValidations count="3">
    <dataValidation allowBlank="1" showInputMessage="1" showErrorMessage="1" prompt="経度を小数点以下５桁まで入力する。" sqref="X4:Z4 X6:Z6" xr:uid="{1DBEABEE-DD2A-4D90-88E5-0EA640D32413}"/>
    <dataValidation allowBlank="1" showInputMessage="1" showErrorMessage="1" prompt="緯度を小数点以下５桁まで入力する。" sqref="X3:Z3 X5:Z5" xr:uid="{D9F5CEFD-5011-481E-AA9C-C79403CD9902}"/>
    <dataValidation type="list" allowBlank="1" showInputMessage="1" showErrorMessage="1" sqref="D7:E11 I5:K5 R5:R6" xr:uid="{52B61D2F-6439-46A1-9A18-7B51D4649232}">
      <formula1>#REF!</formula1>
    </dataValidation>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168"/>
  <sheetViews>
    <sheetView showGridLines="0" view="pageBreakPreview" zoomScaleNormal="55" zoomScaleSheetLayoutView="100" workbookViewId="0">
      <selection activeCell="K4" sqref="K4:N4"/>
    </sheetView>
  </sheetViews>
  <sheetFormatPr defaultColWidth="9" defaultRowHeight="16.149999999999999"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00" t="s">
        <v>693</v>
      </c>
      <c r="C2" s="600"/>
      <c r="D2" s="600"/>
      <c r="E2" s="600"/>
      <c r="F2" s="601"/>
      <c r="G2" s="601"/>
      <c r="H2" s="601"/>
      <c r="I2" s="600"/>
      <c r="J2" s="600"/>
      <c r="K2" s="600"/>
      <c r="L2" s="600"/>
      <c r="M2" s="600"/>
      <c r="N2" s="600"/>
      <c r="O2" s="600"/>
      <c r="P2" s="600"/>
      <c r="Q2" s="600"/>
      <c r="R2" s="600"/>
      <c r="S2" s="600"/>
      <c r="T2" s="600"/>
      <c r="U2" s="600"/>
      <c r="V2" s="600"/>
      <c r="W2" s="600"/>
      <c r="X2" s="600"/>
      <c r="Y2" s="199"/>
    </row>
    <row r="3" spans="2:25" ht="20.100000000000001" customHeight="1" x14ac:dyDescent="0.15">
      <c r="B3" s="382" t="s">
        <v>17</v>
      </c>
      <c r="C3" s="396"/>
      <c r="D3" s="396"/>
      <c r="E3" s="396"/>
      <c r="F3" s="602" t="s">
        <v>582</v>
      </c>
      <c r="G3" s="603"/>
      <c r="H3" s="604"/>
      <c r="I3" s="297" t="s">
        <v>18</v>
      </c>
      <c r="J3" s="298"/>
      <c r="K3" s="605" t="s">
        <v>567</v>
      </c>
      <c r="L3" s="325"/>
      <c r="M3" s="325"/>
      <c r="N3" s="606"/>
      <c r="O3" s="335" t="s">
        <v>443</v>
      </c>
      <c r="P3" s="338" t="s">
        <v>529</v>
      </c>
      <c r="Q3" s="644"/>
      <c r="R3" s="644"/>
      <c r="S3" s="645"/>
      <c r="T3" s="636" t="s">
        <v>185</v>
      </c>
      <c r="U3" s="637"/>
      <c r="V3" s="637"/>
      <c r="W3" s="638"/>
      <c r="X3" s="528">
        <v>45587</v>
      </c>
      <c r="Y3" s="530"/>
    </row>
    <row r="4" spans="2:25" ht="20.100000000000001" customHeight="1" x14ac:dyDescent="0.15">
      <c r="B4" s="326" t="s">
        <v>0</v>
      </c>
      <c r="C4" s="327"/>
      <c r="D4" s="327"/>
      <c r="E4" s="327"/>
      <c r="F4" s="613" t="s">
        <v>593</v>
      </c>
      <c r="G4" s="614"/>
      <c r="H4" s="615"/>
      <c r="I4" s="611" t="s">
        <v>1</v>
      </c>
      <c r="J4" s="612"/>
      <c r="K4" s="605" t="s">
        <v>898</v>
      </c>
      <c r="L4" s="325"/>
      <c r="M4" s="325"/>
      <c r="N4" s="606"/>
      <c r="O4" s="329"/>
      <c r="P4" s="646" t="s">
        <v>530</v>
      </c>
      <c r="Q4" s="647"/>
      <c r="R4" s="647"/>
      <c r="S4" s="648"/>
      <c r="T4" s="639"/>
      <c r="U4" s="640"/>
      <c r="V4" s="640"/>
      <c r="W4" s="641"/>
      <c r="X4" s="642"/>
      <c r="Y4" s="643"/>
    </row>
    <row r="5" spans="2:25" ht="15" customHeight="1" x14ac:dyDescent="0.15">
      <c r="B5" s="333" t="s">
        <v>204</v>
      </c>
      <c r="C5" s="609" t="s">
        <v>29</v>
      </c>
      <c r="D5" s="610"/>
      <c r="E5" s="607" t="s">
        <v>173</v>
      </c>
      <c r="F5" s="607" t="s">
        <v>172</v>
      </c>
      <c r="G5" s="620" t="s">
        <v>171</v>
      </c>
      <c r="H5" s="621"/>
      <c r="I5" s="382" t="s">
        <v>170</v>
      </c>
      <c r="J5" s="396"/>
      <c r="K5" s="396"/>
      <c r="L5" s="396"/>
      <c r="M5" s="396"/>
      <c r="N5" s="397"/>
      <c r="O5" s="618" t="s">
        <v>367</v>
      </c>
      <c r="P5" s="650" t="s">
        <v>216</v>
      </c>
      <c r="Q5" s="651"/>
      <c r="R5" s="651"/>
      <c r="S5" s="652"/>
      <c r="T5" s="620" t="s">
        <v>169</v>
      </c>
      <c r="U5" s="627"/>
      <c r="V5" s="627"/>
      <c r="W5" s="627"/>
      <c r="X5" s="621"/>
      <c r="Y5" s="634" t="s">
        <v>168</v>
      </c>
    </row>
    <row r="6" spans="2:25" ht="15" customHeight="1" x14ac:dyDescent="0.15">
      <c r="B6" s="334"/>
      <c r="C6" s="609"/>
      <c r="D6" s="610"/>
      <c r="E6" s="607"/>
      <c r="F6" s="607"/>
      <c r="G6" s="622"/>
      <c r="H6" s="623"/>
      <c r="I6" s="326"/>
      <c r="J6" s="327"/>
      <c r="K6" s="327"/>
      <c r="L6" s="327"/>
      <c r="M6" s="327"/>
      <c r="N6" s="328"/>
      <c r="O6" s="619"/>
      <c r="P6" s="653"/>
      <c r="Q6" s="654"/>
      <c r="R6" s="654"/>
      <c r="S6" s="655"/>
      <c r="T6" s="622"/>
      <c r="U6" s="628"/>
      <c r="V6" s="628"/>
      <c r="W6" s="628"/>
      <c r="X6" s="623"/>
      <c r="Y6" s="607"/>
    </row>
    <row r="7" spans="2:25" ht="16.149999999999999" customHeight="1" x14ac:dyDescent="0.15">
      <c r="B7" s="334"/>
      <c r="C7" s="609"/>
      <c r="D7" s="610"/>
      <c r="E7" s="607"/>
      <c r="F7" s="607"/>
      <c r="G7" s="630" t="s">
        <v>167</v>
      </c>
      <c r="H7" s="630" t="s">
        <v>166</v>
      </c>
      <c r="I7" s="629" t="s">
        <v>165</v>
      </c>
      <c r="J7" s="629" t="s">
        <v>31</v>
      </c>
      <c r="K7" s="599"/>
      <c r="L7" s="599"/>
      <c r="M7" s="632" t="s">
        <v>3</v>
      </c>
      <c r="N7" s="633" t="s">
        <v>505</v>
      </c>
      <c r="O7" s="629" t="s">
        <v>407</v>
      </c>
      <c r="P7" s="370" t="s">
        <v>224</v>
      </c>
      <c r="Q7" s="599"/>
      <c r="R7" s="630" t="s">
        <v>222</v>
      </c>
      <c r="S7" s="630" t="s">
        <v>223</v>
      </c>
      <c r="T7" s="649" t="s">
        <v>164</v>
      </c>
      <c r="U7" s="630" t="s">
        <v>217</v>
      </c>
      <c r="V7" s="599"/>
      <c r="W7" s="599"/>
      <c r="X7" s="599"/>
      <c r="Y7" s="607"/>
    </row>
    <row r="8" spans="2:25" ht="16.149999999999999" customHeight="1" x14ac:dyDescent="0.15">
      <c r="B8" s="334"/>
      <c r="C8" s="326"/>
      <c r="D8" s="328"/>
      <c r="E8" s="608"/>
      <c r="F8" s="608"/>
      <c r="G8" s="631"/>
      <c r="H8" s="631"/>
      <c r="I8" s="599"/>
      <c r="J8" s="599"/>
      <c r="K8" s="599"/>
      <c r="L8" s="599"/>
      <c r="M8" s="599"/>
      <c r="N8" s="599"/>
      <c r="O8" s="599"/>
      <c r="P8" s="214" t="s">
        <v>218</v>
      </c>
      <c r="Q8" s="214" t="s">
        <v>220</v>
      </c>
      <c r="R8" s="599"/>
      <c r="S8" s="599"/>
      <c r="T8" s="599"/>
      <c r="U8" s="599"/>
      <c r="V8" s="599"/>
      <c r="W8" s="599"/>
      <c r="X8" s="599"/>
      <c r="Y8" s="635"/>
    </row>
    <row r="9" spans="2:25" ht="15.75" customHeight="1" x14ac:dyDescent="0.15">
      <c r="B9" s="334"/>
      <c r="C9" s="616" t="s">
        <v>541</v>
      </c>
      <c r="D9" s="617"/>
      <c r="E9" s="188">
        <v>1</v>
      </c>
      <c r="F9" s="216">
        <v>0</v>
      </c>
      <c r="G9" s="178" t="s">
        <v>461</v>
      </c>
      <c r="H9" s="178" t="s">
        <v>595</v>
      </c>
      <c r="I9" s="178" t="s">
        <v>570</v>
      </c>
      <c r="J9" s="308" t="s">
        <v>464</v>
      </c>
      <c r="K9" s="308"/>
      <c r="L9" s="308"/>
      <c r="M9" s="178" t="s">
        <v>546</v>
      </c>
      <c r="N9" s="178" t="s">
        <v>546</v>
      </c>
      <c r="O9" s="178" t="s">
        <v>532</v>
      </c>
      <c r="P9" s="178" t="s">
        <v>556</v>
      </c>
      <c r="Q9" s="178" t="s">
        <v>531</v>
      </c>
      <c r="R9" s="184" t="s">
        <v>548</v>
      </c>
      <c r="S9" s="184" t="s">
        <v>548</v>
      </c>
      <c r="T9" s="184" t="s">
        <v>551</v>
      </c>
      <c r="U9" s="308" t="s">
        <v>556</v>
      </c>
      <c r="V9" s="599"/>
      <c r="W9" s="599"/>
      <c r="X9" s="599"/>
      <c r="Y9" s="178" t="s">
        <v>555</v>
      </c>
    </row>
    <row r="10" spans="2:25" ht="16.149999999999999" customHeight="1" x14ac:dyDescent="0.15">
      <c r="B10" s="334"/>
      <c r="C10" s="616" t="s">
        <v>541</v>
      </c>
      <c r="D10" s="617"/>
      <c r="E10" s="188">
        <v>2</v>
      </c>
      <c r="F10" s="216">
        <v>0</v>
      </c>
      <c r="G10" s="178" t="s">
        <v>461</v>
      </c>
      <c r="H10" s="178" t="s">
        <v>595</v>
      </c>
      <c r="I10" s="178" t="s">
        <v>570</v>
      </c>
      <c r="J10" s="308" t="s">
        <v>463</v>
      </c>
      <c r="K10" s="308"/>
      <c r="L10" s="308"/>
      <c r="M10" s="178" t="s">
        <v>608</v>
      </c>
      <c r="N10" s="178" t="s">
        <v>608</v>
      </c>
      <c r="O10" s="178" t="s">
        <v>532</v>
      </c>
      <c r="P10" s="178" t="s">
        <v>556</v>
      </c>
      <c r="Q10" s="178" t="s">
        <v>532</v>
      </c>
      <c r="R10" s="184" t="s">
        <v>548</v>
      </c>
      <c r="S10" s="184" t="s">
        <v>549</v>
      </c>
      <c r="T10" s="184" t="s">
        <v>550</v>
      </c>
      <c r="U10" s="308" t="s">
        <v>552</v>
      </c>
      <c r="V10" s="656"/>
      <c r="W10" s="656"/>
      <c r="X10" s="656"/>
      <c r="Y10" s="235"/>
    </row>
    <row r="11" spans="2:25" ht="16.149999999999999" customHeight="1" x14ac:dyDescent="0.15">
      <c r="B11" s="334"/>
      <c r="C11" s="616" t="s">
        <v>541</v>
      </c>
      <c r="D11" s="617"/>
      <c r="E11" s="188">
        <v>3</v>
      </c>
      <c r="F11" s="216">
        <v>0</v>
      </c>
      <c r="G11" s="178" t="s">
        <v>461</v>
      </c>
      <c r="H11" s="178" t="s">
        <v>595</v>
      </c>
      <c r="I11" s="178" t="s">
        <v>570</v>
      </c>
      <c r="J11" s="308" t="s">
        <v>463</v>
      </c>
      <c r="K11" s="308"/>
      <c r="L11" s="308"/>
      <c r="M11" s="178" t="s">
        <v>609</v>
      </c>
      <c r="N11" s="178" t="s">
        <v>609</v>
      </c>
      <c r="O11" s="178" t="s">
        <v>532</v>
      </c>
      <c r="P11" s="178" t="s">
        <v>556</v>
      </c>
      <c r="Q11" s="178" t="s">
        <v>532</v>
      </c>
      <c r="R11" s="184" t="s">
        <v>548</v>
      </c>
      <c r="S11" s="184" t="s">
        <v>549</v>
      </c>
      <c r="T11" s="184" t="s">
        <v>550</v>
      </c>
      <c r="U11" s="308" t="s">
        <v>552</v>
      </c>
      <c r="V11" s="599"/>
      <c r="W11" s="599"/>
      <c r="X11" s="599"/>
      <c r="Y11" s="178"/>
    </row>
    <row r="12" spans="2:25" ht="16.149999999999999" customHeight="1" x14ac:dyDescent="0.15">
      <c r="B12" s="334"/>
      <c r="C12" s="616" t="s">
        <v>541</v>
      </c>
      <c r="D12" s="617"/>
      <c r="E12" s="188">
        <v>4</v>
      </c>
      <c r="F12" s="216">
        <v>0</v>
      </c>
      <c r="G12" s="178" t="s">
        <v>461</v>
      </c>
      <c r="H12" s="178" t="s">
        <v>595</v>
      </c>
      <c r="I12" s="178" t="s">
        <v>570</v>
      </c>
      <c r="J12" s="308" t="s">
        <v>464</v>
      </c>
      <c r="K12" s="308"/>
      <c r="L12" s="308"/>
      <c r="M12" s="178" t="s">
        <v>610</v>
      </c>
      <c r="N12" s="178" t="s">
        <v>610</v>
      </c>
      <c r="O12" s="178" t="s">
        <v>532</v>
      </c>
      <c r="P12" s="178" t="s">
        <v>556</v>
      </c>
      <c r="Q12" s="178" t="s">
        <v>532</v>
      </c>
      <c r="R12" s="184" t="s">
        <v>548</v>
      </c>
      <c r="S12" s="184" t="s">
        <v>549</v>
      </c>
      <c r="T12" s="184" t="s">
        <v>550</v>
      </c>
      <c r="U12" s="308" t="s">
        <v>552</v>
      </c>
      <c r="V12" s="599"/>
      <c r="W12" s="599"/>
      <c r="X12" s="599"/>
      <c r="Y12" s="178"/>
    </row>
    <row r="13" spans="2:25" ht="16.149999999999999" customHeight="1" x14ac:dyDescent="0.15">
      <c r="B13" s="334"/>
      <c r="C13" s="616" t="s">
        <v>541</v>
      </c>
      <c r="D13" s="617"/>
      <c r="E13" s="188">
        <v>5</v>
      </c>
      <c r="F13" s="216">
        <v>0.4</v>
      </c>
      <c r="G13" s="178" t="s">
        <v>462</v>
      </c>
      <c r="H13" s="178" t="s">
        <v>596</v>
      </c>
      <c r="I13" s="178" t="s">
        <v>570</v>
      </c>
      <c r="J13" s="308" t="s">
        <v>464</v>
      </c>
      <c r="K13" s="308"/>
      <c r="L13" s="308"/>
      <c r="M13" s="178" t="s">
        <v>611</v>
      </c>
      <c r="N13" s="178" t="s">
        <v>611</v>
      </c>
      <c r="O13" s="178" t="s">
        <v>547</v>
      </c>
      <c r="P13" s="178" t="s">
        <v>556</v>
      </c>
      <c r="Q13" s="178" t="s">
        <v>547</v>
      </c>
      <c r="R13" s="184" t="s">
        <v>548</v>
      </c>
      <c r="S13" s="184" t="s">
        <v>549</v>
      </c>
      <c r="T13" s="184" t="s">
        <v>550</v>
      </c>
      <c r="U13" s="308" t="s">
        <v>577</v>
      </c>
      <c r="V13" s="599"/>
      <c r="W13" s="599"/>
      <c r="X13" s="599"/>
      <c r="Y13" s="178"/>
    </row>
    <row r="14" spans="2:25" ht="16.149999999999999" customHeight="1" x14ac:dyDescent="0.15">
      <c r="B14" s="334"/>
      <c r="C14" s="616" t="s">
        <v>541</v>
      </c>
      <c r="D14" s="617"/>
      <c r="E14" s="188">
        <v>6</v>
      </c>
      <c r="F14" s="216">
        <v>1</v>
      </c>
      <c r="G14" s="178" t="s">
        <v>462</v>
      </c>
      <c r="H14" s="178" t="s">
        <v>596</v>
      </c>
      <c r="I14" s="178" t="s">
        <v>570</v>
      </c>
      <c r="J14" s="308" t="s">
        <v>464</v>
      </c>
      <c r="K14" s="308"/>
      <c r="L14" s="308"/>
      <c r="M14" s="178" t="s">
        <v>575</v>
      </c>
      <c r="N14" s="178" t="s">
        <v>694</v>
      </c>
      <c r="O14" s="217" t="s">
        <v>547</v>
      </c>
      <c r="P14" s="217" t="s">
        <v>556</v>
      </c>
      <c r="Q14" s="217" t="s">
        <v>547</v>
      </c>
      <c r="R14" s="184" t="s">
        <v>548</v>
      </c>
      <c r="S14" s="184" t="s">
        <v>549</v>
      </c>
      <c r="T14" s="184" t="s">
        <v>550</v>
      </c>
      <c r="U14" s="308" t="s">
        <v>577</v>
      </c>
      <c r="V14" s="599"/>
      <c r="W14" s="599"/>
      <c r="X14" s="599"/>
      <c r="Y14" s="178" t="s">
        <v>553</v>
      </c>
    </row>
    <row r="15" spans="2:25" ht="16.149999999999999" customHeight="1" x14ac:dyDescent="0.15">
      <c r="B15" s="334"/>
      <c r="C15" s="616" t="s">
        <v>541</v>
      </c>
      <c r="D15" s="617"/>
      <c r="E15" s="188">
        <v>7</v>
      </c>
      <c r="F15" s="216">
        <v>0</v>
      </c>
      <c r="G15" s="178" t="s">
        <v>249</v>
      </c>
      <c r="H15" s="178" t="s">
        <v>597</v>
      </c>
      <c r="I15" s="178" t="s">
        <v>570</v>
      </c>
      <c r="J15" s="308" t="s">
        <v>464</v>
      </c>
      <c r="K15" s="308"/>
      <c r="L15" s="308"/>
      <c r="M15" s="178" t="s">
        <v>612</v>
      </c>
      <c r="N15" s="178" t="s">
        <v>612</v>
      </c>
      <c r="O15" s="217" t="s">
        <v>532</v>
      </c>
      <c r="P15" s="217" t="s">
        <v>556</v>
      </c>
      <c r="Q15" s="217" t="s">
        <v>556</v>
      </c>
      <c r="R15" s="184" t="s">
        <v>548</v>
      </c>
      <c r="S15" s="184" t="s">
        <v>548</v>
      </c>
      <c r="T15" s="184" t="s">
        <v>551</v>
      </c>
      <c r="U15" s="308" t="s">
        <v>556</v>
      </c>
      <c r="V15" s="599"/>
      <c r="W15" s="599"/>
      <c r="X15" s="599"/>
      <c r="Y15" s="178"/>
    </row>
    <row r="16" spans="2:25" ht="16.149999999999999" customHeight="1" x14ac:dyDescent="0.15">
      <c r="B16" s="334"/>
      <c r="C16" s="616">
        <v>1</v>
      </c>
      <c r="D16" s="617"/>
      <c r="E16" s="188">
        <v>1</v>
      </c>
      <c r="F16" s="216">
        <v>3.8</v>
      </c>
      <c r="G16" s="178" t="s">
        <v>462</v>
      </c>
      <c r="H16" s="178" t="s">
        <v>598</v>
      </c>
      <c r="I16" s="178" t="s">
        <v>570</v>
      </c>
      <c r="J16" s="308" t="s">
        <v>464</v>
      </c>
      <c r="K16" s="308"/>
      <c r="L16" s="308"/>
      <c r="M16" s="178" t="s">
        <v>613</v>
      </c>
      <c r="N16" s="178" t="s">
        <v>695</v>
      </c>
      <c r="O16" s="217" t="s">
        <v>532</v>
      </c>
      <c r="P16" s="217" t="s">
        <v>556</v>
      </c>
      <c r="Q16" s="217" t="s">
        <v>532</v>
      </c>
      <c r="R16" s="184" t="s">
        <v>548</v>
      </c>
      <c r="S16" s="184" t="s">
        <v>549</v>
      </c>
      <c r="T16" s="184" t="s">
        <v>550</v>
      </c>
      <c r="U16" s="308" t="s">
        <v>552</v>
      </c>
      <c r="V16" s="599"/>
      <c r="W16" s="599"/>
      <c r="X16" s="599"/>
      <c r="Y16" s="178" t="s">
        <v>553</v>
      </c>
    </row>
    <row r="17" spans="2:25" ht="16.149999999999999" customHeight="1" x14ac:dyDescent="0.15">
      <c r="B17" s="334"/>
      <c r="C17" s="616">
        <v>1</v>
      </c>
      <c r="D17" s="617"/>
      <c r="E17" s="188">
        <v>2</v>
      </c>
      <c r="F17" s="216">
        <v>6.1</v>
      </c>
      <c r="G17" s="178" t="s">
        <v>462</v>
      </c>
      <c r="H17" s="178" t="s">
        <v>598</v>
      </c>
      <c r="I17" s="178" t="s">
        <v>471</v>
      </c>
      <c r="J17" s="624" t="s">
        <v>471</v>
      </c>
      <c r="K17" s="625"/>
      <c r="L17" s="626"/>
      <c r="M17" s="178" t="s">
        <v>614</v>
      </c>
      <c r="N17" s="178" t="s">
        <v>362</v>
      </c>
      <c r="O17" s="217" t="s">
        <v>556</v>
      </c>
      <c r="P17" s="217" t="s">
        <v>556</v>
      </c>
      <c r="Q17" s="217" t="s">
        <v>532</v>
      </c>
      <c r="R17" s="184" t="s">
        <v>548</v>
      </c>
      <c r="S17" s="184" t="s">
        <v>549</v>
      </c>
      <c r="T17" s="184" t="s">
        <v>551</v>
      </c>
      <c r="U17" s="624" t="s">
        <v>556</v>
      </c>
      <c r="V17" s="625"/>
      <c r="W17" s="625"/>
      <c r="X17" s="626"/>
      <c r="Y17" s="178"/>
    </row>
    <row r="18" spans="2:25" ht="16.149999999999999" customHeight="1" x14ac:dyDescent="0.15">
      <c r="B18" s="334"/>
      <c r="C18" s="616">
        <v>1</v>
      </c>
      <c r="D18" s="617"/>
      <c r="E18" s="188">
        <v>3</v>
      </c>
      <c r="F18" s="216">
        <v>6.5</v>
      </c>
      <c r="G18" s="178" t="s">
        <v>462</v>
      </c>
      <c r="H18" s="178" t="s">
        <v>599</v>
      </c>
      <c r="I18" s="178" t="s">
        <v>471</v>
      </c>
      <c r="J18" s="308" t="s">
        <v>471</v>
      </c>
      <c r="K18" s="308"/>
      <c r="L18" s="308"/>
      <c r="M18" s="178" t="s">
        <v>615</v>
      </c>
      <c r="N18" s="178" t="s">
        <v>362</v>
      </c>
      <c r="O18" s="217" t="s">
        <v>556</v>
      </c>
      <c r="P18" s="217" t="s">
        <v>556</v>
      </c>
      <c r="Q18" s="217" t="s">
        <v>532</v>
      </c>
      <c r="R18" s="184" t="s">
        <v>548</v>
      </c>
      <c r="S18" s="184" t="s">
        <v>549</v>
      </c>
      <c r="T18" s="184" t="s">
        <v>551</v>
      </c>
      <c r="U18" s="624" t="s">
        <v>556</v>
      </c>
      <c r="V18" s="625"/>
      <c r="W18" s="625"/>
      <c r="X18" s="626"/>
      <c r="Y18" s="178"/>
    </row>
    <row r="19" spans="2:25" ht="16.149999999999999" customHeight="1" x14ac:dyDescent="0.15">
      <c r="B19" s="334"/>
      <c r="C19" s="616">
        <v>1</v>
      </c>
      <c r="D19" s="617"/>
      <c r="E19" s="188">
        <v>4</v>
      </c>
      <c r="F19" s="216">
        <v>8.1999999999999993</v>
      </c>
      <c r="G19" s="178" t="s">
        <v>462</v>
      </c>
      <c r="H19" s="178" t="s">
        <v>599</v>
      </c>
      <c r="I19" s="178" t="s">
        <v>570</v>
      </c>
      <c r="J19" s="624" t="s">
        <v>607</v>
      </c>
      <c r="K19" s="625"/>
      <c r="L19" s="626"/>
      <c r="M19" s="178" t="s">
        <v>616</v>
      </c>
      <c r="N19" s="178" t="s">
        <v>362</v>
      </c>
      <c r="O19" s="217" t="s">
        <v>556</v>
      </c>
      <c r="P19" s="217" t="s">
        <v>556</v>
      </c>
      <c r="Q19" s="217" t="s">
        <v>532</v>
      </c>
      <c r="R19" s="184" t="s">
        <v>548</v>
      </c>
      <c r="S19" s="184" t="s">
        <v>549</v>
      </c>
      <c r="T19" s="184" t="s">
        <v>551</v>
      </c>
      <c r="U19" s="624" t="s">
        <v>556</v>
      </c>
      <c r="V19" s="625"/>
      <c r="W19" s="625"/>
      <c r="X19" s="626"/>
      <c r="Y19" s="178"/>
    </row>
    <row r="20" spans="2:25" ht="16.149999999999999" customHeight="1" x14ac:dyDescent="0.15">
      <c r="B20" s="334"/>
      <c r="C20" s="616">
        <v>1</v>
      </c>
      <c r="D20" s="617"/>
      <c r="E20" s="188">
        <v>5</v>
      </c>
      <c r="F20" s="216">
        <v>2.2999999999999998</v>
      </c>
      <c r="G20" s="178" t="s">
        <v>462</v>
      </c>
      <c r="H20" s="178" t="s">
        <v>596</v>
      </c>
      <c r="I20" s="178" t="s">
        <v>570</v>
      </c>
      <c r="J20" s="308" t="s">
        <v>463</v>
      </c>
      <c r="K20" s="308"/>
      <c r="L20" s="308"/>
      <c r="M20" s="178" t="s">
        <v>617</v>
      </c>
      <c r="N20" s="178" t="s">
        <v>617</v>
      </c>
      <c r="O20" s="217" t="s">
        <v>532</v>
      </c>
      <c r="P20" s="217" t="s">
        <v>556</v>
      </c>
      <c r="Q20" s="217" t="s">
        <v>532</v>
      </c>
      <c r="R20" s="184" t="s">
        <v>548</v>
      </c>
      <c r="S20" s="184" t="s">
        <v>549</v>
      </c>
      <c r="T20" s="184" t="s">
        <v>550</v>
      </c>
      <c r="U20" s="308" t="s">
        <v>552</v>
      </c>
      <c r="V20" s="599"/>
      <c r="W20" s="599"/>
      <c r="X20" s="599"/>
      <c r="Y20" s="178"/>
    </row>
    <row r="21" spans="2:25" ht="16.149999999999999" customHeight="1" x14ac:dyDescent="0.15">
      <c r="B21" s="334"/>
      <c r="C21" s="616">
        <v>1</v>
      </c>
      <c r="D21" s="617"/>
      <c r="E21" s="188">
        <v>6</v>
      </c>
      <c r="F21" s="216">
        <v>7</v>
      </c>
      <c r="G21" s="178" t="s">
        <v>462</v>
      </c>
      <c r="H21" s="178" t="s">
        <v>596</v>
      </c>
      <c r="I21" s="178" t="s">
        <v>570</v>
      </c>
      <c r="J21" s="624" t="s">
        <v>607</v>
      </c>
      <c r="K21" s="625"/>
      <c r="L21" s="626"/>
      <c r="M21" s="178" t="s">
        <v>618</v>
      </c>
      <c r="N21" s="178" t="s">
        <v>696</v>
      </c>
      <c r="O21" s="217" t="s">
        <v>532</v>
      </c>
      <c r="P21" s="217" t="s">
        <v>556</v>
      </c>
      <c r="Q21" s="217" t="s">
        <v>532</v>
      </c>
      <c r="R21" s="184" t="s">
        <v>548</v>
      </c>
      <c r="S21" s="184" t="s">
        <v>549</v>
      </c>
      <c r="T21" s="184" t="s">
        <v>550</v>
      </c>
      <c r="U21" s="308" t="s">
        <v>552</v>
      </c>
      <c r="V21" s="599"/>
      <c r="W21" s="599"/>
      <c r="X21" s="599"/>
      <c r="Y21" s="178" t="s">
        <v>553</v>
      </c>
    </row>
    <row r="22" spans="2:25" ht="16.149999999999999" customHeight="1" x14ac:dyDescent="0.15">
      <c r="B22" s="334"/>
      <c r="C22" s="616">
        <v>1</v>
      </c>
      <c r="D22" s="617"/>
      <c r="E22" s="188">
        <v>7</v>
      </c>
      <c r="F22" s="216">
        <v>5.5</v>
      </c>
      <c r="G22" s="178" t="s">
        <v>462</v>
      </c>
      <c r="H22" s="178" t="s">
        <v>600</v>
      </c>
      <c r="I22" s="178" t="s">
        <v>570</v>
      </c>
      <c r="J22" s="308" t="s">
        <v>465</v>
      </c>
      <c r="K22" s="308"/>
      <c r="L22" s="308"/>
      <c r="M22" s="178" t="s">
        <v>619</v>
      </c>
      <c r="N22" s="178" t="s">
        <v>697</v>
      </c>
      <c r="O22" s="178" t="s">
        <v>532</v>
      </c>
      <c r="P22" s="178" t="s">
        <v>556</v>
      </c>
      <c r="Q22" s="178" t="s">
        <v>532</v>
      </c>
      <c r="R22" s="184" t="s">
        <v>548</v>
      </c>
      <c r="S22" s="184" t="s">
        <v>549</v>
      </c>
      <c r="T22" s="184" t="s">
        <v>550</v>
      </c>
      <c r="U22" s="308" t="s">
        <v>552</v>
      </c>
      <c r="V22" s="599"/>
      <c r="W22" s="599"/>
      <c r="X22" s="599"/>
      <c r="Y22" s="178" t="s">
        <v>553</v>
      </c>
    </row>
    <row r="23" spans="2:25" ht="16.149999999999999" customHeight="1" x14ac:dyDescent="0.15">
      <c r="B23" s="334"/>
      <c r="C23" s="616">
        <v>1</v>
      </c>
      <c r="D23" s="617"/>
      <c r="E23" s="188">
        <v>8</v>
      </c>
      <c r="F23" s="216">
        <v>6.4</v>
      </c>
      <c r="G23" s="178" t="s">
        <v>462</v>
      </c>
      <c r="H23" s="178" t="s">
        <v>601</v>
      </c>
      <c r="I23" s="178" t="s">
        <v>570</v>
      </c>
      <c r="J23" s="308" t="s">
        <v>465</v>
      </c>
      <c r="K23" s="308"/>
      <c r="L23" s="308"/>
      <c r="M23" s="178" t="s">
        <v>619</v>
      </c>
      <c r="N23" s="178" t="s">
        <v>697</v>
      </c>
      <c r="O23" s="178" t="s">
        <v>532</v>
      </c>
      <c r="P23" s="178" t="s">
        <v>556</v>
      </c>
      <c r="Q23" s="178" t="s">
        <v>532</v>
      </c>
      <c r="R23" s="184" t="s">
        <v>548</v>
      </c>
      <c r="S23" s="184" t="s">
        <v>549</v>
      </c>
      <c r="T23" s="184" t="s">
        <v>550</v>
      </c>
      <c r="U23" s="308" t="s">
        <v>552</v>
      </c>
      <c r="V23" s="599"/>
      <c r="W23" s="599"/>
      <c r="X23" s="599"/>
      <c r="Y23" s="178" t="s">
        <v>553</v>
      </c>
    </row>
    <row r="24" spans="2:25" ht="16.149999999999999" customHeight="1" x14ac:dyDescent="0.15">
      <c r="B24" s="334"/>
      <c r="C24" s="616">
        <v>1</v>
      </c>
      <c r="D24" s="617"/>
      <c r="E24" s="188">
        <v>9</v>
      </c>
      <c r="F24" s="216">
        <v>2.2999999999999998</v>
      </c>
      <c r="G24" s="178" t="s">
        <v>462</v>
      </c>
      <c r="H24" s="178" t="s">
        <v>601</v>
      </c>
      <c r="I24" s="178" t="s">
        <v>570</v>
      </c>
      <c r="J24" s="624" t="s">
        <v>474</v>
      </c>
      <c r="K24" s="625"/>
      <c r="L24" s="626"/>
      <c r="M24" s="178" t="s">
        <v>620</v>
      </c>
      <c r="N24" s="178" t="s">
        <v>620</v>
      </c>
      <c r="O24" s="178" t="s">
        <v>532</v>
      </c>
      <c r="P24" s="178" t="s">
        <v>556</v>
      </c>
      <c r="Q24" s="178" t="s">
        <v>532</v>
      </c>
      <c r="R24" s="184" t="s">
        <v>548</v>
      </c>
      <c r="S24" s="184" t="s">
        <v>549</v>
      </c>
      <c r="T24" s="184" t="s">
        <v>550</v>
      </c>
      <c r="U24" s="308" t="s">
        <v>552</v>
      </c>
      <c r="V24" s="599"/>
      <c r="W24" s="599"/>
      <c r="X24" s="599"/>
      <c r="Y24" s="178"/>
    </row>
    <row r="25" spans="2:25" ht="16.149999999999999" customHeight="1" x14ac:dyDescent="0.15">
      <c r="B25" s="334"/>
      <c r="C25" s="616">
        <v>2</v>
      </c>
      <c r="D25" s="617"/>
      <c r="E25" s="188">
        <v>1</v>
      </c>
      <c r="F25" s="216">
        <v>10.5</v>
      </c>
      <c r="G25" s="178" t="s">
        <v>462</v>
      </c>
      <c r="H25" s="178" t="s">
        <v>596</v>
      </c>
      <c r="I25" s="178" t="s">
        <v>471</v>
      </c>
      <c r="J25" s="308" t="s">
        <v>471</v>
      </c>
      <c r="K25" s="308"/>
      <c r="L25" s="308"/>
      <c r="M25" s="178" t="s">
        <v>621</v>
      </c>
      <c r="N25" s="178" t="s">
        <v>621</v>
      </c>
      <c r="O25" s="178" t="s">
        <v>532</v>
      </c>
      <c r="P25" s="178" t="s">
        <v>556</v>
      </c>
      <c r="Q25" s="178" t="s">
        <v>532</v>
      </c>
      <c r="R25" s="184" t="s">
        <v>548</v>
      </c>
      <c r="S25" s="184" t="s">
        <v>549</v>
      </c>
      <c r="T25" s="184" t="s">
        <v>550</v>
      </c>
      <c r="U25" s="308" t="s">
        <v>552</v>
      </c>
      <c r="V25" s="599"/>
      <c r="W25" s="599"/>
      <c r="X25" s="599"/>
      <c r="Y25" s="178"/>
    </row>
    <row r="26" spans="2:25" ht="16.149999999999999" customHeight="1" x14ac:dyDescent="0.15">
      <c r="B26" s="334"/>
      <c r="C26" s="616">
        <v>2</v>
      </c>
      <c r="D26" s="617"/>
      <c r="E26" s="188">
        <v>2</v>
      </c>
      <c r="F26" s="216">
        <v>13.8</v>
      </c>
      <c r="G26" s="178" t="s">
        <v>462</v>
      </c>
      <c r="H26" s="178" t="s">
        <v>596</v>
      </c>
      <c r="I26" s="178" t="s">
        <v>471</v>
      </c>
      <c r="J26" s="624" t="s">
        <v>471</v>
      </c>
      <c r="K26" s="625"/>
      <c r="L26" s="626"/>
      <c r="M26" s="178" t="s">
        <v>622</v>
      </c>
      <c r="N26" s="178" t="s">
        <v>362</v>
      </c>
      <c r="O26" s="178" t="s">
        <v>556</v>
      </c>
      <c r="P26" s="178" t="s">
        <v>556</v>
      </c>
      <c r="Q26" s="178" t="s">
        <v>532</v>
      </c>
      <c r="R26" s="184" t="s">
        <v>548</v>
      </c>
      <c r="S26" s="184" t="s">
        <v>549</v>
      </c>
      <c r="T26" s="184" t="s">
        <v>551</v>
      </c>
      <c r="U26" s="308" t="s">
        <v>556</v>
      </c>
      <c r="V26" s="599"/>
      <c r="W26" s="599"/>
      <c r="X26" s="599"/>
      <c r="Y26" s="178"/>
    </row>
    <row r="27" spans="2:25" ht="16.149999999999999" customHeight="1" x14ac:dyDescent="0.15">
      <c r="B27" s="334"/>
      <c r="C27" s="616">
        <v>2</v>
      </c>
      <c r="D27" s="617"/>
      <c r="E27" s="188">
        <v>3</v>
      </c>
      <c r="F27" s="216">
        <v>17.100000000000001</v>
      </c>
      <c r="G27" s="178" t="s">
        <v>462</v>
      </c>
      <c r="H27" s="178" t="s">
        <v>596</v>
      </c>
      <c r="I27" s="178" t="s">
        <v>471</v>
      </c>
      <c r="J27" s="624" t="s">
        <v>471</v>
      </c>
      <c r="K27" s="625"/>
      <c r="L27" s="626"/>
      <c r="M27" s="178" t="s">
        <v>623</v>
      </c>
      <c r="N27" s="178" t="s">
        <v>362</v>
      </c>
      <c r="O27" s="178" t="s">
        <v>556</v>
      </c>
      <c r="P27" s="178" t="s">
        <v>556</v>
      </c>
      <c r="Q27" s="178" t="s">
        <v>532</v>
      </c>
      <c r="R27" s="184" t="s">
        <v>548</v>
      </c>
      <c r="S27" s="184" t="s">
        <v>549</v>
      </c>
      <c r="T27" s="184" t="s">
        <v>551</v>
      </c>
      <c r="U27" s="308" t="s">
        <v>556</v>
      </c>
      <c r="V27" s="599"/>
      <c r="W27" s="599"/>
      <c r="X27" s="599"/>
      <c r="Y27" s="178"/>
    </row>
    <row r="28" spans="2:25" ht="16.149999999999999" customHeight="1" x14ac:dyDescent="0.15">
      <c r="B28" s="334"/>
      <c r="C28" s="616">
        <v>2</v>
      </c>
      <c r="D28" s="617"/>
      <c r="E28" s="188">
        <v>4</v>
      </c>
      <c r="F28" s="216">
        <v>18.3</v>
      </c>
      <c r="G28" s="178" t="s">
        <v>462</v>
      </c>
      <c r="H28" s="178" t="s">
        <v>599</v>
      </c>
      <c r="I28" s="178" t="s">
        <v>570</v>
      </c>
      <c r="J28" s="624" t="s">
        <v>607</v>
      </c>
      <c r="K28" s="625"/>
      <c r="L28" s="626"/>
      <c r="M28" s="178" t="s">
        <v>624</v>
      </c>
      <c r="N28" s="178" t="s">
        <v>362</v>
      </c>
      <c r="O28" s="178" t="s">
        <v>556</v>
      </c>
      <c r="P28" s="178" t="s">
        <v>556</v>
      </c>
      <c r="Q28" s="178" t="s">
        <v>532</v>
      </c>
      <c r="R28" s="184" t="s">
        <v>548</v>
      </c>
      <c r="S28" s="184" t="s">
        <v>549</v>
      </c>
      <c r="T28" s="184" t="s">
        <v>551</v>
      </c>
      <c r="U28" s="308" t="s">
        <v>556</v>
      </c>
      <c r="V28" s="599"/>
      <c r="W28" s="599"/>
      <c r="X28" s="599"/>
      <c r="Y28" s="178"/>
    </row>
    <row r="29" spans="2:25" ht="16.149999999999999" customHeight="1" x14ac:dyDescent="0.15">
      <c r="B29" s="334"/>
      <c r="C29" s="616">
        <v>2</v>
      </c>
      <c r="D29" s="617"/>
      <c r="E29" s="188">
        <v>5</v>
      </c>
      <c r="F29" s="216">
        <v>14</v>
      </c>
      <c r="G29" s="178" t="s">
        <v>462</v>
      </c>
      <c r="H29" s="178" t="s">
        <v>596</v>
      </c>
      <c r="I29" s="178" t="s">
        <v>570</v>
      </c>
      <c r="J29" s="624" t="s">
        <v>464</v>
      </c>
      <c r="K29" s="625"/>
      <c r="L29" s="626"/>
      <c r="M29" s="178" t="s">
        <v>572</v>
      </c>
      <c r="N29" s="178" t="s">
        <v>572</v>
      </c>
      <c r="O29" s="178" t="s">
        <v>532</v>
      </c>
      <c r="P29" s="178" t="s">
        <v>556</v>
      </c>
      <c r="Q29" s="178" t="s">
        <v>531</v>
      </c>
      <c r="R29" s="184" t="s">
        <v>548</v>
      </c>
      <c r="S29" s="184" t="s">
        <v>548</v>
      </c>
      <c r="T29" s="184" t="s">
        <v>551</v>
      </c>
      <c r="U29" s="308" t="s">
        <v>556</v>
      </c>
      <c r="V29" s="599"/>
      <c r="W29" s="599"/>
      <c r="X29" s="599"/>
      <c r="Y29" s="178" t="s">
        <v>555</v>
      </c>
    </row>
    <row r="30" spans="2:25" ht="16.149999999999999" customHeight="1" x14ac:dyDescent="0.15">
      <c r="B30" s="334"/>
      <c r="C30" s="616">
        <v>2</v>
      </c>
      <c r="D30" s="617"/>
      <c r="E30" s="188">
        <v>6</v>
      </c>
      <c r="F30" s="216">
        <v>8.1999999999999993</v>
      </c>
      <c r="G30" s="178" t="s">
        <v>462</v>
      </c>
      <c r="H30" s="178" t="s">
        <v>596</v>
      </c>
      <c r="I30" s="178" t="s">
        <v>570</v>
      </c>
      <c r="J30" s="308" t="s">
        <v>607</v>
      </c>
      <c r="K30" s="308"/>
      <c r="L30" s="308"/>
      <c r="M30" s="178" t="s">
        <v>625</v>
      </c>
      <c r="N30" s="178" t="s">
        <v>625</v>
      </c>
      <c r="O30" s="178" t="s">
        <v>531</v>
      </c>
      <c r="P30" s="178" t="s">
        <v>556</v>
      </c>
      <c r="Q30" s="178" t="s">
        <v>532</v>
      </c>
      <c r="R30" s="184" t="s">
        <v>548</v>
      </c>
      <c r="S30" s="184" t="s">
        <v>549</v>
      </c>
      <c r="T30" s="184" t="s">
        <v>550</v>
      </c>
      <c r="U30" s="308" t="s">
        <v>552</v>
      </c>
      <c r="V30" s="599"/>
      <c r="W30" s="599"/>
      <c r="X30" s="599"/>
      <c r="Y30" s="178" t="s">
        <v>554</v>
      </c>
    </row>
    <row r="31" spans="2:25" ht="16.149999999999999" customHeight="1" x14ac:dyDescent="0.15">
      <c r="B31" s="334"/>
      <c r="C31" s="616">
        <v>2</v>
      </c>
      <c r="D31" s="617"/>
      <c r="E31" s="188">
        <v>7</v>
      </c>
      <c r="F31" s="216">
        <v>12.1</v>
      </c>
      <c r="G31" s="178" t="s">
        <v>462</v>
      </c>
      <c r="H31" s="178" t="s">
        <v>596</v>
      </c>
      <c r="I31" s="178" t="s">
        <v>570</v>
      </c>
      <c r="J31" s="624" t="s">
        <v>607</v>
      </c>
      <c r="K31" s="625"/>
      <c r="L31" s="626"/>
      <c r="M31" s="178" t="s">
        <v>626</v>
      </c>
      <c r="N31" s="178" t="s">
        <v>626</v>
      </c>
      <c r="O31" s="178" t="s">
        <v>547</v>
      </c>
      <c r="P31" s="178" t="s">
        <v>556</v>
      </c>
      <c r="Q31" s="178" t="s">
        <v>532</v>
      </c>
      <c r="R31" s="184" t="s">
        <v>548</v>
      </c>
      <c r="S31" s="184" t="s">
        <v>549</v>
      </c>
      <c r="T31" s="184" t="s">
        <v>550</v>
      </c>
      <c r="U31" s="308" t="s">
        <v>552</v>
      </c>
      <c r="V31" s="599"/>
      <c r="W31" s="599"/>
      <c r="X31" s="599"/>
      <c r="Y31" s="178" t="s">
        <v>554</v>
      </c>
    </row>
    <row r="32" spans="2:25" ht="16.149999999999999" customHeight="1" x14ac:dyDescent="0.15">
      <c r="B32" s="334"/>
      <c r="C32" s="616">
        <v>2</v>
      </c>
      <c r="D32" s="617"/>
      <c r="E32" s="188">
        <v>8</v>
      </c>
      <c r="F32" s="216">
        <v>18.399999999999999</v>
      </c>
      <c r="G32" s="178" t="s">
        <v>462</v>
      </c>
      <c r="H32" s="178" t="s">
        <v>602</v>
      </c>
      <c r="I32" s="178" t="s">
        <v>570</v>
      </c>
      <c r="J32" s="624" t="s">
        <v>607</v>
      </c>
      <c r="K32" s="625"/>
      <c r="L32" s="626"/>
      <c r="M32" s="178" t="s">
        <v>545</v>
      </c>
      <c r="N32" s="178" t="s">
        <v>362</v>
      </c>
      <c r="O32" s="178" t="s">
        <v>532</v>
      </c>
      <c r="P32" s="178" t="s">
        <v>556</v>
      </c>
      <c r="Q32" s="178" t="s">
        <v>532</v>
      </c>
      <c r="R32" s="184" t="s">
        <v>548</v>
      </c>
      <c r="S32" s="184" t="s">
        <v>549</v>
      </c>
      <c r="T32" s="184" t="s">
        <v>550</v>
      </c>
      <c r="U32" s="308" t="s">
        <v>552</v>
      </c>
      <c r="V32" s="599"/>
      <c r="W32" s="599"/>
      <c r="X32" s="599"/>
      <c r="Y32" s="178" t="s">
        <v>553</v>
      </c>
    </row>
    <row r="33" spans="2:25" ht="16.149999999999999" customHeight="1" x14ac:dyDescent="0.15">
      <c r="B33" s="334"/>
      <c r="C33" s="616">
        <v>2</v>
      </c>
      <c r="D33" s="617"/>
      <c r="E33" s="188">
        <v>9</v>
      </c>
      <c r="F33" s="216">
        <v>13.3</v>
      </c>
      <c r="G33" s="178" t="s">
        <v>462</v>
      </c>
      <c r="H33" s="178" t="s">
        <v>601</v>
      </c>
      <c r="I33" s="178" t="s">
        <v>471</v>
      </c>
      <c r="J33" s="624" t="s">
        <v>471</v>
      </c>
      <c r="K33" s="625"/>
      <c r="L33" s="626"/>
      <c r="M33" s="178" t="s">
        <v>627</v>
      </c>
      <c r="N33" s="178" t="s">
        <v>362</v>
      </c>
      <c r="O33" s="178" t="s">
        <v>556</v>
      </c>
      <c r="P33" s="178" t="s">
        <v>556</v>
      </c>
      <c r="Q33" s="178" t="s">
        <v>532</v>
      </c>
      <c r="R33" s="184" t="s">
        <v>548</v>
      </c>
      <c r="S33" s="184" t="s">
        <v>549</v>
      </c>
      <c r="T33" s="184" t="s">
        <v>551</v>
      </c>
      <c r="U33" s="308" t="s">
        <v>556</v>
      </c>
      <c r="V33" s="599"/>
      <c r="W33" s="599"/>
      <c r="X33" s="599"/>
      <c r="Y33" s="178"/>
    </row>
    <row r="34" spans="2:25" ht="16.149999999999999" customHeight="1" x14ac:dyDescent="0.15">
      <c r="B34" s="334"/>
      <c r="C34" s="616">
        <v>2</v>
      </c>
      <c r="D34" s="617"/>
      <c r="E34" s="188">
        <v>10</v>
      </c>
      <c r="F34" s="216">
        <v>14.7</v>
      </c>
      <c r="G34" s="178" t="s">
        <v>462</v>
      </c>
      <c r="H34" s="178" t="s">
        <v>603</v>
      </c>
      <c r="I34" s="178" t="s">
        <v>570</v>
      </c>
      <c r="J34" s="308" t="s">
        <v>464</v>
      </c>
      <c r="K34" s="308"/>
      <c r="L34" s="308"/>
      <c r="M34" s="178" t="s">
        <v>628</v>
      </c>
      <c r="N34" s="178" t="s">
        <v>362</v>
      </c>
      <c r="O34" s="178" t="s">
        <v>556</v>
      </c>
      <c r="P34" s="178" t="s">
        <v>556</v>
      </c>
      <c r="Q34" s="178" t="s">
        <v>532</v>
      </c>
      <c r="R34" s="184" t="s">
        <v>548</v>
      </c>
      <c r="S34" s="184" t="s">
        <v>549</v>
      </c>
      <c r="T34" s="184" t="s">
        <v>551</v>
      </c>
      <c r="U34" s="308" t="s">
        <v>556</v>
      </c>
      <c r="V34" s="599"/>
      <c r="W34" s="599"/>
      <c r="X34" s="599"/>
      <c r="Y34" s="178"/>
    </row>
    <row r="35" spans="2:25" ht="16.149999999999999" customHeight="1" x14ac:dyDescent="0.15">
      <c r="B35" s="334"/>
      <c r="C35" s="616">
        <v>2</v>
      </c>
      <c r="D35" s="617"/>
      <c r="E35" s="188">
        <v>11</v>
      </c>
      <c r="F35" s="216">
        <v>10.1</v>
      </c>
      <c r="G35" s="178" t="s">
        <v>462</v>
      </c>
      <c r="H35" s="178" t="s">
        <v>604</v>
      </c>
      <c r="I35" s="178" t="s">
        <v>471</v>
      </c>
      <c r="J35" s="624" t="s">
        <v>471</v>
      </c>
      <c r="K35" s="625"/>
      <c r="L35" s="626"/>
      <c r="M35" s="178" t="s">
        <v>629</v>
      </c>
      <c r="N35" s="178" t="s">
        <v>629</v>
      </c>
      <c r="O35" s="178" t="s">
        <v>532</v>
      </c>
      <c r="P35" s="178" t="s">
        <v>556</v>
      </c>
      <c r="Q35" s="178" t="s">
        <v>531</v>
      </c>
      <c r="R35" s="184" t="s">
        <v>548</v>
      </c>
      <c r="S35" s="184" t="s">
        <v>548</v>
      </c>
      <c r="T35" s="184" t="s">
        <v>551</v>
      </c>
      <c r="U35" s="308" t="s">
        <v>556</v>
      </c>
      <c r="V35" s="599"/>
      <c r="W35" s="599"/>
      <c r="X35" s="599"/>
      <c r="Y35" s="178" t="s">
        <v>555</v>
      </c>
    </row>
    <row r="36" spans="2:25" ht="16.149999999999999" customHeight="1" x14ac:dyDescent="0.15">
      <c r="B36" s="334"/>
      <c r="C36" s="616">
        <v>3</v>
      </c>
      <c r="D36" s="617"/>
      <c r="E36" s="188">
        <v>1</v>
      </c>
      <c r="F36" s="216">
        <v>20</v>
      </c>
      <c r="G36" s="178" t="s">
        <v>462</v>
      </c>
      <c r="H36" s="178" t="s">
        <v>596</v>
      </c>
      <c r="I36" s="178" t="s">
        <v>471</v>
      </c>
      <c r="J36" s="624" t="s">
        <v>471</v>
      </c>
      <c r="K36" s="625"/>
      <c r="L36" s="626"/>
      <c r="M36" s="178" t="s">
        <v>630</v>
      </c>
      <c r="N36" s="178" t="s">
        <v>630</v>
      </c>
      <c r="O36" s="178" t="s">
        <v>532</v>
      </c>
      <c r="P36" s="178" t="s">
        <v>556</v>
      </c>
      <c r="Q36" s="178" t="s">
        <v>532</v>
      </c>
      <c r="R36" s="184" t="s">
        <v>548</v>
      </c>
      <c r="S36" s="184" t="s">
        <v>549</v>
      </c>
      <c r="T36" s="184" t="s">
        <v>550</v>
      </c>
      <c r="U36" s="308" t="s">
        <v>552</v>
      </c>
      <c r="V36" s="599"/>
      <c r="W36" s="599"/>
      <c r="X36" s="599"/>
      <c r="Y36" s="178"/>
    </row>
    <row r="37" spans="2:25" ht="16.149999999999999" customHeight="1" x14ac:dyDescent="0.15">
      <c r="B37" s="334"/>
      <c r="C37" s="616">
        <v>3</v>
      </c>
      <c r="D37" s="617"/>
      <c r="E37" s="188">
        <v>2</v>
      </c>
      <c r="F37" s="216">
        <v>24.1</v>
      </c>
      <c r="G37" s="178" t="s">
        <v>462</v>
      </c>
      <c r="H37" s="178" t="s">
        <v>605</v>
      </c>
      <c r="I37" s="178" t="s">
        <v>471</v>
      </c>
      <c r="J37" s="308" t="s">
        <v>471</v>
      </c>
      <c r="K37" s="308"/>
      <c r="L37" s="308"/>
      <c r="M37" s="178" t="s">
        <v>631</v>
      </c>
      <c r="N37" s="178" t="s">
        <v>362</v>
      </c>
      <c r="O37" s="178" t="s">
        <v>556</v>
      </c>
      <c r="P37" s="178" t="s">
        <v>556</v>
      </c>
      <c r="Q37" s="178" t="s">
        <v>532</v>
      </c>
      <c r="R37" s="184" t="s">
        <v>548</v>
      </c>
      <c r="S37" s="184" t="s">
        <v>549</v>
      </c>
      <c r="T37" s="184" t="s">
        <v>551</v>
      </c>
      <c r="U37" s="308" t="s">
        <v>556</v>
      </c>
      <c r="V37" s="599"/>
      <c r="W37" s="599"/>
      <c r="X37" s="599"/>
      <c r="Y37" s="178"/>
    </row>
    <row r="38" spans="2:25" ht="16.149999999999999" customHeight="1" x14ac:dyDescent="0.15">
      <c r="B38" s="334"/>
      <c r="C38" s="616">
        <v>3</v>
      </c>
      <c r="D38" s="617"/>
      <c r="E38" s="188">
        <v>3</v>
      </c>
      <c r="F38" s="216">
        <v>27</v>
      </c>
      <c r="G38" s="178" t="s">
        <v>462</v>
      </c>
      <c r="H38" s="178" t="s">
        <v>596</v>
      </c>
      <c r="I38" s="178" t="s">
        <v>570</v>
      </c>
      <c r="J38" s="624" t="s">
        <v>607</v>
      </c>
      <c r="K38" s="625"/>
      <c r="L38" s="626"/>
      <c r="M38" s="178" t="s">
        <v>632</v>
      </c>
      <c r="N38" s="178" t="s">
        <v>362</v>
      </c>
      <c r="O38" s="178" t="s">
        <v>532</v>
      </c>
      <c r="P38" s="178" t="s">
        <v>556</v>
      </c>
      <c r="Q38" s="178" t="s">
        <v>532</v>
      </c>
      <c r="R38" s="184" t="s">
        <v>548</v>
      </c>
      <c r="S38" s="184" t="s">
        <v>549</v>
      </c>
      <c r="T38" s="184" t="s">
        <v>550</v>
      </c>
      <c r="U38" s="308" t="s">
        <v>552</v>
      </c>
      <c r="V38" s="599"/>
      <c r="W38" s="599"/>
      <c r="X38" s="599"/>
      <c r="Y38" s="178" t="s">
        <v>553</v>
      </c>
    </row>
    <row r="39" spans="2:25" ht="16.149999999999999" customHeight="1" x14ac:dyDescent="0.15">
      <c r="B39" s="394"/>
      <c r="C39" s="616">
        <v>3</v>
      </c>
      <c r="D39" s="617"/>
      <c r="E39" s="188">
        <v>4</v>
      </c>
      <c r="F39" s="216">
        <v>19.100000000000001</v>
      </c>
      <c r="G39" s="178" t="s">
        <v>462</v>
      </c>
      <c r="H39" s="178" t="s">
        <v>596</v>
      </c>
      <c r="I39" s="178" t="s">
        <v>570</v>
      </c>
      <c r="J39" s="624" t="s">
        <v>607</v>
      </c>
      <c r="K39" s="625"/>
      <c r="L39" s="626"/>
      <c r="M39" s="178" t="s">
        <v>633</v>
      </c>
      <c r="N39" s="178" t="s">
        <v>362</v>
      </c>
      <c r="O39" s="178" t="s">
        <v>556</v>
      </c>
      <c r="P39" s="178" t="s">
        <v>556</v>
      </c>
      <c r="Q39" s="178" t="s">
        <v>532</v>
      </c>
      <c r="R39" s="184" t="s">
        <v>548</v>
      </c>
      <c r="S39" s="184" t="s">
        <v>549</v>
      </c>
      <c r="T39" s="184" t="s">
        <v>551</v>
      </c>
      <c r="U39" s="308" t="s">
        <v>556</v>
      </c>
      <c r="V39" s="599"/>
      <c r="W39" s="599"/>
      <c r="X39" s="599"/>
      <c r="Y39" s="178"/>
    </row>
    <row r="40" spans="2:25" ht="16.149999999999999" customHeight="1" x14ac:dyDescent="0.15">
      <c r="B40" s="26"/>
      <c r="C40" s="1" t="s">
        <v>517</v>
      </c>
      <c r="D40" s="7"/>
      <c r="F40" s="7"/>
      <c r="G40" s="24"/>
      <c r="H40" s="24"/>
      <c r="I40" s="24"/>
      <c r="J40" s="24"/>
      <c r="K40" s="24"/>
      <c r="L40" s="24"/>
      <c r="M40" s="24"/>
      <c r="N40" s="24"/>
      <c r="O40" s="24"/>
      <c r="P40" s="25"/>
      <c r="Q40" s="36"/>
      <c r="R40" s="7"/>
      <c r="S40" s="7"/>
      <c r="T40" s="24"/>
      <c r="U40" s="37"/>
      <c r="V40" s="37"/>
      <c r="W40" s="37"/>
      <c r="X40" s="37"/>
      <c r="Y40" s="7"/>
    </row>
    <row r="41" spans="2:25" ht="16.149999999999999" customHeight="1" x14ac:dyDescent="0.15">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149999999999999" customHeight="1" x14ac:dyDescent="0.15">
      <c r="B42" s="27"/>
      <c r="C42" s="3" t="s">
        <v>208</v>
      </c>
      <c r="D42" s="3"/>
      <c r="E42" s="3"/>
      <c r="F42" s="3"/>
      <c r="G42" s="3"/>
      <c r="H42" s="3"/>
      <c r="I42" s="3"/>
      <c r="J42" s="3"/>
      <c r="K42" s="3"/>
      <c r="L42" s="3"/>
      <c r="M42" s="3"/>
      <c r="N42" s="3"/>
      <c r="O42" s="3"/>
      <c r="P42" s="3"/>
      <c r="Q42" s="3"/>
      <c r="R42" s="3"/>
      <c r="S42" s="3"/>
      <c r="T42" s="3"/>
      <c r="U42" s="3"/>
      <c r="V42" s="3"/>
      <c r="W42" s="3"/>
      <c r="X42" s="3"/>
    </row>
    <row r="43" spans="2:25" ht="16.149999999999999" customHeight="1" x14ac:dyDescent="0.15">
      <c r="B43" s="3"/>
      <c r="C43" s="3" t="s">
        <v>209</v>
      </c>
      <c r="D43" s="3"/>
      <c r="E43" s="3"/>
      <c r="F43" s="3"/>
      <c r="G43" s="3"/>
      <c r="H43" s="3"/>
      <c r="I43" s="3"/>
      <c r="J43" s="3"/>
      <c r="K43" s="3"/>
      <c r="L43" s="3"/>
      <c r="M43" s="3"/>
      <c r="N43" s="3"/>
      <c r="O43" s="3"/>
      <c r="P43" s="3"/>
      <c r="Q43" s="3"/>
      <c r="R43" s="3"/>
      <c r="S43" s="3"/>
      <c r="T43" s="3"/>
      <c r="U43" s="3"/>
      <c r="V43" s="3"/>
      <c r="W43" s="3"/>
      <c r="X43" s="3"/>
    </row>
    <row r="44" spans="2:25" ht="16.149999999999999" customHeight="1" x14ac:dyDescent="0.15">
      <c r="B44" s="3"/>
      <c r="C44" s="3" t="s">
        <v>314</v>
      </c>
      <c r="D44" s="3"/>
      <c r="E44" s="3"/>
      <c r="F44" s="3"/>
      <c r="G44" s="3"/>
      <c r="H44" s="3"/>
      <c r="I44" s="3"/>
      <c r="J44" s="3"/>
      <c r="K44" s="3"/>
      <c r="L44" s="3"/>
      <c r="M44" s="3"/>
      <c r="N44" s="3"/>
      <c r="O44" s="3"/>
      <c r="P44" s="3"/>
      <c r="Q44" s="3"/>
      <c r="R44" s="3"/>
      <c r="S44" s="3"/>
      <c r="T44" s="3"/>
      <c r="U44" s="3"/>
      <c r="V44" s="3"/>
      <c r="W44" s="3"/>
      <c r="X44" s="3"/>
    </row>
    <row r="45" spans="2:25" ht="16.149999999999999" customHeight="1" x14ac:dyDescent="0.15">
      <c r="C45" s="4" t="s">
        <v>370</v>
      </c>
    </row>
    <row r="46" spans="2:25" ht="15" customHeight="1" x14ac:dyDescent="0.15">
      <c r="B46" s="333" t="s">
        <v>204</v>
      </c>
      <c r="C46" s="609" t="s">
        <v>29</v>
      </c>
      <c r="D46" s="610"/>
      <c r="E46" s="607" t="s">
        <v>173</v>
      </c>
      <c r="F46" s="607" t="s">
        <v>172</v>
      </c>
      <c r="G46" s="620" t="s">
        <v>171</v>
      </c>
      <c r="H46" s="621"/>
      <c r="I46" s="382" t="s">
        <v>170</v>
      </c>
      <c r="J46" s="396"/>
      <c r="K46" s="396"/>
      <c r="L46" s="396"/>
      <c r="M46" s="396"/>
      <c r="N46" s="397"/>
      <c r="O46" s="618" t="s">
        <v>367</v>
      </c>
      <c r="P46" s="650" t="s">
        <v>216</v>
      </c>
      <c r="Q46" s="651"/>
      <c r="R46" s="651"/>
      <c r="S46" s="652"/>
      <c r="T46" s="620" t="s">
        <v>169</v>
      </c>
      <c r="U46" s="627"/>
      <c r="V46" s="627"/>
      <c r="W46" s="627"/>
      <c r="X46" s="621"/>
      <c r="Y46" s="634" t="s">
        <v>168</v>
      </c>
    </row>
    <row r="47" spans="2:25" ht="15" customHeight="1" x14ac:dyDescent="0.15">
      <c r="B47" s="334"/>
      <c r="C47" s="609"/>
      <c r="D47" s="610"/>
      <c r="E47" s="607"/>
      <c r="F47" s="607"/>
      <c r="G47" s="622"/>
      <c r="H47" s="623"/>
      <c r="I47" s="326"/>
      <c r="J47" s="327"/>
      <c r="K47" s="327"/>
      <c r="L47" s="327"/>
      <c r="M47" s="327"/>
      <c r="N47" s="328"/>
      <c r="O47" s="619"/>
      <c r="P47" s="653"/>
      <c r="Q47" s="654"/>
      <c r="R47" s="654"/>
      <c r="S47" s="655"/>
      <c r="T47" s="622"/>
      <c r="U47" s="628"/>
      <c r="V47" s="628"/>
      <c r="W47" s="628"/>
      <c r="X47" s="623"/>
      <c r="Y47" s="607"/>
    </row>
    <row r="48" spans="2:25" ht="16.149999999999999" customHeight="1" x14ac:dyDescent="0.15">
      <c r="B48" s="334"/>
      <c r="C48" s="609"/>
      <c r="D48" s="610"/>
      <c r="E48" s="607"/>
      <c r="F48" s="607"/>
      <c r="G48" s="630" t="s">
        <v>167</v>
      </c>
      <c r="H48" s="630" t="s">
        <v>166</v>
      </c>
      <c r="I48" s="629" t="s">
        <v>165</v>
      </c>
      <c r="J48" s="629" t="s">
        <v>31</v>
      </c>
      <c r="K48" s="599"/>
      <c r="L48" s="599"/>
      <c r="M48" s="632" t="s">
        <v>3</v>
      </c>
      <c r="N48" s="633" t="s">
        <v>505</v>
      </c>
      <c r="O48" s="629" t="s">
        <v>407</v>
      </c>
      <c r="P48" s="370" t="s">
        <v>224</v>
      </c>
      <c r="Q48" s="599"/>
      <c r="R48" s="630" t="s">
        <v>222</v>
      </c>
      <c r="S48" s="630" t="s">
        <v>223</v>
      </c>
      <c r="T48" s="649" t="s">
        <v>164</v>
      </c>
      <c r="U48" s="630" t="s">
        <v>217</v>
      </c>
      <c r="V48" s="599"/>
      <c r="W48" s="599"/>
      <c r="X48" s="599"/>
      <c r="Y48" s="607"/>
    </row>
    <row r="49" spans="2:25" ht="16.149999999999999" customHeight="1" x14ac:dyDescent="0.15">
      <c r="B49" s="334"/>
      <c r="C49" s="326"/>
      <c r="D49" s="328"/>
      <c r="E49" s="608"/>
      <c r="F49" s="608"/>
      <c r="G49" s="631"/>
      <c r="H49" s="631"/>
      <c r="I49" s="599"/>
      <c r="J49" s="599"/>
      <c r="K49" s="599"/>
      <c r="L49" s="599"/>
      <c r="M49" s="599"/>
      <c r="N49" s="599"/>
      <c r="O49" s="599"/>
      <c r="P49" s="214" t="s">
        <v>218</v>
      </c>
      <c r="Q49" s="214" t="s">
        <v>220</v>
      </c>
      <c r="R49" s="599"/>
      <c r="S49" s="599"/>
      <c r="T49" s="599"/>
      <c r="U49" s="599"/>
      <c r="V49" s="599"/>
      <c r="W49" s="599"/>
      <c r="X49" s="599"/>
      <c r="Y49" s="635"/>
    </row>
    <row r="50" spans="2:25" ht="15.75" customHeight="1" x14ac:dyDescent="0.15">
      <c r="B50" s="334"/>
      <c r="C50" s="616">
        <v>3</v>
      </c>
      <c r="D50" s="617"/>
      <c r="E50" s="188">
        <v>5</v>
      </c>
      <c r="F50" s="216">
        <v>22.5</v>
      </c>
      <c r="G50" s="178" t="s">
        <v>462</v>
      </c>
      <c r="H50" s="178" t="s">
        <v>598</v>
      </c>
      <c r="I50" s="178" t="s">
        <v>570</v>
      </c>
      <c r="J50" s="308" t="s">
        <v>464</v>
      </c>
      <c r="K50" s="308"/>
      <c r="L50" s="308"/>
      <c r="M50" s="178" t="s">
        <v>634</v>
      </c>
      <c r="N50" s="178" t="s">
        <v>362</v>
      </c>
      <c r="O50" s="178" t="s">
        <v>556</v>
      </c>
      <c r="P50" s="149" t="s">
        <v>556</v>
      </c>
      <c r="Q50" s="149" t="s">
        <v>532</v>
      </c>
      <c r="R50" s="184" t="s">
        <v>548</v>
      </c>
      <c r="S50" s="184" t="s">
        <v>549</v>
      </c>
      <c r="T50" s="184" t="s">
        <v>551</v>
      </c>
      <c r="U50" s="308" t="s">
        <v>556</v>
      </c>
      <c r="V50" s="599"/>
      <c r="W50" s="599"/>
      <c r="X50" s="599"/>
      <c r="Y50" s="178"/>
    </row>
    <row r="51" spans="2:25" ht="16.149999999999999" customHeight="1" x14ac:dyDescent="0.15">
      <c r="B51" s="334"/>
      <c r="C51" s="616">
        <v>3</v>
      </c>
      <c r="D51" s="617"/>
      <c r="E51" s="188">
        <v>6</v>
      </c>
      <c r="F51" s="216">
        <v>24.3</v>
      </c>
      <c r="G51" s="178" t="s">
        <v>462</v>
      </c>
      <c r="H51" s="178" t="s">
        <v>605</v>
      </c>
      <c r="I51" s="178" t="s">
        <v>570</v>
      </c>
      <c r="J51" s="308" t="s">
        <v>463</v>
      </c>
      <c r="K51" s="308"/>
      <c r="L51" s="308"/>
      <c r="M51" s="178" t="s">
        <v>635</v>
      </c>
      <c r="N51" s="178" t="s">
        <v>635</v>
      </c>
      <c r="O51" s="178" t="s">
        <v>532</v>
      </c>
      <c r="P51" s="149" t="s">
        <v>556</v>
      </c>
      <c r="Q51" s="149" t="s">
        <v>532</v>
      </c>
      <c r="R51" s="184" t="s">
        <v>548</v>
      </c>
      <c r="S51" s="184" t="s">
        <v>549</v>
      </c>
      <c r="T51" s="184" t="s">
        <v>550</v>
      </c>
      <c r="U51" s="308" t="s">
        <v>552</v>
      </c>
      <c r="V51" s="656"/>
      <c r="W51" s="656"/>
      <c r="X51" s="656"/>
      <c r="Y51" s="235"/>
    </row>
    <row r="52" spans="2:25" ht="16.149999999999999" customHeight="1" x14ac:dyDescent="0.15">
      <c r="B52" s="334"/>
      <c r="C52" s="616">
        <v>3</v>
      </c>
      <c r="D52" s="617"/>
      <c r="E52" s="188">
        <v>7</v>
      </c>
      <c r="F52" s="216">
        <v>18.600000000000001</v>
      </c>
      <c r="G52" s="178" t="s">
        <v>462</v>
      </c>
      <c r="H52" s="178" t="s">
        <v>596</v>
      </c>
      <c r="I52" s="178" t="s">
        <v>471</v>
      </c>
      <c r="J52" s="308" t="s">
        <v>471</v>
      </c>
      <c r="K52" s="308"/>
      <c r="L52" s="308"/>
      <c r="M52" s="178" t="s">
        <v>636</v>
      </c>
      <c r="N52" s="178" t="s">
        <v>636</v>
      </c>
      <c r="O52" s="178" t="s">
        <v>532</v>
      </c>
      <c r="P52" s="149" t="s">
        <v>556</v>
      </c>
      <c r="Q52" s="149" t="s">
        <v>531</v>
      </c>
      <c r="R52" s="184" t="s">
        <v>548</v>
      </c>
      <c r="S52" s="184" t="s">
        <v>548</v>
      </c>
      <c r="T52" s="184" t="s">
        <v>551</v>
      </c>
      <c r="U52" s="308" t="s">
        <v>556</v>
      </c>
      <c r="V52" s="599"/>
      <c r="W52" s="599"/>
      <c r="X52" s="599"/>
      <c r="Y52" s="178" t="s">
        <v>555</v>
      </c>
    </row>
    <row r="53" spans="2:25" ht="16.149999999999999" customHeight="1" x14ac:dyDescent="0.15">
      <c r="B53" s="334"/>
      <c r="C53" s="616">
        <v>3</v>
      </c>
      <c r="D53" s="617"/>
      <c r="E53" s="188">
        <v>8</v>
      </c>
      <c r="F53" s="216">
        <v>23.9</v>
      </c>
      <c r="G53" s="178" t="s">
        <v>462</v>
      </c>
      <c r="H53" s="178" t="s">
        <v>596</v>
      </c>
      <c r="I53" s="178" t="s">
        <v>471</v>
      </c>
      <c r="J53" s="308" t="s">
        <v>471</v>
      </c>
      <c r="K53" s="308"/>
      <c r="L53" s="308"/>
      <c r="M53" s="178" t="s">
        <v>637</v>
      </c>
      <c r="N53" s="178" t="s">
        <v>362</v>
      </c>
      <c r="O53" s="178" t="s">
        <v>556</v>
      </c>
      <c r="P53" s="149" t="s">
        <v>556</v>
      </c>
      <c r="Q53" s="149" t="s">
        <v>532</v>
      </c>
      <c r="R53" s="184" t="s">
        <v>548</v>
      </c>
      <c r="S53" s="184" t="s">
        <v>549</v>
      </c>
      <c r="T53" s="184" t="s">
        <v>551</v>
      </c>
      <c r="U53" s="308" t="s">
        <v>556</v>
      </c>
      <c r="V53" s="599"/>
      <c r="W53" s="599"/>
      <c r="X53" s="599"/>
      <c r="Y53" s="178"/>
    </row>
    <row r="54" spans="2:25" ht="16.149999999999999" customHeight="1" x14ac:dyDescent="0.15">
      <c r="B54" s="334"/>
      <c r="C54" s="616">
        <v>3</v>
      </c>
      <c r="D54" s="617"/>
      <c r="E54" s="188">
        <v>9</v>
      </c>
      <c r="F54" s="216">
        <v>26.1</v>
      </c>
      <c r="G54" s="178" t="s">
        <v>462</v>
      </c>
      <c r="H54" s="178" t="s">
        <v>596</v>
      </c>
      <c r="I54" s="178" t="s">
        <v>471</v>
      </c>
      <c r="J54" s="308" t="s">
        <v>471</v>
      </c>
      <c r="K54" s="308"/>
      <c r="L54" s="308"/>
      <c r="M54" s="178" t="s">
        <v>638</v>
      </c>
      <c r="N54" s="178" t="s">
        <v>362</v>
      </c>
      <c r="O54" s="178" t="s">
        <v>556</v>
      </c>
      <c r="P54" s="149" t="s">
        <v>556</v>
      </c>
      <c r="Q54" s="149" t="s">
        <v>532</v>
      </c>
      <c r="R54" s="184" t="s">
        <v>548</v>
      </c>
      <c r="S54" s="184" t="s">
        <v>549</v>
      </c>
      <c r="T54" s="184" t="s">
        <v>551</v>
      </c>
      <c r="U54" s="308" t="s">
        <v>556</v>
      </c>
      <c r="V54" s="599"/>
      <c r="W54" s="599"/>
      <c r="X54" s="599"/>
      <c r="Y54" s="178"/>
    </row>
    <row r="55" spans="2:25" ht="16.149999999999999" customHeight="1" x14ac:dyDescent="0.15">
      <c r="B55" s="334"/>
      <c r="C55" s="616">
        <v>3</v>
      </c>
      <c r="D55" s="617"/>
      <c r="E55" s="188">
        <v>10</v>
      </c>
      <c r="F55" s="216">
        <v>25.4</v>
      </c>
      <c r="G55" s="178" t="s">
        <v>462</v>
      </c>
      <c r="H55" s="178" t="s">
        <v>601</v>
      </c>
      <c r="I55" s="178" t="s">
        <v>471</v>
      </c>
      <c r="J55" s="308" t="s">
        <v>471</v>
      </c>
      <c r="K55" s="308"/>
      <c r="L55" s="308"/>
      <c r="M55" s="178" t="s">
        <v>639</v>
      </c>
      <c r="N55" s="178" t="s">
        <v>639</v>
      </c>
      <c r="O55" s="217" t="s">
        <v>532</v>
      </c>
      <c r="P55" s="149" t="s">
        <v>556</v>
      </c>
      <c r="Q55" s="149" t="s">
        <v>531</v>
      </c>
      <c r="R55" s="184" t="s">
        <v>548</v>
      </c>
      <c r="S55" s="184" t="s">
        <v>548</v>
      </c>
      <c r="T55" s="184" t="s">
        <v>551</v>
      </c>
      <c r="U55" s="308" t="s">
        <v>556</v>
      </c>
      <c r="V55" s="599"/>
      <c r="W55" s="599"/>
      <c r="X55" s="599"/>
      <c r="Y55" s="178" t="s">
        <v>555</v>
      </c>
    </row>
    <row r="56" spans="2:25" ht="16.149999999999999" customHeight="1" x14ac:dyDescent="0.15">
      <c r="B56" s="334"/>
      <c r="C56" s="616">
        <v>3</v>
      </c>
      <c r="D56" s="617"/>
      <c r="E56" s="188">
        <v>11</v>
      </c>
      <c r="F56" s="216">
        <v>23.8</v>
      </c>
      <c r="G56" s="178" t="s">
        <v>249</v>
      </c>
      <c r="H56" s="178" t="s">
        <v>597</v>
      </c>
      <c r="I56" s="178" t="s">
        <v>570</v>
      </c>
      <c r="J56" s="308" t="s">
        <v>464</v>
      </c>
      <c r="K56" s="308"/>
      <c r="L56" s="308"/>
      <c r="M56" s="178" t="s">
        <v>640</v>
      </c>
      <c r="N56" s="178" t="s">
        <v>640</v>
      </c>
      <c r="O56" s="217" t="s">
        <v>532</v>
      </c>
      <c r="P56" s="149" t="s">
        <v>556</v>
      </c>
      <c r="Q56" s="149" t="s">
        <v>556</v>
      </c>
      <c r="R56" s="184" t="s">
        <v>548</v>
      </c>
      <c r="S56" s="184" t="s">
        <v>548</v>
      </c>
      <c r="T56" s="184" t="s">
        <v>551</v>
      </c>
      <c r="U56" s="308" t="s">
        <v>556</v>
      </c>
      <c r="V56" s="599"/>
      <c r="W56" s="599"/>
      <c r="X56" s="599"/>
      <c r="Y56" s="178"/>
    </row>
    <row r="57" spans="2:25" ht="16.149999999999999" customHeight="1" x14ac:dyDescent="0.15">
      <c r="B57" s="334"/>
      <c r="C57" s="616">
        <v>4</v>
      </c>
      <c r="D57" s="617"/>
      <c r="E57" s="188">
        <v>1</v>
      </c>
      <c r="F57" s="216">
        <v>34.200000000000003</v>
      </c>
      <c r="G57" s="178" t="s">
        <v>462</v>
      </c>
      <c r="H57" s="178" t="s">
        <v>596</v>
      </c>
      <c r="I57" s="178" t="s">
        <v>570</v>
      </c>
      <c r="J57" s="308" t="s">
        <v>607</v>
      </c>
      <c r="K57" s="308"/>
      <c r="L57" s="308"/>
      <c r="M57" s="178" t="s">
        <v>572</v>
      </c>
      <c r="N57" s="178" t="s">
        <v>362</v>
      </c>
      <c r="O57" s="217" t="s">
        <v>556</v>
      </c>
      <c r="P57" s="149" t="s">
        <v>556</v>
      </c>
      <c r="Q57" s="149" t="s">
        <v>532</v>
      </c>
      <c r="R57" s="184" t="s">
        <v>548</v>
      </c>
      <c r="S57" s="184" t="s">
        <v>549</v>
      </c>
      <c r="T57" s="184" t="s">
        <v>551</v>
      </c>
      <c r="U57" s="308" t="s">
        <v>556</v>
      </c>
      <c r="V57" s="599"/>
      <c r="W57" s="599"/>
      <c r="X57" s="599"/>
      <c r="Y57" s="178"/>
    </row>
    <row r="58" spans="2:25" ht="16.149999999999999" customHeight="1" x14ac:dyDescent="0.15">
      <c r="B58" s="334"/>
      <c r="C58" s="616">
        <v>4</v>
      </c>
      <c r="D58" s="617"/>
      <c r="E58" s="188">
        <v>2</v>
      </c>
      <c r="F58" s="216">
        <v>34.9</v>
      </c>
      <c r="G58" s="178" t="s">
        <v>462</v>
      </c>
      <c r="H58" s="178" t="s">
        <v>605</v>
      </c>
      <c r="I58" s="178" t="s">
        <v>570</v>
      </c>
      <c r="J58" s="308" t="s">
        <v>464</v>
      </c>
      <c r="K58" s="308"/>
      <c r="L58" s="308"/>
      <c r="M58" s="178" t="s">
        <v>641</v>
      </c>
      <c r="N58" s="178" t="s">
        <v>698</v>
      </c>
      <c r="O58" s="217" t="s">
        <v>532</v>
      </c>
      <c r="P58" s="149" t="s">
        <v>556</v>
      </c>
      <c r="Q58" s="149" t="s">
        <v>532</v>
      </c>
      <c r="R58" s="184" t="s">
        <v>548</v>
      </c>
      <c r="S58" s="184" t="s">
        <v>549</v>
      </c>
      <c r="T58" s="184" t="s">
        <v>550</v>
      </c>
      <c r="U58" s="624" t="s">
        <v>552</v>
      </c>
      <c r="V58" s="625"/>
      <c r="W58" s="625"/>
      <c r="X58" s="626"/>
      <c r="Y58" s="178" t="s">
        <v>553</v>
      </c>
    </row>
    <row r="59" spans="2:25" ht="16.149999999999999" customHeight="1" x14ac:dyDescent="0.15">
      <c r="B59" s="334"/>
      <c r="C59" s="616">
        <v>4</v>
      </c>
      <c r="D59" s="617"/>
      <c r="E59" s="188">
        <v>3</v>
      </c>
      <c r="F59" s="216">
        <v>28.3</v>
      </c>
      <c r="G59" s="178" t="s">
        <v>462</v>
      </c>
      <c r="H59" s="178" t="s">
        <v>596</v>
      </c>
      <c r="I59" s="178" t="s">
        <v>471</v>
      </c>
      <c r="J59" s="308" t="s">
        <v>471</v>
      </c>
      <c r="K59" s="308"/>
      <c r="L59" s="308"/>
      <c r="M59" s="178" t="s">
        <v>642</v>
      </c>
      <c r="N59" s="178" t="s">
        <v>642</v>
      </c>
      <c r="O59" s="217" t="s">
        <v>532</v>
      </c>
      <c r="P59" s="149" t="s">
        <v>556</v>
      </c>
      <c r="Q59" s="149" t="s">
        <v>547</v>
      </c>
      <c r="R59" s="184" t="s">
        <v>548</v>
      </c>
      <c r="S59" s="184" t="s">
        <v>549</v>
      </c>
      <c r="T59" s="184" t="s">
        <v>550</v>
      </c>
      <c r="U59" s="624" t="s">
        <v>577</v>
      </c>
      <c r="V59" s="625"/>
      <c r="W59" s="625"/>
      <c r="X59" s="626"/>
      <c r="Y59" s="178" t="s">
        <v>555</v>
      </c>
    </row>
    <row r="60" spans="2:25" ht="16.149999999999999" customHeight="1" x14ac:dyDescent="0.15">
      <c r="B60" s="334"/>
      <c r="C60" s="616">
        <v>4</v>
      </c>
      <c r="D60" s="617"/>
      <c r="E60" s="188">
        <v>4</v>
      </c>
      <c r="F60" s="216">
        <v>33.5</v>
      </c>
      <c r="G60" s="178" t="s">
        <v>462</v>
      </c>
      <c r="H60" s="178" t="s">
        <v>596</v>
      </c>
      <c r="I60" s="178" t="s">
        <v>570</v>
      </c>
      <c r="J60" s="308" t="s">
        <v>464</v>
      </c>
      <c r="K60" s="308"/>
      <c r="L60" s="308"/>
      <c r="M60" s="178" t="s">
        <v>643</v>
      </c>
      <c r="N60" s="178" t="s">
        <v>362</v>
      </c>
      <c r="O60" s="217" t="s">
        <v>556</v>
      </c>
      <c r="P60" s="149" t="s">
        <v>556</v>
      </c>
      <c r="Q60" s="149" t="s">
        <v>547</v>
      </c>
      <c r="R60" s="184" t="s">
        <v>548</v>
      </c>
      <c r="S60" s="184" t="s">
        <v>549</v>
      </c>
      <c r="T60" s="184" t="s">
        <v>551</v>
      </c>
      <c r="U60" s="624" t="s">
        <v>556</v>
      </c>
      <c r="V60" s="625"/>
      <c r="W60" s="625"/>
      <c r="X60" s="626"/>
      <c r="Y60" s="178"/>
    </row>
    <row r="61" spans="2:25" ht="16.149999999999999" customHeight="1" x14ac:dyDescent="0.15">
      <c r="B61" s="334"/>
      <c r="C61" s="616">
        <v>4</v>
      </c>
      <c r="D61" s="617"/>
      <c r="E61" s="188">
        <v>5</v>
      </c>
      <c r="F61" s="216">
        <v>28.7</v>
      </c>
      <c r="G61" s="178" t="s">
        <v>462</v>
      </c>
      <c r="H61" s="178" t="s">
        <v>601</v>
      </c>
      <c r="I61" s="178" t="s">
        <v>570</v>
      </c>
      <c r="J61" s="308" t="s">
        <v>464</v>
      </c>
      <c r="K61" s="308"/>
      <c r="L61" s="308"/>
      <c r="M61" s="178" t="s">
        <v>644</v>
      </c>
      <c r="N61" s="178" t="s">
        <v>362</v>
      </c>
      <c r="O61" s="217" t="s">
        <v>556</v>
      </c>
      <c r="P61" s="149" t="s">
        <v>556</v>
      </c>
      <c r="Q61" s="149" t="s">
        <v>547</v>
      </c>
      <c r="R61" s="184" t="s">
        <v>548</v>
      </c>
      <c r="S61" s="184" t="s">
        <v>549</v>
      </c>
      <c r="T61" s="184" t="s">
        <v>551</v>
      </c>
      <c r="U61" s="308" t="s">
        <v>556</v>
      </c>
      <c r="V61" s="599"/>
      <c r="W61" s="599"/>
      <c r="X61" s="599"/>
      <c r="Y61" s="178"/>
    </row>
    <row r="62" spans="2:25" ht="16.149999999999999" customHeight="1" x14ac:dyDescent="0.15">
      <c r="B62" s="334"/>
      <c r="C62" s="616">
        <v>4</v>
      </c>
      <c r="D62" s="617"/>
      <c r="E62" s="188">
        <v>6</v>
      </c>
      <c r="F62" s="216">
        <v>31.7</v>
      </c>
      <c r="G62" s="178" t="s">
        <v>462</v>
      </c>
      <c r="H62" s="178" t="s">
        <v>601</v>
      </c>
      <c r="I62" s="178" t="s">
        <v>471</v>
      </c>
      <c r="J62" s="308" t="s">
        <v>471</v>
      </c>
      <c r="K62" s="308"/>
      <c r="L62" s="308"/>
      <c r="M62" s="178" t="s">
        <v>645</v>
      </c>
      <c r="N62" s="178" t="s">
        <v>556</v>
      </c>
      <c r="O62" s="217" t="s">
        <v>556</v>
      </c>
      <c r="P62" s="149" t="s">
        <v>556</v>
      </c>
      <c r="Q62" s="149" t="s">
        <v>547</v>
      </c>
      <c r="R62" s="184" t="s">
        <v>548</v>
      </c>
      <c r="S62" s="184" t="s">
        <v>549</v>
      </c>
      <c r="T62" s="184" t="s">
        <v>551</v>
      </c>
      <c r="U62" s="308" t="s">
        <v>556</v>
      </c>
      <c r="V62" s="599"/>
      <c r="W62" s="599"/>
      <c r="X62" s="599"/>
      <c r="Y62" s="178"/>
    </row>
    <row r="63" spans="2:25" ht="16.149999999999999" customHeight="1" x14ac:dyDescent="0.15">
      <c r="B63" s="334"/>
      <c r="C63" s="616">
        <v>4</v>
      </c>
      <c r="D63" s="617"/>
      <c r="E63" s="188">
        <v>7</v>
      </c>
      <c r="F63" s="216">
        <v>32.200000000000003</v>
      </c>
      <c r="G63" s="178" t="s">
        <v>462</v>
      </c>
      <c r="H63" s="178" t="s">
        <v>601</v>
      </c>
      <c r="I63" s="178" t="s">
        <v>471</v>
      </c>
      <c r="J63" s="308" t="s">
        <v>471</v>
      </c>
      <c r="K63" s="308"/>
      <c r="L63" s="308"/>
      <c r="M63" s="178" t="s">
        <v>646</v>
      </c>
      <c r="N63" s="178" t="s">
        <v>362</v>
      </c>
      <c r="O63" s="178" t="s">
        <v>556</v>
      </c>
      <c r="P63" s="149" t="s">
        <v>556</v>
      </c>
      <c r="Q63" s="149" t="s">
        <v>532</v>
      </c>
      <c r="R63" s="184" t="s">
        <v>548</v>
      </c>
      <c r="S63" s="184" t="s">
        <v>549</v>
      </c>
      <c r="T63" s="184" t="s">
        <v>551</v>
      </c>
      <c r="U63" s="308" t="s">
        <v>556</v>
      </c>
      <c r="V63" s="599"/>
      <c r="W63" s="599"/>
      <c r="X63" s="599"/>
      <c r="Y63" s="178"/>
    </row>
    <row r="64" spans="2:25" ht="16.149999999999999" customHeight="1" x14ac:dyDescent="0.15">
      <c r="B64" s="334"/>
      <c r="C64" s="616">
        <v>4</v>
      </c>
      <c r="D64" s="617"/>
      <c r="E64" s="188">
        <v>8</v>
      </c>
      <c r="F64" s="216">
        <v>32.9</v>
      </c>
      <c r="G64" s="178" t="s">
        <v>462</v>
      </c>
      <c r="H64" s="178" t="s">
        <v>604</v>
      </c>
      <c r="I64" s="178" t="s">
        <v>570</v>
      </c>
      <c r="J64" s="308" t="s">
        <v>606</v>
      </c>
      <c r="K64" s="308"/>
      <c r="L64" s="308"/>
      <c r="M64" s="178" t="s">
        <v>647</v>
      </c>
      <c r="N64" s="178" t="s">
        <v>647</v>
      </c>
      <c r="O64" s="178" t="s">
        <v>532</v>
      </c>
      <c r="P64" s="149" t="s">
        <v>556</v>
      </c>
      <c r="Q64" s="149" t="s">
        <v>532</v>
      </c>
      <c r="R64" s="184" t="s">
        <v>548</v>
      </c>
      <c r="S64" s="184" t="s">
        <v>549</v>
      </c>
      <c r="T64" s="184" t="s">
        <v>550</v>
      </c>
      <c r="U64" s="308" t="s">
        <v>552</v>
      </c>
      <c r="V64" s="599"/>
      <c r="W64" s="599"/>
      <c r="X64" s="599"/>
      <c r="Y64" s="178"/>
    </row>
    <row r="65" spans="2:25" ht="16.149999999999999" customHeight="1" x14ac:dyDescent="0.15">
      <c r="B65" s="334"/>
      <c r="C65" s="616">
        <v>4</v>
      </c>
      <c r="D65" s="617"/>
      <c r="E65" s="188">
        <v>9</v>
      </c>
      <c r="F65" s="216">
        <v>35.200000000000003</v>
      </c>
      <c r="G65" s="178" t="s">
        <v>462</v>
      </c>
      <c r="H65" s="178" t="s">
        <v>601</v>
      </c>
      <c r="I65" s="178" t="s">
        <v>471</v>
      </c>
      <c r="J65" s="308" t="s">
        <v>471</v>
      </c>
      <c r="K65" s="308"/>
      <c r="L65" s="308"/>
      <c r="M65" s="178" t="s">
        <v>648</v>
      </c>
      <c r="N65" s="178" t="s">
        <v>362</v>
      </c>
      <c r="O65" s="178" t="s">
        <v>556</v>
      </c>
      <c r="P65" s="149" t="s">
        <v>556</v>
      </c>
      <c r="Q65" s="149" t="s">
        <v>532</v>
      </c>
      <c r="R65" s="184" t="s">
        <v>548</v>
      </c>
      <c r="S65" s="184" t="s">
        <v>549</v>
      </c>
      <c r="T65" s="184" t="s">
        <v>551</v>
      </c>
      <c r="U65" s="308" t="s">
        <v>556</v>
      </c>
      <c r="V65" s="599"/>
      <c r="W65" s="599"/>
      <c r="X65" s="599"/>
      <c r="Y65" s="178"/>
    </row>
    <row r="66" spans="2:25" ht="16.149999999999999" customHeight="1" x14ac:dyDescent="0.15">
      <c r="B66" s="334"/>
      <c r="C66" s="616">
        <v>5</v>
      </c>
      <c r="D66" s="617"/>
      <c r="E66" s="188">
        <v>1</v>
      </c>
      <c r="F66" s="216">
        <v>36.6</v>
      </c>
      <c r="G66" s="178" t="s">
        <v>462</v>
      </c>
      <c r="H66" s="178" t="s">
        <v>596</v>
      </c>
      <c r="I66" s="178" t="s">
        <v>471</v>
      </c>
      <c r="J66" s="308" t="s">
        <v>471</v>
      </c>
      <c r="K66" s="308"/>
      <c r="L66" s="308"/>
      <c r="M66" s="178" t="s">
        <v>649</v>
      </c>
      <c r="N66" s="178" t="s">
        <v>649</v>
      </c>
      <c r="O66" s="178" t="s">
        <v>532</v>
      </c>
      <c r="P66" s="149" t="s">
        <v>556</v>
      </c>
      <c r="Q66" s="149" t="s">
        <v>532</v>
      </c>
      <c r="R66" s="184" t="s">
        <v>548</v>
      </c>
      <c r="S66" s="184" t="s">
        <v>549</v>
      </c>
      <c r="T66" s="184" t="s">
        <v>550</v>
      </c>
      <c r="U66" s="308" t="s">
        <v>552</v>
      </c>
      <c r="V66" s="599"/>
      <c r="W66" s="599"/>
      <c r="X66" s="599"/>
      <c r="Y66" s="178"/>
    </row>
    <row r="67" spans="2:25" ht="16.149999999999999" customHeight="1" x14ac:dyDescent="0.15">
      <c r="B67" s="334"/>
      <c r="C67" s="616">
        <v>5</v>
      </c>
      <c r="D67" s="617"/>
      <c r="E67" s="188">
        <v>2</v>
      </c>
      <c r="F67" s="216">
        <v>36.700000000000003</v>
      </c>
      <c r="G67" s="178" t="s">
        <v>462</v>
      </c>
      <c r="H67" s="178" t="s">
        <v>599</v>
      </c>
      <c r="I67" s="178" t="s">
        <v>570</v>
      </c>
      <c r="J67" s="308" t="s">
        <v>464</v>
      </c>
      <c r="K67" s="308"/>
      <c r="L67" s="308"/>
      <c r="M67" s="178" t="s">
        <v>572</v>
      </c>
      <c r="N67" s="178" t="s">
        <v>362</v>
      </c>
      <c r="O67" s="178" t="s">
        <v>556</v>
      </c>
      <c r="P67" s="149" t="s">
        <v>556</v>
      </c>
      <c r="Q67" s="149" t="s">
        <v>547</v>
      </c>
      <c r="R67" s="184" t="s">
        <v>548</v>
      </c>
      <c r="S67" s="184" t="s">
        <v>549</v>
      </c>
      <c r="T67" s="184" t="s">
        <v>551</v>
      </c>
      <c r="U67" s="308" t="s">
        <v>556</v>
      </c>
      <c r="V67" s="599"/>
      <c r="W67" s="599"/>
      <c r="X67" s="599"/>
      <c r="Y67" s="178"/>
    </row>
    <row r="68" spans="2:25" ht="16.149999999999999" customHeight="1" x14ac:dyDescent="0.15">
      <c r="B68" s="334"/>
      <c r="C68" s="616">
        <v>5</v>
      </c>
      <c r="D68" s="617"/>
      <c r="E68" s="188">
        <v>3</v>
      </c>
      <c r="F68" s="216">
        <v>36.6</v>
      </c>
      <c r="G68" s="178" t="s">
        <v>462</v>
      </c>
      <c r="H68" s="178" t="s">
        <v>605</v>
      </c>
      <c r="I68" s="178" t="s">
        <v>570</v>
      </c>
      <c r="J68" s="308" t="s">
        <v>464</v>
      </c>
      <c r="K68" s="308"/>
      <c r="L68" s="308"/>
      <c r="M68" s="178" t="s">
        <v>650</v>
      </c>
      <c r="N68" s="178" t="s">
        <v>581</v>
      </c>
      <c r="O68" s="178" t="s">
        <v>532</v>
      </c>
      <c r="P68" s="149" t="s">
        <v>556</v>
      </c>
      <c r="Q68" s="149" t="s">
        <v>532</v>
      </c>
      <c r="R68" s="184" t="s">
        <v>548</v>
      </c>
      <c r="S68" s="184" t="s">
        <v>549</v>
      </c>
      <c r="T68" s="184" t="s">
        <v>550</v>
      </c>
      <c r="U68" s="308" t="s">
        <v>552</v>
      </c>
      <c r="V68" s="599"/>
      <c r="W68" s="599"/>
      <c r="X68" s="599"/>
      <c r="Y68" s="178" t="s">
        <v>553</v>
      </c>
    </row>
    <row r="69" spans="2:25" ht="16.149999999999999" customHeight="1" x14ac:dyDescent="0.15">
      <c r="B69" s="334"/>
      <c r="C69" s="616">
        <v>5</v>
      </c>
      <c r="D69" s="617"/>
      <c r="E69" s="188">
        <v>4</v>
      </c>
      <c r="F69" s="216">
        <v>36.6</v>
      </c>
      <c r="G69" s="178" t="s">
        <v>462</v>
      </c>
      <c r="H69" s="178" t="s">
        <v>605</v>
      </c>
      <c r="I69" s="178" t="s">
        <v>570</v>
      </c>
      <c r="J69" s="308" t="s">
        <v>464</v>
      </c>
      <c r="K69" s="308"/>
      <c r="L69" s="308"/>
      <c r="M69" s="178" t="s">
        <v>574</v>
      </c>
      <c r="N69" s="178" t="s">
        <v>699</v>
      </c>
      <c r="O69" s="178" t="s">
        <v>532</v>
      </c>
      <c r="P69" s="149" t="s">
        <v>556</v>
      </c>
      <c r="Q69" s="149" t="s">
        <v>532</v>
      </c>
      <c r="R69" s="184" t="s">
        <v>548</v>
      </c>
      <c r="S69" s="184" t="s">
        <v>549</v>
      </c>
      <c r="T69" s="184" t="s">
        <v>550</v>
      </c>
      <c r="U69" s="308" t="s">
        <v>552</v>
      </c>
      <c r="V69" s="599"/>
      <c r="W69" s="599"/>
      <c r="X69" s="599"/>
      <c r="Y69" s="178" t="s">
        <v>553</v>
      </c>
    </row>
    <row r="70" spans="2:25" ht="16.149999999999999" customHeight="1" x14ac:dyDescent="0.15">
      <c r="B70" s="334"/>
      <c r="C70" s="616">
        <v>5</v>
      </c>
      <c r="D70" s="617"/>
      <c r="E70" s="188">
        <v>5</v>
      </c>
      <c r="F70" s="216">
        <v>38.4</v>
      </c>
      <c r="G70" s="178" t="s">
        <v>462</v>
      </c>
      <c r="H70" s="178" t="s">
        <v>596</v>
      </c>
      <c r="I70" s="178" t="s">
        <v>471</v>
      </c>
      <c r="J70" s="308" t="s">
        <v>471</v>
      </c>
      <c r="K70" s="308"/>
      <c r="L70" s="308"/>
      <c r="M70" s="178" t="s">
        <v>651</v>
      </c>
      <c r="N70" s="178" t="s">
        <v>651</v>
      </c>
      <c r="O70" s="178" t="s">
        <v>532</v>
      </c>
      <c r="P70" s="178" t="s">
        <v>556</v>
      </c>
      <c r="Q70" s="178" t="s">
        <v>532</v>
      </c>
      <c r="R70" s="184" t="s">
        <v>548</v>
      </c>
      <c r="S70" s="184" t="s">
        <v>549</v>
      </c>
      <c r="T70" s="184" t="s">
        <v>550</v>
      </c>
      <c r="U70" s="308" t="s">
        <v>552</v>
      </c>
      <c r="V70" s="599"/>
      <c r="W70" s="599"/>
      <c r="X70" s="599"/>
      <c r="Y70" s="178"/>
    </row>
    <row r="71" spans="2:25" ht="16.149999999999999" customHeight="1" x14ac:dyDescent="0.15">
      <c r="B71" s="334"/>
      <c r="C71" s="616">
        <v>5</v>
      </c>
      <c r="D71" s="617"/>
      <c r="E71" s="188">
        <v>6</v>
      </c>
      <c r="F71" s="216">
        <v>39</v>
      </c>
      <c r="G71" s="178" t="s">
        <v>462</v>
      </c>
      <c r="H71" s="178" t="s">
        <v>596</v>
      </c>
      <c r="I71" s="178" t="s">
        <v>471</v>
      </c>
      <c r="J71" s="308" t="s">
        <v>471</v>
      </c>
      <c r="K71" s="308"/>
      <c r="L71" s="308"/>
      <c r="M71" s="178" t="s">
        <v>652</v>
      </c>
      <c r="N71" s="178" t="s">
        <v>652</v>
      </c>
      <c r="O71" s="178" t="s">
        <v>532</v>
      </c>
      <c r="P71" s="178" t="s">
        <v>556</v>
      </c>
      <c r="Q71" s="178" t="s">
        <v>532</v>
      </c>
      <c r="R71" s="184" t="s">
        <v>548</v>
      </c>
      <c r="S71" s="184" t="s">
        <v>549</v>
      </c>
      <c r="T71" s="184" t="s">
        <v>550</v>
      </c>
      <c r="U71" s="308" t="s">
        <v>552</v>
      </c>
      <c r="V71" s="599"/>
      <c r="W71" s="599"/>
      <c r="X71" s="599"/>
      <c r="Y71" s="178"/>
    </row>
    <row r="72" spans="2:25" ht="16.149999999999999" customHeight="1" x14ac:dyDescent="0.15">
      <c r="B72" s="334"/>
      <c r="C72" s="616">
        <v>5</v>
      </c>
      <c r="D72" s="617"/>
      <c r="E72" s="188">
        <v>7</v>
      </c>
      <c r="F72" s="216">
        <v>43.3</v>
      </c>
      <c r="G72" s="178" t="s">
        <v>462</v>
      </c>
      <c r="H72" s="178" t="s">
        <v>596</v>
      </c>
      <c r="I72" s="178" t="s">
        <v>471</v>
      </c>
      <c r="J72" s="308" t="s">
        <v>471</v>
      </c>
      <c r="K72" s="308"/>
      <c r="L72" s="308"/>
      <c r="M72" s="178" t="s">
        <v>653</v>
      </c>
      <c r="N72" s="178" t="s">
        <v>362</v>
      </c>
      <c r="O72" s="178" t="s">
        <v>556</v>
      </c>
      <c r="P72" s="178" t="s">
        <v>556</v>
      </c>
      <c r="Q72" s="178" t="s">
        <v>532</v>
      </c>
      <c r="R72" s="184" t="s">
        <v>548</v>
      </c>
      <c r="S72" s="184" t="s">
        <v>549</v>
      </c>
      <c r="T72" s="184" t="s">
        <v>551</v>
      </c>
      <c r="U72" s="308" t="s">
        <v>556</v>
      </c>
      <c r="V72" s="599"/>
      <c r="W72" s="599"/>
      <c r="X72" s="599"/>
      <c r="Y72" s="178"/>
    </row>
    <row r="73" spans="2:25" ht="16.149999999999999" customHeight="1" x14ac:dyDescent="0.15">
      <c r="B73" s="334"/>
      <c r="C73" s="616">
        <v>5</v>
      </c>
      <c r="D73" s="617"/>
      <c r="E73" s="188">
        <v>8</v>
      </c>
      <c r="F73" s="216">
        <v>44.8</v>
      </c>
      <c r="G73" s="178" t="s">
        <v>462</v>
      </c>
      <c r="H73" s="178" t="s">
        <v>605</v>
      </c>
      <c r="I73" s="178" t="s">
        <v>471</v>
      </c>
      <c r="J73" s="308" t="s">
        <v>471</v>
      </c>
      <c r="K73" s="308"/>
      <c r="L73" s="308"/>
      <c r="M73" s="178" t="s">
        <v>654</v>
      </c>
      <c r="N73" s="178" t="s">
        <v>362</v>
      </c>
      <c r="O73" s="178" t="s">
        <v>556</v>
      </c>
      <c r="P73" s="178" t="s">
        <v>556</v>
      </c>
      <c r="Q73" s="178" t="s">
        <v>532</v>
      </c>
      <c r="R73" s="184" t="s">
        <v>548</v>
      </c>
      <c r="S73" s="184" t="s">
        <v>549</v>
      </c>
      <c r="T73" s="184" t="s">
        <v>551</v>
      </c>
      <c r="U73" s="308" t="s">
        <v>556</v>
      </c>
      <c r="V73" s="599"/>
      <c r="W73" s="599"/>
      <c r="X73" s="599"/>
      <c r="Y73" s="178"/>
    </row>
    <row r="74" spans="2:25" ht="16.149999999999999" customHeight="1" x14ac:dyDescent="0.15">
      <c r="B74" s="334"/>
      <c r="C74" s="616">
        <v>5</v>
      </c>
      <c r="D74" s="617"/>
      <c r="E74" s="188">
        <v>9</v>
      </c>
      <c r="F74" s="216">
        <v>46.8</v>
      </c>
      <c r="G74" s="178" t="s">
        <v>462</v>
      </c>
      <c r="H74" s="178" t="s">
        <v>596</v>
      </c>
      <c r="I74" s="178" t="s">
        <v>570</v>
      </c>
      <c r="J74" s="308" t="s">
        <v>465</v>
      </c>
      <c r="K74" s="308"/>
      <c r="L74" s="308"/>
      <c r="M74" s="178" t="s">
        <v>633</v>
      </c>
      <c r="N74" s="178" t="s">
        <v>362</v>
      </c>
      <c r="O74" s="178" t="s">
        <v>532</v>
      </c>
      <c r="P74" s="178" t="s">
        <v>556</v>
      </c>
      <c r="Q74" s="178" t="s">
        <v>532</v>
      </c>
      <c r="R74" s="184" t="s">
        <v>548</v>
      </c>
      <c r="S74" s="184" t="s">
        <v>549</v>
      </c>
      <c r="T74" s="184" t="s">
        <v>550</v>
      </c>
      <c r="U74" s="308" t="s">
        <v>552</v>
      </c>
      <c r="V74" s="599"/>
      <c r="W74" s="599"/>
      <c r="X74" s="599"/>
      <c r="Y74" s="178" t="s">
        <v>553</v>
      </c>
    </row>
    <row r="75" spans="2:25" ht="16.149999999999999" customHeight="1" x14ac:dyDescent="0.15">
      <c r="B75" s="334"/>
      <c r="C75" s="616">
        <v>5</v>
      </c>
      <c r="D75" s="617"/>
      <c r="E75" s="188">
        <v>10</v>
      </c>
      <c r="F75" s="216">
        <v>40.700000000000003</v>
      </c>
      <c r="G75" s="178" t="s">
        <v>462</v>
      </c>
      <c r="H75" s="178" t="s">
        <v>601</v>
      </c>
      <c r="I75" s="178" t="s">
        <v>570</v>
      </c>
      <c r="J75" s="308" t="s">
        <v>464</v>
      </c>
      <c r="K75" s="308"/>
      <c r="L75" s="308"/>
      <c r="M75" s="178" t="s">
        <v>655</v>
      </c>
      <c r="N75" s="178" t="s">
        <v>655</v>
      </c>
      <c r="O75" s="178" t="s">
        <v>532</v>
      </c>
      <c r="P75" s="178" t="s">
        <v>576</v>
      </c>
      <c r="Q75" s="178" t="s">
        <v>569</v>
      </c>
      <c r="R75" s="184" t="s">
        <v>548</v>
      </c>
      <c r="S75" s="184" t="s">
        <v>661</v>
      </c>
      <c r="T75" s="184" t="s">
        <v>662</v>
      </c>
      <c r="U75" s="308" t="s">
        <v>578</v>
      </c>
      <c r="V75" s="599"/>
      <c r="W75" s="599"/>
      <c r="X75" s="599"/>
      <c r="Y75" s="178"/>
    </row>
    <row r="76" spans="2:25" ht="16.149999999999999" customHeight="1" x14ac:dyDescent="0.15">
      <c r="B76" s="334"/>
      <c r="C76" s="616">
        <v>5</v>
      </c>
      <c r="D76" s="617"/>
      <c r="E76" s="188">
        <v>11</v>
      </c>
      <c r="F76" s="216">
        <v>41.2</v>
      </c>
      <c r="G76" s="178" t="s">
        <v>462</v>
      </c>
      <c r="H76" s="178" t="s">
        <v>601</v>
      </c>
      <c r="I76" s="178" t="s">
        <v>570</v>
      </c>
      <c r="J76" s="308" t="s">
        <v>464</v>
      </c>
      <c r="K76" s="308"/>
      <c r="L76" s="308"/>
      <c r="M76" s="178" t="s">
        <v>656</v>
      </c>
      <c r="N76" s="178" t="s">
        <v>656</v>
      </c>
      <c r="O76" s="178" t="s">
        <v>532</v>
      </c>
      <c r="P76" s="178" t="s">
        <v>556</v>
      </c>
      <c r="Q76" s="178" t="s">
        <v>547</v>
      </c>
      <c r="R76" s="184" t="s">
        <v>548</v>
      </c>
      <c r="S76" s="184" t="s">
        <v>549</v>
      </c>
      <c r="T76" s="184" t="s">
        <v>550</v>
      </c>
      <c r="U76" s="308" t="s">
        <v>577</v>
      </c>
      <c r="V76" s="599"/>
      <c r="W76" s="599"/>
      <c r="X76" s="599"/>
      <c r="Y76" s="178" t="s">
        <v>554</v>
      </c>
    </row>
    <row r="77" spans="2:25" ht="16.149999999999999" customHeight="1" x14ac:dyDescent="0.15">
      <c r="B77" s="334"/>
      <c r="C77" s="616">
        <v>5</v>
      </c>
      <c r="D77" s="617"/>
      <c r="E77" s="188">
        <v>12</v>
      </c>
      <c r="F77" s="216">
        <v>47</v>
      </c>
      <c r="G77" s="178" t="s">
        <v>462</v>
      </c>
      <c r="H77" s="178" t="s">
        <v>602</v>
      </c>
      <c r="I77" s="178" t="s">
        <v>570</v>
      </c>
      <c r="J77" s="308" t="s">
        <v>464</v>
      </c>
      <c r="K77" s="308"/>
      <c r="L77" s="308"/>
      <c r="M77" s="178" t="s">
        <v>657</v>
      </c>
      <c r="N77" s="178" t="s">
        <v>700</v>
      </c>
      <c r="O77" s="178" t="s">
        <v>556</v>
      </c>
      <c r="P77" s="178" t="s">
        <v>556</v>
      </c>
      <c r="Q77" s="178" t="s">
        <v>547</v>
      </c>
      <c r="R77" s="184" t="s">
        <v>548</v>
      </c>
      <c r="S77" s="184" t="s">
        <v>549</v>
      </c>
      <c r="T77" s="184" t="s">
        <v>550</v>
      </c>
      <c r="U77" s="308" t="s">
        <v>577</v>
      </c>
      <c r="V77" s="599"/>
      <c r="W77" s="599"/>
      <c r="X77" s="599"/>
      <c r="Y77" s="178" t="s">
        <v>553</v>
      </c>
    </row>
    <row r="78" spans="2:25" ht="16.149999999999999" customHeight="1" x14ac:dyDescent="0.15">
      <c r="B78" s="334"/>
      <c r="C78" s="616">
        <v>5</v>
      </c>
      <c r="D78" s="617"/>
      <c r="E78" s="188">
        <v>13</v>
      </c>
      <c r="F78" s="216">
        <v>40.6</v>
      </c>
      <c r="G78" s="178" t="s">
        <v>462</v>
      </c>
      <c r="H78" s="178" t="s">
        <v>601</v>
      </c>
      <c r="I78" s="178" t="s">
        <v>570</v>
      </c>
      <c r="J78" s="308" t="s">
        <v>464</v>
      </c>
      <c r="K78" s="308"/>
      <c r="L78" s="308"/>
      <c r="M78" s="178" t="s">
        <v>658</v>
      </c>
      <c r="N78" s="178" t="s">
        <v>658</v>
      </c>
      <c r="O78" s="178" t="s">
        <v>532</v>
      </c>
      <c r="P78" s="178" t="s">
        <v>556</v>
      </c>
      <c r="Q78" s="178" t="s">
        <v>547</v>
      </c>
      <c r="R78" s="184" t="s">
        <v>548</v>
      </c>
      <c r="S78" s="184" t="s">
        <v>549</v>
      </c>
      <c r="T78" s="184" t="s">
        <v>550</v>
      </c>
      <c r="U78" s="308" t="s">
        <v>577</v>
      </c>
      <c r="V78" s="599"/>
      <c r="W78" s="599"/>
      <c r="X78" s="599"/>
      <c r="Y78" s="178" t="s">
        <v>554</v>
      </c>
    </row>
    <row r="79" spans="2:25" ht="16.149999999999999" customHeight="1" x14ac:dyDescent="0.15">
      <c r="B79" s="334"/>
      <c r="C79" s="616">
        <v>5</v>
      </c>
      <c r="D79" s="617"/>
      <c r="E79" s="188">
        <v>14</v>
      </c>
      <c r="F79" s="216">
        <v>47.1</v>
      </c>
      <c r="G79" s="178" t="s">
        <v>462</v>
      </c>
      <c r="H79" s="178" t="s">
        <v>602</v>
      </c>
      <c r="I79" s="178" t="s">
        <v>570</v>
      </c>
      <c r="J79" s="308" t="s">
        <v>607</v>
      </c>
      <c r="K79" s="308"/>
      <c r="L79" s="308"/>
      <c r="M79" s="178" t="s">
        <v>659</v>
      </c>
      <c r="N79" s="178" t="s">
        <v>700</v>
      </c>
      <c r="O79" s="178" t="s">
        <v>532</v>
      </c>
      <c r="P79" s="178" t="s">
        <v>556</v>
      </c>
      <c r="Q79" s="178" t="s">
        <v>532</v>
      </c>
      <c r="R79" s="184" t="s">
        <v>548</v>
      </c>
      <c r="S79" s="184" t="s">
        <v>549</v>
      </c>
      <c r="T79" s="184" t="s">
        <v>550</v>
      </c>
      <c r="U79" s="308" t="s">
        <v>552</v>
      </c>
      <c r="V79" s="599"/>
      <c r="W79" s="599"/>
      <c r="X79" s="599"/>
      <c r="Y79" s="178" t="s">
        <v>553</v>
      </c>
    </row>
    <row r="80" spans="2:25" ht="16.149999999999999" customHeight="1" x14ac:dyDescent="0.15">
      <c r="B80" s="394"/>
      <c r="C80" s="616">
        <v>5</v>
      </c>
      <c r="D80" s="617"/>
      <c r="E80" s="188">
        <v>15</v>
      </c>
      <c r="F80" s="216">
        <v>37</v>
      </c>
      <c r="G80" s="178" t="s">
        <v>462</v>
      </c>
      <c r="H80" s="178" t="s">
        <v>601</v>
      </c>
      <c r="I80" s="178" t="s">
        <v>471</v>
      </c>
      <c r="J80" s="308" t="s">
        <v>471</v>
      </c>
      <c r="K80" s="308"/>
      <c r="L80" s="308"/>
      <c r="M80" s="178" t="s">
        <v>660</v>
      </c>
      <c r="N80" s="178" t="s">
        <v>362</v>
      </c>
      <c r="O80" s="178" t="s">
        <v>556</v>
      </c>
      <c r="P80" s="178" t="s">
        <v>556</v>
      </c>
      <c r="Q80" s="178" t="s">
        <v>532</v>
      </c>
      <c r="R80" s="184" t="s">
        <v>548</v>
      </c>
      <c r="S80" s="184" t="s">
        <v>549</v>
      </c>
      <c r="T80" s="184" t="s">
        <v>551</v>
      </c>
      <c r="U80" s="308" t="s">
        <v>556</v>
      </c>
      <c r="V80" s="599"/>
      <c r="W80" s="599"/>
      <c r="X80" s="599"/>
      <c r="Y80" s="178"/>
    </row>
    <row r="81" spans="2:25" ht="16.149999999999999" customHeight="1" x14ac:dyDescent="0.15">
      <c r="B81" s="26"/>
      <c r="C81" s="1" t="s">
        <v>517</v>
      </c>
      <c r="D81" s="7"/>
      <c r="F81" s="7"/>
      <c r="G81" s="24"/>
      <c r="H81" s="24"/>
      <c r="I81" s="24"/>
      <c r="J81" s="24"/>
      <c r="K81" s="24"/>
      <c r="L81" s="24"/>
      <c r="M81" s="24"/>
      <c r="N81" s="24"/>
      <c r="O81" s="24"/>
      <c r="P81" s="25"/>
      <c r="Q81" s="36"/>
      <c r="R81" s="7"/>
      <c r="S81" s="7"/>
      <c r="T81" s="24"/>
      <c r="U81" s="37"/>
      <c r="V81" s="37"/>
      <c r="W81" s="37"/>
      <c r="X81" s="37"/>
      <c r="Y81" s="7"/>
    </row>
    <row r="82" spans="2:25" ht="16.149999999999999" customHeight="1" x14ac:dyDescent="0.15">
      <c r="B82" s="26"/>
      <c r="C82" s="30" t="s">
        <v>225</v>
      </c>
      <c r="D82" s="7"/>
      <c r="F82" s="7"/>
      <c r="G82" s="24"/>
      <c r="H82" s="24"/>
      <c r="I82" s="24"/>
      <c r="J82" s="24"/>
      <c r="K82" s="24"/>
      <c r="L82" s="24"/>
      <c r="M82" s="24"/>
      <c r="N82" s="24"/>
      <c r="O82" s="24"/>
      <c r="P82" s="25"/>
      <c r="Q82" s="36"/>
      <c r="R82" s="7"/>
      <c r="S82" s="7"/>
      <c r="T82" s="24"/>
      <c r="U82" s="37"/>
      <c r="V82" s="37"/>
      <c r="W82" s="37"/>
      <c r="X82" s="37"/>
      <c r="Y82" s="7"/>
    </row>
    <row r="83" spans="2:25" ht="16.149999999999999" customHeight="1" x14ac:dyDescent="0.15">
      <c r="B83" s="27"/>
      <c r="C83" s="3" t="s">
        <v>208</v>
      </c>
      <c r="D83" s="3"/>
      <c r="E83" s="3"/>
      <c r="F83" s="3"/>
      <c r="G83" s="3"/>
      <c r="H83" s="3"/>
      <c r="I83" s="3"/>
      <c r="J83" s="3"/>
      <c r="K83" s="3"/>
      <c r="L83" s="3"/>
      <c r="M83" s="3"/>
      <c r="N83" s="3"/>
      <c r="O83" s="3"/>
      <c r="P83" s="3"/>
      <c r="Q83" s="3"/>
      <c r="R83" s="3"/>
      <c r="S83" s="3"/>
      <c r="T83" s="3"/>
      <c r="U83" s="3"/>
      <c r="V83" s="3"/>
      <c r="W83" s="3"/>
      <c r="X83" s="3"/>
    </row>
    <row r="84" spans="2:25" ht="16.149999999999999" customHeight="1" x14ac:dyDescent="0.15">
      <c r="B84" s="3"/>
      <c r="C84" s="3" t="s">
        <v>209</v>
      </c>
      <c r="D84" s="3"/>
      <c r="E84" s="3"/>
      <c r="F84" s="3"/>
      <c r="G84" s="3"/>
      <c r="H84" s="3"/>
      <c r="I84" s="3"/>
      <c r="J84" s="3"/>
      <c r="K84" s="3"/>
      <c r="L84" s="3"/>
      <c r="M84" s="3"/>
      <c r="N84" s="3"/>
      <c r="O84" s="3"/>
      <c r="P84" s="3"/>
      <c r="Q84" s="3"/>
      <c r="R84" s="3"/>
      <c r="S84" s="3"/>
      <c r="T84" s="3"/>
      <c r="U84" s="3"/>
      <c r="V84" s="3"/>
      <c r="W84" s="3"/>
      <c r="X84" s="3"/>
    </row>
    <row r="85" spans="2:25" ht="16.149999999999999" customHeight="1" x14ac:dyDescent="0.15">
      <c r="B85" s="3"/>
      <c r="C85" s="3" t="s">
        <v>314</v>
      </c>
      <c r="D85" s="3"/>
      <c r="E85" s="3"/>
      <c r="F85" s="3"/>
      <c r="G85" s="3"/>
      <c r="H85" s="3"/>
      <c r="I85" s="3"/>
      <c r="J85" s="3"/>
      <c r="K85" s="3"/>
      <c r="L85" s="3"/>
      <c r="M85" s="3"/>
      <c r="N85" s="3"/>
      <c r="O85" s="3"/>
      <c r="P85" s="3"/>
      <c r="Q85" s="3"/>
      <c r="R85" s="3"/>
      <c r="S85" s="3"/>
      <c r="T85" s="3"/>
      <c r="U85" s="3"/>
      <c r="V85" s="3"/>
      <c r="W85" s="3"/>
      <c r="X85" s="3"/>
    </row>
    <row r="86" spans="2:25" ht="16.149999999999999" customHeight="1" x14ac:dyDescent="0.15">
      <c r="C86" s="4" t="s">
        <v>370</v>
      </c>
    </row>
    <row r="87" spans="2:25" ht="15" customHeight="1" x14ac:dyDescent="0.15">
      <c r="B87" s="333" t="s">
        <v>204</v>
      </c>
      <c r="C87" s="609" t="s">
        <v>29</v>
      </c>
      <c r="D87" s="610"/>
      <c r="E87" s="607" t="s">
        <v>173</v>
      </c>
      <c r="F87" s="607" t="s">
        <v>172</v>
      </c>
      <c r="G87" s="620" t="s">
        <v>171</v>
      </c>
      <c r="H87" s="621"/>
      <c r="I87" s="382" t="s">
        <v>170</v>
      </c>
      <c r="J87" s="396"/>
      <c r="K87" s="396"/>
      <c r="L87" s="396"/>
      <c r="M87" s="396"/>
      <c r="N87" s="397"/>
      <c r="O87" s="618" t="s">
        <v>367</v>
      </c>
      <c r="P87" s="650" t="s">
        <v>216</v>
      </c>
      <c r="Q87" s="651"/>
      <c r="R87" s="651"/>
      <c r="S87" s="652"/>
      <c r="T87" s="620" t="s">
        <v>169</v>
      </c>
      <c r="U87" s="627"/>
      <c r="V87" s="627"/>
      <c r="W87" s="627"/>
      <c r="X87" s="621"/>
      <c r="Y87" s="634" t="s">
        <v>168</v>
      </c>
    </row>
    <row r="88" spans="2:25" ht="15" customHeight="1" x14ac:dyDescent="0.15">
      <c r="B88" s="334"/>
      <c r="C88" s="609"/>
      <c r="D88" s="610"/>
      <c r="E88" s="607"/>
      <c r="F88" s="607"/>
      <c r="G88" s="622"/>
      <c r="H88" s="623"/>
      <c r="I88" s="326"/>
      <c r="J88" s="327"/>
      <c r="K88" s="327"/>
      <c r="L88" s="327"/>
      <c r="M88" s="327"/>
      <c r="N88" s="328"/>
      <c r="O88" s="619"/>
      <c r="P88" s="653"/>
      <c r="Q88" s="654"/>
      <c r="R88" s="654"/>
      <c r="S88" s="655"/>
      <c r="T88" s="622"/>
      <c r="U88" s="628"/>
      <c r="V88" s="628"/>
      <c r="W88" s="628"/>
      <c r="X88" s="623"/>
      <c r="Y88" s="607"/>
    </row>
    <row r="89" spans="2:25" ht="16.149999999999999" customHeight="1" x14ac:dyDescent="0.15">
      <c r="B89" s="334"/>
      <c r="C89" s="609"/>
      <c r="D89" s="610"/>
      <c r="E89" s="607"/>
      <c r="F89" s="607"/>
      <c r="G89" s="630" t="s">
        <v>167</v>
      </c>
      <c r="H89" s="630" t="s">
        <v>166</v>
      </c>
      <c r="I89" s="629" t="s">
        <v>165</v>
      </c>
      <c r="J89" s="629" t="s">
        <v>31</v>
      </c>
      <c r="K89" s="599"/>
      <c r="L89" s="599"/>
      <c r="M89" s="632" t="s">
        <v>3</v>
      </c>
      <c r="N89" s="633" t="s">
        <v>505</v>
      </c>
      <c r="O89" s="629" t="s">
        <v>407</v>
      </c>
      <c r="P89" s="370" t="s">
        <v>224</v>
      </c>
      <c r="Q89" s="599"/>
      <c r="R89" s="630" t="s">
        <v>222</v>
      </c>
      <c r="S89" s="630" t="s">
        <v>223</v>
      </c>
      <c r="T89" s="649" t="s">
        <v>164</v>
      </c>
      <c r="U89" s="630" t="s">
        <v>217</v>
      </c>
      <c r="V89" s="599"/>
      <c r="W89" s="599"/>
      <c r="X89" s="599"/>
      <c r="Y89" s="607"/>
    </row>
    <row r="90" spans="2:25" ht="16.149999999999999" customHeight="1" x14ac:dyDescent="0.15">
      <c r="B90" s="334"/>
      <c r="C90" s="326"/>
      <c r="D90" s="328"/>
      <c r="E90" s="608"/>
      <c r="F90" s="608"/>
      <c r="G90" s="631"/>
      <c r="H90" s="631"/>
      <c r="I90" s="599"/>
      <c r="J90" s="599"/>
      <c r="K90" s="599"/>
      <c r="L90" s="599"/>
      <c r="M90" s="599"/>
      <c r="N90" s="599"/>
      <c r="O90" s="599"/>
      <c r="P90" s="214" t="s">
        <v>218</v>
      </c>
      <c r="Q90" s="214" t="s">
        <v>220</v>
      </c>
      <c r="R90" s="599"/>
      <c r="S90" s="599"/>
      <c r="T90" s="599"/>
      <c r="U90" s="599"/>
      <c r="V90" s="599"/>
      <c r="W90" s="599"/>
      <c r="X90" s="599"/>
      <c r="Y90" s="635"/>
    </row>
    <row r="91" spans="2:25" ht="15.75" customHeight="1" x14ac:dyDescent="0.15">
      <c r="B91" s="334"/>
      <c r="C91" s="616">
        <v>5</v>
      </c>
      <c r="D91" s="617"/>
      <c r="E91" s="188">
        <v>16</v>
      </c>
      <c r="F91" s="216">
        <v>37.700000000000003</v>
      </c>
      <c r="G91" s="178" t="s">
        <v>462</v>
      </c>
      <c r="H91" s="178" t="s">
        <v>604</v>
      </c>
      <c r="I91" s="178" t="s">
        <v>471</v>
      </c>
      <c r="J91" s="308" t="s">
        <v>471</v>
      </c>
      <c r="K91" s="308"/>
      <c r="L91" s="308"/>
      <c r="M91" s="178" t="s">
        <v>663</v>
      </c>
      <c r="N91" s="178" t="s">
        <v>362</v>
      </c>
      <c r="O91" s="178" t="s">
        <v>556</v>
      </c>
      <c r="P91" s="149" t="s">
        <v>556</v>
      </c>
      <c r="Q91" s="149" t="s">
        <v>532</v>
      </c>
      <c r="R91" s="184" t="s">
        <v>548</v>
      </c>
      <c r="S91" s="184" t="s">
        <v>549</v>
      </c>
      <c r="T91" s="184" t="s">
        <v>551</v>
      </c>
      <c r="U91" s="308" t="s">
        <v>556</v>
      </c>
      <c r="V91" s="599"/>
      <c r="W91" s="599"/>
      <c r="X91" s="599"/>
      <c r="Y91" s="178"/>
    </row>
    <row r="92" spans="2:25" ht="16.149999999999999" customHeight="1" x14ac:dyDescent="0.15">
      <c r="B92" s="334"/>
      <c r="C92" s="616">
        <v>5</v>
      </c>
      <c r="D92" s="617"/>
      <c r="E92" s="188">
        <v>17</v>
      </c>
      <c r="F92" s="216">
        <v>40.4</v>
      </c>
      <c r="G92" s="178" t="s">
        <v>462</v>
      </c>
      <c r="H92" s="178" t="s">
        <v>601</v>
      </c>
      <c r="I92" s="178" t="s">
        <v>471</v>
      </c>
      <c r="J92" s="308" t="s">
        <v>471</v>
      </c>
      <c r="K92" s="308"/>
      <c r="L92" s="308"/>
      <c r="M92" s="178" t="s">
        <v>664</v>
      </c>
      <c r="N92" s="178" t="s">
        <v>362</v>
      </c>
      <c r="O92" s="178" t="s">
        <v>556</v>
      </c>
      <c r="P92" s="149" t="s">
        <v>556</v>
      </c>
      <c r="Q92" s="149" t="s">
        <v>532</v>
      </c>
      <c r="R92" s="184" t="s">
        <v>548</v>
      </c>
      <c r="S92" s="184" t="s">
        <v>549</v>
      </c>
      <c r="T92" s="184" t="s">
        <v>551</v>
      </c>
      <c r="U92" s="308" t="s">
        <v>556</v>
      </c>
      <c r="V92" s="656"/>
      <c r="W92" s="656"/>
      <c r="X92" s="656"/>
      <c r="Y92" s="235"/>
    </row>
    <row r="93" spans="2:25" ht="16.149999999999999" customHeight="1" x14ac:dyDescent="0.15">
      <c r="B93" s="334"/>
      <c r="C93" s="616">
        <v>5</v>
      </c>
      <c r="D93" s="617"/>
      <c r="E93" s="188">
        <v>18</v>
      </c>
      <c r="F93" s="216">
        <v>41.6</v>
      </c>
      <c r="G93" s="178" t="s">
        <v>462</v>
      </c>
      <c r="H93" s="178" t="s">
        <v>601</v>
      </c>
      <c r="I93" s="178" t="s">
        <v>471</v>
      </c>
      <c r="J93" s="308" t="s">
        <v>471</v>
      </c>
      <c r="K93" s="308"/>
      <c r="L93" s="308"/>
      <c r="M93" s="178" t="s">
        <v>665</v>
      </c>
      <c r="N93" s="178" t="s">
        <v>665</v>
      </c>
      <c r="O93" s="178" t="s">
        <v>532</v>
      </c>
      <c r="P93" s="149" t="s">
        <v>556</v>
      </c>
      <c r="Q93" s="149" t="s">
        <v>532</v>
      </c>
      <c r="R93" s="184" t="s">
        <v>548</v>
      </c>
      <c r="S93" s="184" t="s">
        <v>549</v>
      </c>
      <c r="T93" s="184" t="s">
        <v>550</v>
      </c>
      <c r="U93" s="308" t="s">
        <v>552</v>
      </c>
      <c r="V93" s="599"/>
      <c r="W93" s="599"/>
      <c r="X93" s="599"/>
      <c r="Y93" s="178"/>
    </row>
    <row r="94" spans="2:25" ht="16.149999999999999" customHeight="1" x14ac:dyDescent="0.15">
      <c r="B94" s="334"/>
      <c r="C94" s="616">
        <v>5</v>
      </c>
      <c r="D94" s="617"/>
      <c r="E94" s="188">
        <v>19</v>
      </c>
      <c r="F94" s="216">
        <v>42.6</v>
      </c>
      <c r="G94" s="178" t="s">
        <v>462</v>
      </c>
      <c r="H94" s="178" t="s">
        <v>603</v>
      </c>
      <c r="I94" s="178" t="s">
        <v>570</v>
      </c>
      <c r="J94" s="308" t="s">
        <v>464</v>
      </c>
      <c r="K94" s="308"/>
      <c r="L94" s="308"/>
      <c r="M94" s="178" t="s">
        <v>666</v>
      </c>
      <c r="N94" s="178" t="s">
        <v>666</v>
      </c>
      <c r="O94" s="178" t="s">
        <v>532</v>
      </c>
      <c r="P94" s="149" t="s">
        <v>556</v>
      </c>
      <c r="Q94" s="149" t="s">
        <v>532</v>
      </c>
      <c r="R94" s="184" t="s">
        <v>548</v>
      </c>
      <c r="S94" s="184" t="s">
        <v>549</v>
      </c>
      <c r="T94" s="184" t="s">
        <v>550</v>
      </c>
      <c r="U94" s="308" t="s">
        <v>552</v>
      </c>
      <c r="V94" s="599"/>
      <c r="W94" s="599"/>
      <c r="X94" s="599"/>
      <c r="Y94" s="178"/>
    </row>
    <row r="95" spans="2:25" ht="16.149999999999999" customHeight="1" x14ac:dyDescent="0.15">
      <c r="B95" s="334"/>
      <c r="C95" s="616">
        <v>6</v>
      </c>
      <c r="D95" s="617"/>
      <c r="E95" s="188">
        <v>1</v>
      </c>
      <c r="F95" s="216">
        <v>52.6</v>
      </c>
      <c r="G95" s="178" t="s">
        <v>462</v>
      </c>
      <c r="H95" s="178" t="s">
        <v>598</v>
      </c>
      <c r="I95" s="178" t="s">
        <v>471</v>
      </c>
      <c r="J95" s="308" t="s">
        <v>471</v>
      </c>
      <c r="K95" s="308"/>
      <c r="L95" s="308"/>
      <c r="M95" s="178" t="s">
        <v>667</v>
      </c>
      <c r="N95" s="178" t="s">
        <v>667</v>
      </c>
      <c r="O95" s="178" t="s">
        <v>532</v>
      </c>
      <c r="P95" s="149" t="s">
        <v>556</v>
      </c>
      <c r="Q95" s="149" t="s">
        <v>532</v>
      </c>
      <c r="R95" s="184" t="s">
        <v>548</v>
      </c>
      <c r="S95" s="184" t="s">
        <v>549</v>
      </c>
      <c r="T95" s="184" t="s">
        <v>550</v>
      </c>
      <c r="U95" s="308" t="s">
        <v>552</v>
      </c>
      <c r="V95" s="599"/>
      <c r="W95" s="599"/>
      <c r="X95" s="599"/>
      <c r="Y95" s="178"/>
    </row>
    <row r="96" spans="2:25" ht="16.149999999999999" customHeight="1" x14ac:dyDescent="0.15">
      <c r="B96" s="334"/>
      <c r="C96" s="616">
        <v>6</v>
      </c>
      <c r="D96" s="617"/>
      <c r="E96" s="188">
        <v>2</v>
      </c>
      <c r="F96" s="216">
        <v>53</v>
      </c>
      <c r="G96" s="178" t="s">
        <v>462</v>
      </c>
      <c r="H96" s="178" t="s">
        <v>602</v>
      </c>
      <c r="I96" s="178" t="s">
        <v>570</v>
      </c>
      <c r="J96" s="308" t="s">
        <v>607</v>
      </c>
      <c r="K96" s="308"/>
      <c r="L96" s="308"/>
      <c r="M96" s="178" t="s">
        <v>546</v>
      </c>
      <c r="N96" s="178" t="s">
        <v>701</v>
      </c>
      <c r="O96" s="217" t="s">
        <v>532</v>
      </c>
      <c r="P96" s="149" t="s">
        <v>556</v>
      </c>
      <c r="Q96" s="149" t="s">
        <v>532</v>
      </c>
      <c r="R96" s="184" t="s">
        <v>548</v>
      </c>
      <c r="S96" s="184" t="s">
        <v>549</v>
      </c>
      <c r="T96" s="184" t="s">
        <v>550</v>
      </c>
      <c r="U96" s="308" t="s">
        <v>552</v>
      </c>
      <c r="V96" s="599"/>
      <c r="W96" s="599"/>
      <c r="X96" s="599"/>
      <c r="Y96" s="178" t="s">
        <v>553</v>
      </c>
    </row>
    <row r="97" spans="2:25" ht="16.149999999999999" customHeight="1" x14ac:dyDescent="0.15">
      <c r="B97" s="334"/>
      <c r="C97" s="616">
        <v>6</v>
      </c>
      <c r="D97" s="617"/>
      <c r="E97" s="188">
        <v>3</v>
      </c>
      <c r="F97" s="216">
        <v>51.7</v>
      </c>
      <c r="G97" s="178" t="s">
        <v>462</v>
      </c>
      <c r="H97" s="178" t="s">
        <v>602</v>
      </c>
      <c r="I97" s="178" t="s">
        <v>471</v>
      </c>
      <c r="J97" s="308" t="s">
        <v>471</v>
      </c>
      <c r="K97" s="308"/>
      <c r="L97" s="308"/>
      <c r="M97" s="178" t="s">
        <v>668</v>
      </c>
      <c r="N97" s="178" t="s">
        <v>362</v>
      </c>
      <c r="O97" s="217" t="s">
        <v>556</v>
      </c>
      <c r="P97" s="149" t="s">
        <v>556</v>
      </c>
      <c r="Q97" s="149" t="s">
        <v>532</v>
      </c>
      <c r="R97" s="184" t="s">
        <v>548</v>
      </c>
      <c r="S97" s="184" t="s">
        <v>549</v>
      </c>
      <c r="T97" s="184" t="s">
        <v>551</v>
      </c>
      <c r="U97" s="308" t="s">
        <v>556</v>
      </c>
      <c r="V97" s="599"/>
      <c r="W97" s="599"/>
      <c r="X97" s="599"/>
      <c r="Y97" s="178"/>
    </row>
    <row r="98" spans="2:25" ht="16.149999999999999" customHeight="1" x14ac:dyDescent="0.15">
      <c r="B98" s="334"/>
      <c r="C98" s="616">
        <v>6</v>
      </c>
      <c r="D98" s="617"/>
      <c r="E98" s="188">
        <v>4</v>
      </c>
      <c r="F98" s="216">
        <v>49.6</v>
      </c>
      <c r="G98" s="178" t="s">
        <v>462</v>
      </c>
      <c r="H98" s="178" t="s">
        <v>603</v>
      </c>
      <c r="I98" s="178" t="s">
        <v>570</v>
      </c>
      <c r="J98" s="308" t="s">
        <v>464</v>
      </c>
      <c r="K98" s="308"/>
      <c r="L98" s="308"/>
      <c r="M98" s="178"/>
      <c r="N98" s="178" t="s">
        <v>556</v>
      </c>
      <c r="O98" s="217" t="s">
        <v>532</v>
      </c>
      <c r="P98" s="149" t="s">
        <v>556</v>
      </c>
      <c r="Q98" s="149" t="s">
        <v>531</v>
      </c>
      <c r="R98" s="184" t="s">
        <v>548</v>
      </c>
      <c r="S98" s="184" t="s">
        <v>548</v>
      </c>
      <c r="T98" s="184" t="s">
        <v>551</v>
      </c>
      <c r="U98" s="308" t="s">
        <v>556</v>
      </c>
      <c r="V98" s="599"/>
      <c r="W98" s="599"/>
      <c r="X98" s="599"/>
      <c r="Y98" s="178" t="s">
        <v>554</v>
      </c>
    </row>
    <row r="99" spans="2:25" ht="16.149999999999999" customHeight="1" x14ac:dyDescent="0.15">
      <c r="B99" s="334"/>
      <c r="C99" s="616">
        <v>7</v>
      </c>
      <c r="D99" s="617"/>
      <c r="E99" s="188">
        <v>1</v>
      </c>
      <c r="F99" s="216">
        <v>56.5</v>
      </c>
      <c r="G99" s="178" t="s">
        <v>462</v>
      </c>
      <c r="H99" s="178" t="s">
        <v>596</v>
      </c>
      <c r="I99" s="178" t="s">
        <v>471</v>
      </c>
      <c r="J99" s="308" t="s">
        <v>471</v>
      </c>
      <c r="K99" s="308"/>
      <c r="L99" s="308"/>
      <c r="M99" s="178" t="s">
        <v>669</v>
      </c>
      <c r="N99" s="178" t="s">
        <v>362</v>
      </c>
      <c r="O99" s="217" t="s">
        <v>556</v>
      </c>
      <c r="P99" s="149" t="s">
        <v>556</v>
      </c>
      <c r="Q99" s="149" t="s">
        <v>532</v>
      </c>
      <c r="R99" s="184" t="s">
        <v>548</v>
      </c>
      <c r="S99" s="184" t="s">
        <v>549</v>
      </c>
      <c r="T99" s="184" t="s">
        <v>551</v>
      </c>
      <c r="U99" s="624" t="s">
        <v>556</v>
      </c>
      <c r="V99" s="625"/>
      <c r="W99" s="625"/>
      <c r="X99" s="626"/>
      <c r="Y99" s="178"/>
    </row>
    <row r="100" spans="2:25" ht="16.149999999999999" customHeight="1" x14ac:dyDescent="0.15">
      <c r="B100" s="334"/>
      <c r="C100" s="616">
        <v>7</v>
      </c>
      <c r="D100" s="617"/>
      <c r="E100" s="188">
        <v>2</v>
      </c>
      <c r="F100" s="216">
        <v>58.7</v>
      </c>
      <c r="G100" s="178" t="s">
        <v>462</v>
      </c>
      <c r="H100" s="178" t="s">
        <v>596</v>
      </c>
      <c r="I100" s="178" t="s">
        <v>471</v>
      </c>
      <c r="J100" s="308" t="s">
        <v>471</v>
      </c>
      <c r="K100" s="308"/>
      <c r="L100" s="308"/>
      <c r="M100" s="178" t="s">
        <v>670</v>
      </c>
      <c r="N100" s="178" t="s">
        <v>362</v>
      </c>
      <c r="O100" s="217" t="s">
        <v>556</v>
      </c>
      <c r="P100" s="149" t="s">
        <v>556</v>
      </c>
      <c r="Q100" s="149" t="s">
        <v>532</v>
      </c>
      <c r="R100" s="184" t="s">
        <v>548</v>
      </c>
      <c r="S100" s="184" t="s">
        <v>549</v>
      </c>
      <c r="T100" s="184" t="s">
        <v>551</v>
      </c>
      <c r="U100" s="624" t="s">
        <v>556</v>
      </c>
      <c r="V100" s="625"/>
      <c r="W100" s="625"/>
      <c r="X100" s="626"/>
      <c r="Y100" s="178"/>
    </row>
    <row r="101" spans="2:25" ht="16.149999999999999" customHeight="1" x14ac:dyDescent="0.15">
      <c r="B101" s="334"/>
      <c r="C101" s="616">
        <v>7</v>
      </c>
      <c r="D101" s="617"/>
      <c r="E101" s="188">
        <v>3</v>
      </c>
      <c r="F101" s="216">
        <v>59.9</v>
      </c>
      <c r="G101" s="178" t="s">
        <v>462</v>
      </c>
      <c r="H101" s="178" t="s">
        <v>596</v>
      </c>
      <c r="I101" s="178" t="s">
        <v>471</v>
      </c>
      <c r="J101" s="308" t="s">
        <v>471</v>
      </c>
      <c r="K101" s="308"/>
      <c r="L101" s="308"/>
      <c r="M101" s="178" t="s">
        <v>671</v>
      </c>
      <c r="N101" s="178" t="s">
        <v>671</v>
      </c>
      <c r="O101" s="217" t="s">
        <v>532</v>
      </c>
      <c r="P101" s="149" t="s">
        <v>556</v>
      </c>
      <c r="Q101" s="149" t="s">
        <v>532</v>
      </c>
      <c r="R101" s="184" t="s">
        <v>548</v>
      </c>
      <c r="S101" s="184" t="s">
        <v>549</v>
      </c>
      <c r="T101" s="184" t="s">
        <v>550</v>
      </c>
      <c r="U101" s="624" t="s">
        <v>552</v>
      </c>
      <c r="V101" s="625"/>
      <c r="W101" s="625"/>
      <c r="X101" s="626"/>
      <c r="Y101" s="178"/>
    </row>
    <row r="102" spans="2:25" ht="16.149999999999999" customHeight="1" x14ac:dyDescent="0.15">
      <c r="B102" s="334"/>
      <c r="C102" s="616">
        <v>7</v>
      </c>
      <c r="D102" s="617"/>
      <c r="E102" s="188">
        <v>4</v>
      </c>
      <c r="F102" s="216">
        <v>61.8</v>
      </c>
      <c r="G102" s="178" t="s">
        <v>462</v>
      </c>
      <c r="H102" s="178" t="s">
        <v>598</v>
      </c>
      <c r="I102" s="178" t="s">
        <v>471</v>
      </c>
      <c r="J102" s="308" t="s">
        <v>471</v>
      </c>
      <c r="K102" s="308"/>
      <c r="L102" s="308"/>
      <c r="M102" s="178" t="s">
        <v>672</v>
      </c>
      <c r="N102" s="178" t="s">
        <v>672</v>
      </c>
      <c r="O102" s="217" t="s">
        <v>532</v>
      </c>
      <c r="P102" s="149" t="s">
        <v>556</v>
      </c>
      <c r="Q102" s="149" t="s">
        <v>531</v>
      </c>
      <c r="R102" s="184" t="s">
        <v>548</v>
      </c>
      <c r="S102" s="184" t="s">
        <v>548</v>
      </c>
      <c r="T102" s="184" t="s">
        <v>551</v>
      </c>
      <c r="U102" s="308" t="s">
        <v>556</v>
      </c>
      <c r="V102" s="599"/>
      <c r="W102" s="599"/>
      <c r="X102" s="599"/>
      <c r="Y102" s="178" t="s">
        <v>555</v>
      </c>
    </row>
    <row r="103" spans="2:25" ht="16.149999999999999" customHeight="1" x14ac:dyDescent="0.15">
      <c r="B103" s="334"/>
      <c r="C103" s="616">
        <v>7</v>
      </c>
      <c r="D103" s="617"/>
      <c r="E103" s="188">
        <v>5</v>
      </c>
      <c r="F103" s="216">
        <v>60.6</v>
      </c>
      <c r="G103" s="178" t="s">
        <v>462</v>
      </c>
      <c r="H103" s="178" t="s">
        <v>596</v>
      </c>
      <c r="I103" s="178" t="s">
        <v>570</v>
      </c>
      <c r="J103" s="308" t="s">
        <v>463</v>
      </c>
      <c r="K103" s="308"/>
      <c r="L103" s="308"/>
      <c r="M103" s="178" t="s">
        <v>673</v>
      </c>
      <c r="N103" s="178" t="s">
        <v>673</v>
      </c>
      <c r="O103" s="217" t="s">
        <v>532</v>
      </c>
      <c r="P103" s="149" t="s">
        <v>556</v>
      </c>
      <c r="Q103" s="149" t="s">
        <v>532</v>
      </c>
      <c r="R103" s="184" t="s">
        <v>548</v>
      </c>
      <c r="S103" s="184" t="s">
        <v>549</v>
      </c>
      <c r="T103" s="184" t="s">
        <v>550</v>
      </c>
      <c r="U103" s="308" t="s">
        <v>552</v>
      </c>
      <c r="V103" s="599"/>
      <c r="W103" s="599"/>
      <c r="X103" s="599"/>
      <c r="Y103" s="178"/>
    </row>
    <row r="104" spans="2:25" ht="16.149999999999999" customHeight="1" x14ac:dyDescent="0.15">
      <c r="B104" s="334"/>
      <c r="C104" s="616">
        <v>7</v>
      </c>
      <c r="D104" s="617"/>
      <c r="E104" s="188">
        <v>6</v>
      </c>
      <c r="F104" s="216">
        <v>53.4</v>
      </c>
      <c r="G104" s="178" t="s">
        <v>462</v>
      </c>
      <c r="H104" s="178" t="s">
        <v>601</v>
      </c>
      <c r="I104" s="178" t="s">
        <v>471</v>
      </c>
      <c r="J104" s="308" t="s">
        <v>471</v>
      </c>
      <c r="K104" s="308"/>
      <c r="L104" s="308"/>
      <c r="M104" s="178" t="s">
        <v>674</v>
      </c>
      <c r="N104" s="178" t="s">
        <v>362</v>
      </c>
      <c r="O104" s="178" t="s">
        <v>556</v>
      </c>
      <c r="P104" s="149" t="s">
        <v>556</v>
      </c>
      <c r="Q104" s="149" t="s">
        <v>532</v>
      </c>
      <c r="R104" s="184" t="s">
        <v>548</v>
      </c>
      <c r="S104" s="184" t="s">
        <v>549</v>
      </c>
      <c r="T104" s="184" t="s">
        <v>551</v>
      </c>
      <c r="U104" s="308" t="s">
        <v>556</v>
      </c>
      <c r="V104" s="599"/>
      <c r="W104" s="599"/>
      <c r="X104" s="599"/>
      <c r="Y104" s="178"/>
    </row>
    <row r="105" spans="2:25" ht="16.149999999999999" customHeight="1" x14ac:dyDescent="0.15">
      <c r="B105" s="334"/>
      <c r="C105" s="616">
        <v>7</v>
      </c>
      <c r="D105" s="617"/>
      <c r="E105" s="188">
        <v>7</v>
      </c>
      <c r="F105" s="216">
        <v>61.7</v>
      </c>
      <c r="G105" s="178" t="s">
        <v>462</v>
      </c>
      <c r="H105" s="178" t="s">
        <v>602</v>
      </c>
      <c r="I105" s="178" t="s">
        <v>471</v>
      </c>
      <c r="J105" s="308" t="s">
        <v>471</v>
      </c>
      <c r="K105" s="308"/>
      <c r="L105" s="308"/>
      <c r="M105" s="178" t="s">
        <v>675</v>
      </c>
      <c r="N105" s="178" t="s">
        <v>675</v>
      </c>
      <c r="O105" s="178" t="s">
        <v>532</v>
      </c>
      <c r="P105" s="149" t="s">
        <v>556</v>
      </c>
      <c r="Q105" s="149" t="s">
        <v>532</v>
      </c>
      <c r="R105" s="184" t="s">
        <v>548</v>
      </c>
      <c r="S105" s="184" t="s">
        <v>549</v>
      </c>
      <c r="T105" s="184" t="s">
        <v>550</v>
      </c>
      <c r="U105" s="308" t="s">
        <v>552</v>
      </c>
      <c r="V105" s="599"/>
      <c r="W105" s="599"/>
      <c r="X105" s="599"/>
      <c r="Y105" s="178"/>
    </row>
    <row r="106" spans="2:25" ht="16.149999999999999" customHeight="1" x14ac:dyDescent="0.15">
      <c r="B106" s="334"/>
      <c r="C106" s="616">
        <v>7</v>
      </c>
      <c r="D106" s="617"/>
      <c r="E106" s="188">
        <v>8</v>
      </c>
      <c r="F106" s="216">
        <v>56.1</v>
      </c>
      <c r="G106" s="178" t="s">
        <v>462</v>
      </c>
      <c r="H106" s="178" t="s">
        <v>603</v>
      </c>
      <c r="I106" s="178" t="s">
        <v>570</v>
      </c>
      <c r="J106" s="308" t="s">
        <v>464</v>
      </c>
      <c r="K106" s="308"/>
      <c r="L106" s="308"/>
      <c r="M106" s="178" t="s">
        <v>676</v>
      </c>
      <c r="N106" s="178" t="s">
        <v>702</v>
      </c>
      <c r="O106" s="178" t="s">
        <v>532</v>
      </c>
      <c r="P106" s="149" t="s">
        <v>556</v>
      </c>
      <c r="Q106" s="149" t="s">
        <v>532</v>
      </c>
      <c r="R106" s="184" t="s">
        <v>548</v>
      </c>
      <c r="S106" s="184" t="s">
        <v>549</v>
      </c>
      <c r="T106" s="184" t="s">
        <v>550</v>
      </c>
      <c r="U106" s="308" t="s">
        <v>552</v>
      </c>
      <c r="V106" s="599"/>
      <c r="W106" s="599"/>
      <c r="X106" s="599"/>
      <c r="Y106" s="178" t="s">
        <v>553</v>
      </c>
    </row>
    <row r="107" spans="2:25" ht="16.149999999999999" customHeight="1" x14ac:dyDescent="0.15">
      <c r="B107" s="334"/>
      <c r="C107" s="616">
        <v>8</v>
      </c>
      <c r="D107" s="617"/>
      <c r="E107" s="188">
        <v>1</v>
      </c>
      <c r="F107" s="216">
        <v>62</v>
      </c>
      <c r="G107" s="178" t="s">
        <v>462</v>
      </c>
      <c r="H107" s="178" t="s">
        <v>599</v>
      </c>
      <c r="I107" s="178" t="s">
        <v>570</v>
      </c>
      <c r="J107" s="308" t="s">
        <v>607</v>
      </c>
      <c r="K107" s="308"/>
      <c r="L107" s="308"/>
      <c r="M107" s="178" t="s">
        <v>677</v>
      </c>
      <c r="N107" s="178" t="s">
        <v>362</v>
      </c>
      <c r="O107" s="178" t="s">
        <v>556</v>
      </c>
      <c r="P107" s="149" t="s">
        <v>556</v>
      </c>
      <c r="Q107" s="149" t="s">
        <v>532</v>
      </c>
      <c r="R107" s="184" t="s">
        <v>548</v>
      </c>
      <c r="S107" s="184" t="s">
        <v>549</v>
      </c>
      <c r="T107" s="184" t="s">
        <v>551</v>
      </c>
      <c r="U107" s="308" t="s">
        <v>556</v>
      </c>
      <c r="V107" s="599"/>
      <c r="W107" s="599"/>
      <c r="X107" s="599"/>
      <c r="Y107" s="178"/>
    </row>
    <row r="108" spans="2:25" ht="16.149999999999999" customHeight="1" x14ac:dyDescent="0.15">
      <c r="B108" s="334"/>
      <c r="C108" s="616">
        <v>8</v>
      </c>
      <c r="D108" s="617"/>
      <c r="E108" s="188">
        <v>2</v>
      </c>
      <c r="F108" s="216">
        <v>66.2</v>
      </c>
      <c r="G108" s="178" t="s">
        <v>462</v>
      </c>
      <c r="H108" s="178" t="s">
        <v>598</v>
      </c>
      <c r="I108" s="178" t="s">
        <v>471</v>
      </c>
      <c r="J108" s="308" t="s">
        <v>471</v>
      </c>
      <c r="K108" s="308"/>
      <c r="L108" s="308"/>
      <c r="M108" s="178" t="s">
        <v>571</v>
      </c>
      <c r="N108" s="178" t="s">
        <v>362</v>
      </c>
      <c r="O108" s="178" t="s">
        <v>556</v>
      </c>
      <c r="P108" s="149" t="s">
        <v>556</v>
      </c>
      <c r="Q108" s="149" t="s">
        <v>532</v>
      </c>
      <c r="R108" s="184" t="s">
        <v>548</v>
      </c>
      <c r="S108" s="184" t="s">
        <v>549</v>
      </c>
      <c r="T108" s="184" t="s">
        <v>551</v>
      </c>
      <c r="U108" s="308" t="s">
        <v>556</v>
      </c>
      <c r="V108" s="599"/>
      <c r="W108" s="599"/>
      <c r="X108" s="599"/>
      <c r="Y108" s="178"/>
    </row>
    <row r="109" spans="2:25" ht="16.149999999999999" customHeight="1" x14ac:dyDescent="0.15">
      <c r="B109" s="334"/>
      <c r="C109" s="616">
        <v>8</v>
      </c>
      <c r="D109" s="617"/>
      <c r="E109" s="188">
        <v>3</v>
      </c>
      <c r="F109" s="216">
        <v>67.3</v>
      </c>
      <c r="G109" s="178" t="s">
        <v>462</v>
      </c>
      <c r="H109" s="178" t="s">
        <v>596</v>
      </c>
      <c r="I109" s="178" t="s">
        <v>471</v>
      </c>
      <c r="J109" s="308" t="s">
        <v>471</v>
      </c>
      <c r="K109" s="308"/>
      <c r="L109" s="308"/>
      <c r="M109" s="178" t="s">
        <v>678</v>
      </c>
      <c r="N109" s="178" t="s">
        <v>678</v>
      </c>
      <c r="O109" s="178" t="s">
        <v>532</v>
      </c>
      <c r="P109" s="149" t="s">
        <v>556</v>
      </c>
      <c r="Q109" s="149" t="s">
        <v>532</v>
      </c>
      <c r="R109" s="184" t="s">
        <v>548</v>
      </c>
      <c r="S109" s="184" t="s">
        <v>549</v>
      </c>
      <c r="T109" s="184" t="s">
        <v>550</v>
      </c>
      <c r="U109" s="308" t="s">
        <v>552</v>
      </c>
      <c r="V109" s="599"/>
      <c r="W109" s="599"/>
      <c r="X109" s="599"/>
      <c r="Y109" s="178"/>
    </row>
    <row r="110" spans="2:25" ht="16.149999999999999" customHeight="1" x14ac:dyDescent="0.15">
      <c r="B110" s="334"/>
      <c r="C110" s="616">
        <v>8</v>
      </c>
      <c r="D110" s="617"/>
      <c r="E110" s="188">
        <v>4</v>
      </c>
      <c r="F110" s="216">
        <v>68.400000000000006</v>
      </c>
      <c r="G110" s="178" t="s">
        <v>462</v>
      </c>
      <c r="H110" s="178" t="s">
        <v>596</v>
      </c>
      <c r="I110" s="178" t="s">
        <v>570</v>
      </c>
      <c r="J110" s="308" t="s">
        <v>463</v>
      </c>
      <c r="K110" s="308"/>
      <c r="L110" s="308"/>
      <c r="M110" s="178" t="s">
        <v>679</v>
      </c>
      <c r="N110" s="178" t="s">
        <v>679</v>
      </c>
      <c r="O110" s="178" t="s">
        <v>532</v>
      </c>
      <c r="P110" s="149" t="s">
        <v>556</v>
      </c>
      <c r="Q110" s="149" t="s">
        <v>532</v>
      </c>
      <c r="R110" s="184" t="s">
        <v>548</v>
      </c>
      <c r="S110" s="184" t="s">
        <v>549</v>
      </c>
      <c r="T110" s="184" t="s">
        <v>550</v>
      </c>
      <c r="U110" s="308" t="s">
        <v>552</v>
      </c>
      <c r="V110" s="599"/>
      <c r="W110" s="599"/>
      <c r="X110" s="599"/>
      <c r="Y110" s="178"/>
    </row>
    <row r="111" spans="2:25" ht="16.149999999999999" customHeight="1" x14ac:dyDescent="0.15">
      <c r="B111" s="334"/>
      <c r="C111" s="616">
        <v>8</v>
      </c>
      <c r="D111" s="617"/>
      <c r="E111" s="188">
        <v>5</v>
      </c>
      <c r="F111" s="216">
        <v>66.900000000000006</v>
      </c>
      <c r="G111" s="178" t="s">
        <v>462</v>
      </c>
      <c r="H111" s="178" t="s">
        <v>596</v>
      </c>
      <c r="I111" s="178" t="s">
        <v>570</v>
      </c>
      <c r="J111" s="308" t="s">
        <v>607</v>
      </c>
      <c r="K111" s="308"/>
      <c r="L111" s="308"/>
      <c r="M111" s="178" t="s">
        <v>680</v>
      </c>
      <c r="N111" s="178" t="s">
        <v>362</v>
      </c>
      <c r="O111" s="178" t="s">
        <v>556</v>
      </c>
      <c r="P111" s="178" t="s">
        <v>556</v>
      </c>
      <c r="Q111" s="178" t="s">
        <v>532</v>
      </c>
      <c r="R111" s="184" t="s">
        <v>548</v>
      </c>
      <c r="S111" s="184" t="s">
        <v>549</v>
      </c>
      <c r="T111" s="184" t="s">
        <v>551</v>
      </c>
      <c r="U111" s="308" t="s">
        <v>556</v>
      </c>
      <c r="V111" s="599"/>
      <c r="W111" s="599"/>
      <c r="X111" s="599"/>
      <c r="Y111" s="178"/>
    </row>
    <row r="112" spans="2:25" ht="16.149999999999999" customHeight="1" x14ac:dyDescent="0.15">
      <c r="B112" s="334"/>
      <c r="C112" s="616">
        <v>8</v>
      </c>
      <c r="D112" s="617"/>
      <c r="E112" s="188">
        <v>6</v>
      </c>
      <c r="F112" s="216">
        <v>62.2</v>
      </c>
      <c r="G112" s="178" t="s">
        <v>462</v>
      </c>
      <c r="H112" s="178" t="s">
        <v>602</v>
      </c>
      <c r="I112" s="178" t="s">
        <v>570</v>
      </c>
      <c r="J112" s="308" t="s">
        <v>464</v>
      </c>
      <c r="K112" s="308"/>
      <c r="L112" s="308"/>
      <c r="M112" s="178" t="s">
        <v>573</v>
      </c>
      <c r="N112" s="178" t="s">
        <v>703</v>
      </c>
      <c r="O112" s="178" t="s">
        <v>547</v>
      </c>
      <c r="P112" s="178" t="s">
        <v>556</v>
      </c>
      <c r="Q112" s="178" t="s">
        <v>547</v>
      </c>
      <c r="R112" s="184" t="s">
        <v>548</v>
      </c>
      <c r="S112" s="184" t="s">
        <v>549</v>
      </c>
      <c r="T112" s="184" t="s">
        <v>550</v>
      </c>
      <c r="U112" s="308" t="s">
        <v>552</v>
      </c>
      <c r="V112" s="599"/>
      <c r="W112" s="599"/>
      <c r="X112" s="599"/>
      <c r="Y112" s="178" t="s">
        <v>553</v>
      </c>
    </row>
    <row r="113" spans="2:25" ht="16.149999999999999" customHeight="1" x14ac:dyDescent="0.15">
      <c r="B113" s="334"/>
      <c r="C113" s="616">
        <v>8</v>
      </c>
      <c r="D113" s="617"/>
      <c r="E113" s="188">
        <v>7</v>
      </c>
      <c r="F113" s="216">
        <v>66.599999999999994</v>
      </c>
      <c r="G113" s="178" t="s">
        <v>462</v>
      </c>
      <c r="H113" s="178" t="s">
        <v>601</v>
      </c>
      <c r="I113" s="178" t="s">
        <v>570</v>
      </c>
      <c r="J113" s="308" t="s">
        <v>464</v>
      </c>
      <c r="K113" s="308"/>
      <c r="L113" s="308"/>
      <c r="M113" s="178" t="s">
        <v>545</v>
      </c>
      <c r="N113" s="178" t="s">
        <v>362</v>
      </c>
      <c r="O113" s="178" t="s">
        <v>556</v>
      </c>
      <c r="P113" s="178" t="s">
        <v>556</v>
      </c>
      <c r="Q113" s="178" t="s">
        <v>547</v>
      </c>
      <c r="R113" s="184" t="s">
        <v>548</v>
      </c>
      <c r="S113" s="184" t="s">
        <v>549</v>
      </c>
      <c r="T113" s="184" t="s">
        <v>551</v>
      </c>
      <c r="U113" s="308" t="s">
        <v>556</v>
      </c>
      <c r="V113" s="599"/>
      <c r="W113" s="599"/>
      <c r="X113" s="599"/>
      <c r="Y113" s="178"/>
    </row>
    <row r="114" spans="2:25" ht="16.149999999999999" customHeight="1" x14ac:dyDescent="0.15">
      <c r="B114" s="334"/>
      <c r="C114" s="616">
        <v>8</v>
      </c>
      <c r="D114" s="617"/>
      <c r="E114" s="188">
        <v>8</v>
      </c>
      <c r="F114" s="216">
        <v>70.400000000000006</v>
      </c>
      <c r="G114" s="178" t="s">
        <v>462</v>
      </c>
      <c r="H114" s="178" t="s">
        <v>601</v>
      </c>
      <c r="I114" s="178" t="s">
        <v>570</v>
      </c>
      <c r="J114" s="308" t="s">
        <v>465</v>
      </c>
      <c r="K114" s="308"/>
      <c r="L114" s="308"/>
      <c r="M114" s="178" t="s">
        <v>681</v>
      </c>
      <c r="N114" s="178" t="s">
        <v>704</v>
      </c>
      <c r="O114" s="178" t="s">
        <v>532</v>
      </c>
      <c r="P114" s="178" t="s">
        <v>556</v>
      </c>
      <c r="Q114" s="178" t="s">
        <v>532</v>
      </c>
      <c r="R114" s="184" t="s">
        <v>548</v>
      </c>
      <c r="S114" s="184" t="s">
        <v>549</v>
      </c>
      <c r="T114" s="184" t="s">
        <v>550</v>
      </c>
      <c r="U114" s="308" t="s">
        <v>552</v>
      </c>
      <c r="V114" s="599"/>
      <c r="W114" s="599"/>
      <c r="X114" s="599"/>
      <c r="Y114" s="178" t="s">
        <v>553</v>
      </c>
    </row>
    <row r="115" spans="2:25" ht="16.149999999999999" customHeight="1" x14ac:dyDescent="0.15">
      <c r="B115" s="334"/>
      <c r="C115" s="616">
        <v>8</v>
      </c>
      <c r="D115" s="617"/>
      <c r="E115" s="188">
        <v>9</v>
      </c>
      <c r="F115" s="216">
        <v>66.599999999999994</v>
      </c>
      <c r="G115" s="178" t="s">
        <v>462</v>
      </c>
      <c r="H115" s="178" t="s">
        <v>603</v>
      </c>
      <c r="I115" s="178" t="s">
        <v>570</v>
      </c>
      <c r="J115" s="308" t="s">
        <v>464</v>
      </c>
      <c r="K115" s="308"/>
      <c r="L115" s="308"/>
      <c r="M115" s="178" t="s">
        <v>682</v>
      </c>
      <c r="N115" s="178" t="s">
        <v>705</v>
      </c>
      <c r="O115" s="178" t="s">
        <v>532</v>
      </c>
      <c r="P115" s="178" t="s">
        <v>556</v>
      </c>
      <c r="Q115" s="178" t="s">
        <v>532</v>
      </c>
      <c r="R115" s="184" t="s">
        <v>548</v>
      </c>
      <c r="S115" s="184" t="s">
        <v>549</v>
      </c>
      <c r="T115" s="184" t="s">
        <v>550</v>
      </c>
      <c r="U115" s="308" t="s">
        <v>552</v>
      </c>
      <c r="V115" s="599"/>
      <c r="W115" s="599"/>
      <c r="X115" s="599"/>
      <c r="Y115" s="178" t="s">
        <v>553</v>
      </c>
    </row>
    <row r="116" spans="2:25" ht="16.149999999999999" customHeight="1" x14ac:dyDescent="0.15">
      <c r="B116" s="334"/>
      <c r="C116" s="616">
        <v>9</v>
      </c>
      <c r="D116" s="617"/>
      <c r="E116" s="188">
        <v>1</v>
      </c>
      <c r="F116" s="216">
        <v>73.900000000000006</v>
      </c>
      <c r="G116" s="178" t="s">
        <v>462</v>
      </c>
      <c r="H116" s="178" t="s">
        <v>596</v>
      </c>
      <c r="I116" s="178" t="s">
        <v>471</v>
      </c>
      <c r="J116" s="308" t="s">
        <v>471</v>
      </c>
      <c r="K116" s="308"/>
      <c r="L116" s="308"/>
      <c r="M116" s="178" t="s">
        <v>675</v>
      </c>
      <c r="N116" s="178" t="s">
        <v>675</v>
      </c>
      <c r="O116" s="178" t="s">
        <v>532</v>
      </c>
      <c r="P116" s="178" t="s">
        <v>556</v>
      </c>
      <c r="Q116" s="178" t="s">
        <v>532</v>
      </c>
      <c r="R116" s="184" t="s">
        <v>548</v>
      </c>
      <c r="S116" s="184" t="s">
        <v>549</v>
      </c>
      <c r="T116" s="184" t="s">
        <v>550</v>
      </c>
      <c r="U116" s="308" t="s">
        <v>552</v>
      </c>
      <c r="V116" s="599"/>
      <c r="W116" s="599"/>
      <c r="X116" s="599"/>
      <c r="Y116" s="178"/>
    </row>
    <row r="117" spans="2:25" ht="16.149999999999999" customHeight="1" x14ac:dyDescent="0.15">
      <c r="B117" s="334"/>
      <c r="C117" s="616">
        <v>9</v>
      </c>
      <c r="D117" s="617"/>
      <c r="E117" s="188">
        <v>2</v>
      </c>
      <c r="F117" s="216">
        <v>71</v>
      </c>
      <c r="G117" s="178" t="s">
        <v>462</v>
      </c>
      <c r="H117" s="178" t="s">
        <v>596</v>
      </c>
      <c r="I117" s="178" t="s">
        <v>570</v>
      </c>
      <c r="J117" s="308" t="s">
        <v>463</v>
      </c>
      <c r="K117" s="308"/>
      <c r="L117" s="308"/>
      <c r="M117" s="178" t="s">
        <v>683</v>
      </c>
      <c r="N117" s="178" t="s">
        <v>683</v>
      </c>
      <c r="O117" s="178" t="s">
        <v>532</v>
      </c>
      <c r="P117" s="178" t="s">
        <v>556</v>
      </c>
      <c r="Q117" s="178" t="s">
        <v>532</v>
      </c>
      <c r="R117" s="184" t="s">
        <v>548</v>
      </c>
      <c r="S117" s="184" t="s">
        <v>549</v>
      </c>
      <c r="T117" s="184" t="s">
        <v>550</v>
      </c>
      <c r="U117" s="308" t="s">
        <v>552</v>
      </c>
      <c r="V117" s="599"/>
      <c r="W117" s="599"/>
      <c r="X117" s="599"/>
      <c r="Y117" s="178"/>
    </row>
    <row r="118" spans="2:25" ht="16.149999999999999" customHeight="1" x14ac:dyDescent="0.15">
      <c r="B118" s="334"/>
      <c r="C118" s="616">
        <v>9</v>
      </c>
      <c r="D118" s="617"/>
      <c r="E118" s="188">
        <v>3</v>
      </c>
      <c r="F118" s="216">
        <v>72.099999999999994</v>
      </c>
      <c r="G118" s="178" t="s">
        <v>462</v>
      </c>
      <c r="H118" s="178" t="s">
        <v>601</v>
      </c>
      <c r="I118" s="178" t="s">
        <v>471</v>
      </c>
      <c r="J118" s="308" t="s">
        <v>471</v>
      </c>
      <c r="K118" s="308"/>
      <c r="L118" s="308"/>
      <c r="M118" s="178" t="s">
        <v>684</v>
      </c>
      <c r="N118" s="178" t="s">
        <v>684</v>
      </c>
      <c r="O118" s="178" t="s">
        <v>532</v>
      </c>
      <c r="P118" s="178" t="s">
        <v>556</v>
      </c>
      <c r="Q118" s="178" t="s">
        <v>532</v>
      </c>
      <c r="R118" s="184" t="s">
        <v>548</v>
      </c>
      <c r="S118" s="184" t="s">
        <v>549</v>
      </c>
      <c r="T118" s="184" t="s">
        <v>550</v>
      </c>
      <c r="U118" s="308" t="s">
        <v>552</v>
      </c>
      <c r="V118" s="599"/>
      <c r="W118" s="599"/>
      <c r="X118" s="599"/>
      <c r="Y118" s="178"/>
    </row>
    <row r="119" spans="2:25" ht="16.149999999999999" customHeight="1" x14ac:dyDescent="0.15">
      <c r="B119" s="334"/>
      <c r="C119" s="616">
        <v>9</v>
      </c>
      <c r="D119" s="617"/>
      <c r="E119" s="188">
        <v>4</v>
      </c>
      <c r="F119" s="216">
        <v>71</v>
      </c>
      <c r="G119" s="178" t="s">
        <v>462</v>
      </c>
      <c r="H119" s="178" t="s">
        <v>604</v>
      </c>
      <c r="I119" s="178" t="s">
        <v>471</v>
      </c>
      <c r="J119" s="308" t="s">
        <v>471</v>
      </c>
      <c r="K119" s="308"/>
      <c r="L119" s="308"/>
      <c r="M119" s="178" t="s">
        <v>685</v>
      </c>
      <c r="N119" s="178" t="s">
        <v>685</v>
      </c>
      <c r="O119" s="178" t="s">
        <v>532</v>
      </c>
      <c r="P119" s="178" t="s">
        <v>556</v>
      </c>
      <c r="Q119" s="178" t="s">
        <v>531</v>
      </c>
      <c r="R119" s="184" t="s">
        <v>548</v>
      </c>
      <c r="S119" s="184" t="s">
        <v>548</v>
      </c>
      <c r="T119" s="184" t="s">
        <v>551</v>
      </c>
      <c r="U119" s="308" t="s">
        <v>556</v>
      </c>
      <c r="V119" s="599"/>
      <c r="W119" s="599"/>
      <c r="X119" s="599"/>
      <c r="Y119" s="178" t="s">
        <v>555</v>
      </c>
    </row>
    <row r="120" spans="2:25" ht="16.149999999999999" customHeight="1" x14ac:dyDescent="0.15">
      <c r="B120" s="334"/>
      <c r="C120" s="616" t="s">
        <v>539</v>
      </c>
      <c r="D120" s="617"/>
      <c r="E120" s="188">
        <v>1</v>
      </c>
      <c r="F120" s="216">
        <v>73.900000000000006</v>
      </c>
      <c r="G120" s="178" t="s">
        <v>462</v>
      </c>
      <c r="H120" s="178" t="s">
        <v>605</v>
      </c>
      <c r="I120" s="178" t="s">
        <v>570</v>
      </c>
      <c r="J120" s="308" t="s">
        <v>464</v>
      </c>
      <c r="K120" s="308"/>
      <c r="L120" s="308"/>
      <c r="M120" s="178" t="s">
        <v>686</v>
      </c>
      <c r="N120" s="178" t="s">
        <v>706</v>
      </c>
      <c r="O120" s="178" t="s">
        <v>532</v>
      </c>
      <c r="P120" s="178" t="s">
        <v>556</v>
      </c>
      <c r="Q120" s="178" t="s">
        <v>532</v>
      </c>
      <c r="R120" s="184" t="s">
        <v>548</v>
      </c>
      <c r="S120" s="184" t="s">
        <v>549</v>
      </c>
      <c r="T120" s="184" t="s">
        <v>550</v>
      </c>
      <c r="U120" s="308" t="s">
        <v>552</v>
      </c>
      <c r="V120" s="599"/>
      <c r="W120" s="599"/>
      <c r="X120" s="599"/>
      <c r="Y120" s="178" t="s">
        <v>553</v>
      </c>
    </row>
    <row r="121" spans="2:25" ht="16.149999999999999" customHeight="1" x14ac:dyDescent="0.15">
      <c r="B121" s="394"/>
      <c r="C121" s="616" t="s">
        <v>539</v>
      </c>
      <c r="D121" s="617"/>
      <c r="E121" s="188">
        <v>2</v>
      </c>
      <c r="F121" s="216">
        <v>74</v>
      </c>
      <c r="G121" s="178" t="s">
        <v>462</v>
      </c>
      <c r="H121" s="178" t="s">
        <v>596</v>
      </c>
      <c r="I121" s="178" t="s">
        <v>570</v>
      </c>
      <c r="J121" s="308" t="s">
        <v>463</v>
      </c>
      <c r="K121" s="308"/>
      <c r="L121" s="308"/>
      <c r="M121" s="178" t="s">
        <v>687</v>
      </c>
      <c r="N121" s="178" t="s">
        <v>687</v>
      </c>
      <c r="O121" s="178" t="s">
        <v>532</v>
      </c>
      <c r="P121" s="178" t="s">
        <v>556</v>
      </c>
      <c r="Q121" s="178" t="s">
        <v>532</v>
      </c>
      <c r="R121" s="184" t="s">
        <v>548</v>
      </c>
      <c r="S121" s="184" t="s">
        <v>549</v>
      </c>
      <c r="T121" s="184" t="s">
        <v>550</v>
      </c>
      <c r="U121" s="308" t="s">
        <v>552</v>
      </c>
      <c r="V121" s="599"/>
      <c r="W121" s="599"/>
      <c r="X121" s="599"/>
      <c r="Y121" s="178"/>
    </row>
    <row r="122" spans="2:25" ht="16.149999999999999" customHeight="1" x14ac:dyDescent="0.15">
      <c r="B122" s="26"/>
      <c r="C122" s="1" t="s">
        <v>517</v>
      </c>
      <c r="D122" s="7"/>
      <c r="F122" s="7"/>
      <c r="G122" s="24"/>
      <c r="H122" s="24"/>
      <c r="I122" s="24"/>
      <c r="J122" s="24"/>
      <c r="K122" s="24"/>
      <c r="L122" s="24"/>
      <c r="M122" s="24"/>
      <c r="N122" s="24"/>
      <c r="O122" s="24"/>
      <c r="P122" s="25"/>
      <c r="Q122" s="36"/>
      <c r="R122" s="7"/>
      <c r="S122" s="7"/>
      <c r="T122" s="24"/>
      <c r="U122" s="37"/>
      <c r="V122" s="37"/>
      <c r="W122" s="37"/>
      <c r="X122" s="37"/>
      <c r="Y122" s="7"/>
    </row>
    <row r="123" spans="2:25" ht="16.149999999999999" customHeight="1" x14ac:dyDescent="0.15">
      <c r="B123" s="26"/>
      <c r="C123" s="30" t="s">
        <v>225</v>
      </c>
      <c r="D123" s="7"/>
      <c r="F123" s="7"/>
      <c r="G123" s="24"/>
      <c r="H123" s="24"/>
      <c r="I123" s="24"/>
      <c r="J123" s="24"/>
      <c r="K123" s="24"/>
      <c r="L123" s="24"/>
      <c r="M123" s="24"/>
      <c r="N123" s="24"/>
      <c r="O123" s="24"/>
      <c r="P123" s="25"/>
      <c r="Q123" s="36"/>
      <c r="R123" s="7"/>
      <c r="S123" s="7"/>
      <c r="T123" s="24"/>
      <c r="U123" s="37"/>
      <c r="V123" s="37"/>
      <c r="W123" s="37"/>
      <c r="X123" s="37"/>
      <c r="Y123" s="7"/>
    </row>
    <row r="124" spans="2:25" ht="16.149999999999999" customHeight="1" x14ac:dyDescent="0.15">
      <c r="B124" s="27"/>
      <c r="C124" s="3" t="s">
        <v>208</v>
      </c>
      <c r="D124" s="3"/>
      <c r="E124" s="3"/>
      <c r="F124" s="3"/>
      <c r="G124" s="3"/>
      <c r="H124" s="3"/>
      <c r="I124" s="3"/>
      <c r="J124" s="3"/>
      <c r="K124" s="3"/>
      <c r="L124" s="3"/>
      <c r="M124" s="3"/>
      <c r="N124" s="3"/>
      <c r="O124" s="3"/>
      <c r="P124" s="3"/>
      <c r="Q124" s="3"/>
      <c r="R124" s="3"/>
      <c r="S124" s="3"/>
      <c r="T124" s="3"/>
      <c r="U124" s="3"/>
      <c r="V124" s="3"/>
      <c r="W124" s="3"/>
      <c r="X124" s="3"/>
    </row>
    <row r="125" spans="2:25" ht="16.149999999999999" customHeight="1" x14ac:dyDescent="0.15">
      <c r="B125" s="3"/>
      <c r="C125" s="3" t="s">
        <v>209</v>
      </c>
      <c r="D125" s="3"/>
      <c r="E125" s="3"/>
      <c r="F125" s="3"/>
      <c r="G125" s="3"/>
      <c r="H125" s="3"/>
      <c r="I125" s="3"/>
      <c r="J125" s="3"/>
      <c r="K125" s="3"/>
      <c r="L125" s="3"/>
      <c r="M125" s="3"/>
      <c r="N125" s="3"/>
      <c r="O125" s="3"/>
      <c r="P125" s="3"/>
      <c r="Q125" s="3"/>
      <c r="R125" s="3"/>
      <c r="S125" s="3"/>
      <c r="T125" s="3"/>
      <c r="U125" s="3"/>
      <c r="V125" s="3"/>
      <c r="W125" s="3"/>
      <c r="X125" s="3"/>
    </row>
    <row r="126" spans="2:25" ht="16.149999999999999" customHeight="1" x14ac:dyDescent="0.15">
      <c r="B126" s="3"/>
      <c r="C126" s="3" t="s">
        <v>314</v>
      </c>
      <c r="D126" s="3"/>
      <c r="E126" s="3"/>
      <c r="F126" s="3"/>
      <c r="G126" s="3"/>
      <c r="H126" s="3"/>
      <c r="I126" s="3"/>
      <c r="J126" s="3"/>
      <c r="K126" s="3"/>
      <c r="L126" s="3"/>
      <c r="M126" s="3"/>
      <c r="N126" s="3"/>
      <c r="O126" s="3"/>
      <c r="P126" s="3"/>
      <c r="Q126" s="3"/>
      <c r="R126" s="3"/>
      <c r="S126" s="3"/>
      <c r="T126" s="3"/>
      <c r="U126" s="3"/>
      <c r="V126" s="3"/>
      <c r="W126" s="3"/>
      <c r="X126" s="3"/>
    </row>
    <row r="127" spans="2:25" ht="16.149999999999999" customHeight="1" x14ac:dyDescent="0.15">
      <c r="C127" s="4" t="s">
        <v>370</v>
      </c>
    </row>
    <row r="128" spans="2:25" ht="15" customHeight="1" x14ac:dyDescent="0.15">
      <c r="B128" s="333" t="s">
        <v>204</v>
      </c>
      <c r="C128" s="609" t="s">
        <v>29</v>
      </c>
      <c r="D128" s="610"/>
      <c r="E128" s="607" t="s">
        <v>173</v>
      </c>
      <c r="F128" s="607" t="s">
        <v>172</v>
      </c>
      <c r="G128" s="620" t="s">
        <v>171</v>
      </c>
      <c r="H128" s="621"/>
      <c r="I128" s="382" t="s">
        <v>170</v>
      </c>
      <c r="J128" s="396"/>
      <c r="K128" s="396"/>
      <c r="L128" s="396"/>
      <c r="M128" s="396"/>
      <c r="N128" s="397"/>
      <c r="O128" s="618" t="s">
        <v>367</v>
      </c>
      <c r="P128" s="650" t="s">
        <v>216</v>
      </c>
      <c r="Q128" s="651"/>
      <c r="R128" s="651"/>
      <c r="S128" s="652"/>
      <c r="T128" s="620" t="s">
        <v>169</v>
      </c>
      <c r="U128" s="627"/>
      <c r="V128" s="627"/>
      <c r="W128" s="627"/>
      <c r="X128" s="621"/>
      <c r="Y128" s="634" t="s">
        <v>168</v>
      </c>
    </row>
    <row r="129" spans="2:25" ht="15" customHeight="1" x14ac:dyDescent="0.15">
      <c r="B129" s="334"/>
      <c r="C129" s="609"/>
      <c r="D129" s="610"/>
      <c r="E129" s="607"/>
      <c r="F129" s="607"/>
      <c r="G129" s="622"/>
      <c r="H129" s="623"/>
      <c r="I129" s="326"/>
      <c r="J129" s="327"/>
      <c r="K129" s="327"/>
      <c r="L129" s="327"/>
      <c r="M129" s="327"/>
      <c r="N129" s="328"/>
      <c r="O129" s="619"/>
      <c r="P129" s="653"/>
      <c r="Q129" s="654"/>
      <c r="R129" s="654"/>
      <c r="S129" s="655"/>
      <c r="T129" s="622"/>
      <c r="U129" s="628"/>
      <c r="V129" s="628"/>
      <c r="W129" s="628"/>
      <c r="X129" s="623"/>
      <c r="Y129" s="607"/>
    </row>
    <row r="130" spans="2:25" ht="16.149999999999999" customHeight="1" x14ac:dyDescent="0.15">
      <c r="B130" s="334"/>
      <c r="C130" s="609"/>
      <c r="D130" s="610"/>
      <c r="E130" s="607"/>
      <c r="F130" s="607"/>
      <c r="G130" s="630" t="s">
        <v>167</v>
      </c>
      <c r="H130" s="630" t="s">
        <v>166</v>
      </c>
      <c r="I130" s="629" t="s">
        <v>165</v>
      </c>
      <c r="J130" s="629" t="s">
        <v>31</v>
      </c>
      <c r="K130" s="599"/>
      <c r="L130" s="599"/>
      <c r="M130" s="632" t="s">
        <v>3</v>
      </c>
      <c r="N130" s="633" t="s">
        <v>505</v>
      </c>
      <c r="O130" s="629" t="s">
        <v>407</v>
      </c>
      <c r="P130" s="370" t="s">
        <v>224</v>
      </c>
      <c r="Q130" s="599"/>
      <c r="R130" s="630" t="s">
        <v>222</v>
      </c>
      <c r="S130" s="630" t="s">
        <v>223</v>
      </c>
      <c r="T130" s="649" t="s">
        <v>164</v>
      </c>
      <c r="U130" s="630" t="s">
        <v>217</v>
      </c>
      <c r="V130" s="599"/>
      <c r="W130" s="599"/>
      <c r="X130" s="599"/>
      <c r="Y130" s="607"/>
    </row>
    <row r="131" spans="2:25" ht="16.149999999999999" customHeight="1" x14ac:dyDescent="0.15">
      <c r="B131" s="334"/>
      <c r="C131" s="326"/>
      <c r="D131" s="328"/>
      <c r="E131" s="608"/>
      <c r="F131" s="608"/>
      <c r="G131" s="631"/>
      <c r="H131" s="631"/>
      <c r="I131" s="599"/>
      <c r="J131" s="599"/>
      <c r="K131" s="599"/>
      <c r="L131" s="599"/>
      <c r="M131" s="599"/>
      <c r="N131" s="599"/>
      <c r="O131" s="599"/>
      <c r="P131" s="214" t="s">
        <v>218</v>
      </c>
      <c r="Q131" s="214" t="s">
        <v>220</v>
      </c>
      <c r="R131" s="599"/>
      <c r="S131" s="599"/>
      <c r="T131" s="599"/>
      <c r="U131" s="599"/>
      <c r="V131" s="599"/>
      <c r="W131" s="599"/>
      <c r="X131" s="599"/>
      <c r="Y131" s="635"/>
    </row>
    <row r="132" spans="2:25" ht="15.75" customHeight="1" x14ac:dyDescent="0.15">
      <c r="B132" s="334"/>
      <c r="C132" s="616" t="s">
        <v>539</v>
      </c>
      <c r="D132" s="617"/>
      <c r="E132" s="188">
        <v>3</v>
      </c>
      <c r="F132" s="216">
        <v>74.5</v>
      </c>
      <c r="G132" s="178" t="s">
        <v>688</v>
      </c>
      <c r="H132" s="178" t="s">
        <v>597</v>
      </c>
      <c r="I132" s="178" t="s">
        <v>570</v>
      </c>
      <c r="J132" s="308" t="s">
        <v>607</v>
      </c>
      <c r="K132" s="308"/>
      <c r="L132" s="308"/>
      <c r="M132" s="178" t="s">
        <v>690</v>
      </c>
      <c r="N132" s="178" t="s">
        <v>362</v>
      </c>
      <c r="O132" s="178" t="s">
        <v>556</v>
      </c>
      <c r="P132" s="149" t="s">
        <v>556</v>
      </c>
      <c r="Q132" s="149" t="s">
        <v>556</v>
      </c>
      <c r="R132" s="184" t="s">
        <v>548</v>
      </c>
      <c r="S132" s="184" t="s">
        <v>548</v>
      </c>
      <c r="T132" s="184" t="s">
        <v>551</v>
      </c>
      <c r="U132" s="308" t="s">
        <v>556</v>
      </c>
      <c r="V132" s="599"/>
      <c r="W132" s="599"/>
      <c r="X132" s="599"/>
      <c r="Y132" s="178"/>
    </row>
    <row r="133" spans="2:25" ht="16.149999999999999" customHeight="1" x14ac:dyDescent="0.15">
      <c r="B133" s="334"/>
      <c r="C133" s="616" t="s">
        <v>539</v>
      </c>
      <c r="D133" s="617"/>
      <c r="E133" s="188">
        <v>4</v>
      </c>
      <c r="F133" s="216">
        <v>74.900000000000006</v>
      </c>
      <c r="G133" s="178" t="s">
        <v>688</v>
      </c>
      <c r="H133" s="178" t="s">
        <v>597</v>
      </c>
      <c r="I133" s="178" t="s">
        <v>570</v>
      </c>
      <c r="J133" s="308" t="s">
        <v>607</v>
      </c>
      <c r="K133" s="308"/>
      <c r="L133" s="308"/>
      <c r="M133" s="178" t="s">
        <v>691</v>
      </c>
      <c r="N133" s="178" t="s">
        <v>691</v>
      </c>
      <c r="O133" s="178" t="s">
        <v>532</v>
      </c>
      <c r="P133" s="149" t="s">
        <v>556</v>
      </c>
      <c r="Q133" s="149" t="s">
        <v>556</v>
      </c>
      <c r="R133" s="184" t="s">
        <v>548</v>
      </c>
      <c r="S133" s="184" t="s">
        <v>548</v>
      </c>
      <c r="T133" s="184" t="s">
        <v>551</v>
      </c>
      <c r="U133" s="308" t="s">
        <v>556</v>
      </c>
      <c r="V133" s="656"/>
      <c r="W133" s="656"/>
      <c r="X133" s="656"/>
      <c r="Y133" s="235"/>
    </row>
    <row r="134" spans="2:25" ht="16.149999999999999" customHeight="1" x14ac:dyDescent="0.15">
      <c r="B134" s="334"/>
      <c r="C134" s="616" t="s">
        <v>539</v>
      </c>
      <c r="D134" s="617"/>
      <c r="E134" s="188">
        <v>5</v>
      </c>
      <c r="F134" s="216">
        <v>75</v>
      </c>
      <c r="G134" s="178" t="s">
        <v>689</v>
      </c>
      <c r="H134" s="178" t="s">
        <v>595</v>
      </c>
      <c r="I134" s="178" t="s">
        <v>570</v>
      </c>
      <c r="J134" s="624" t="s">
        <v>464</v>
      </c>
      <c r="K134" s="625"/>
      <c r="L134" s="626"/>
      <c r="M134" s="178" t="s">
        <v>692</v>
      </c>
      <c r="N134" s="178" t="s">
        <v>692</v>
      </c>
      <c r="O134" s="178" t="s">
        <v>532</v>
      </c>
      <c r="P134" s="149" t="s">
        <v>556</v>
      </c>
      <c r="Q134" s="149" t="s">
        <v>547</v>
      </c>
      <c r="R134" s="184" t="s">
        <v>548</v>
      </c>
      <c r="S134" s="184" t="s">
        <v>549</v>
      </c>
      <c r="T134" s="184" t="s">
        <v>550</v>
      </c>
      <c r="U134" s="308" t="s">
        <v>577</v>
      </c>
      <c r="V134" s="599"/>
      <c r="W134" s="599"/>
      <c r="X134" s="599"/>
      <c r="Y134" s="178"/>
    </row>
    <row r="135" spans="2:25" ht="16.149999999999999" customHeight="1" x14ac:dyDescent="0.15">
      <c r="B135" s="334"/>
      <c r="C135" s="616"/>
      <c r="D135" s="617"/>
      <c r="E135" s="188"/>
      <c r="F135" s="216"/>
      <c r="G135" s="178"/>
      <c r="H135" s="178"/>
      <c r="I135" s="178"/>
      <c r="J135" s="308"/>
      <c r="K135" s="308"/>
      <c r="L135" s="308"/>
      <c r="M135" s="178"/>
      <c r="N135" s="178"/>
      <c r="O135" s="178"/>
      <c r="P135" s="149"/>
      <c r="Q135" s="149"/>
      <c r="R135" s="184"/>
      <c r="S135" s="184"/>
      <c r="T135" s="184"/>
      <c r="U135" s="308"/>
      <c r="V135" s="599"/>
      <c r="W135" s="599"/>
      <c r="X135" s="599"/>
      <c r="Y135" s="178"/>
    </row>
    <row r="136" spans="2:25" ht="16.149999999999999" customHeight="1" x14ac:dyDescent="0.15">
      <c r="B136" s="334"/>
      <c r="C136" s="616"/>
      <c r="D136" s="617"/>
      <c r="E136" s="188"/>
      <c r="F136" s="216"/>
      <c r="G136" s="178"/>
      <c r="H136" s="178"/>
      <c r="I136" s="178"/>
      <c r="J136" s="308"/>
      <c r="K136" s="308"/>
      <c r="L136" s="308"/>
      <c r="M136" s="178"/>
      <c r="N136" s="178"/>
      <c r="O136" s="178"/>
      <c r="P136" s="149"/>
      <c r="Q136" s="149"/>
      <c r="R136" s="184"/>
      <c r="S136" s="184"/>
      <c r="T136" s="184"/>
      <c r="U136" s="308"/>
      <c r="V136" s="599"/>
      <c r="W136" s="599"/>
      <c r="X136" s="599"/>
      <c r="Y136" s="178"/>
    </row>
    <row r="137" spans="2:25" ht="16.149999999999999" customHeight="1" x14ac:dyDescent="0.15">
      <c r="B137" s="334"/>
      <c r="C137" s="616"/>
      <c r="D137" s="617"/>
      <c r="E137" s="188"/>
      <c r="F137" s="216"/>
      <c r="G137" s="178"/>
      <c r="H137" s="178"/>
      <c r="I137" s="178"/>
      <c r="J137" s="308"/>
      <c r="K137" s="308"/>
      <c r="L137" s="308"/>
      <c r="M137" s="178"/>
      <c r="N137" s="178"/>
      <c r="O137" s="217"/>
      <c r="P137" s="149"/>
      <c r="Q137" s="149"/>
      <c r="R137" s="184"/>
      <c r="S137" s="184"/>
      <c r="T137" s="184"/>
      <c r="U137" s="308"/>
      <c r="V137" s="599"/>
      <c r="W137" s="599"/>
      <c r="X137" s="599"/>
      <c r="Y137" s="178"/>
    </row>
    <row r="138" spans="2:25" ht="16.149999999999999" customHeight="1" x14ac:dyDescent="0.15">
      <c r="B138" s="334"/>
      <c r="C138" s="616"/>
      <c r="D138" s="617"/>
      <c r="E138" s="188"/>
      <c r="F138" s="216"/>
      <c r="G138" s="178"/>
      <c r="H138" s="178"/>
      <c r="I138" s="178"/>
      <c r="J138" s="308"/>
      <c r="K138" s="308"/>
      <c r="L138" s="308"/>
      <c r="M138" s="178"/>
      <c r="N138" s="178"/>
      <c r="O138" s="217"/>
      <c r="P138" s="149"/>
      <c r="Q138" s="149"/>
      <c r="R138" s="184"/>
      <c r="S138" s="184"/>
      <c r="T138" s="184"/>
      <c r="U138" s="308"/>
      <c r="V138" s="599"/>
      <c r="W138" s="599"/>
      <c r="X138" s="599"/>
      <c r="Y138" s="178"/>
    </row>
    <row r="139" spans="2:25" ht="16.149999999999999" customHeight="1" x14ac:dyDescent="0.15">
      <c r="B139" s="334"/>
      <c r="C139" s="616"/>
      <c r="D139" s="617"/>
      <c r="E139" s="188"/>
      <c r="F139" s="216"/>
      <c r="G139" s="178"/>
      <c r="H139" s="178"/>
      <c r="I139" s="178"/>
      <c r="J139" s="624"/>
      <c r="K139" s="625"/>
      <c r="L139" s="626"/>
      <c r="M139" s="178"/>
      <c r="N139" s="178"/>
      <c r="O139" s="217"/>
      <c r="P139" s="149"/>
      <c r="Q139" s="149"/>
      <c r="R139" s="184"/>
      <c r="S139" s="184"/>
      <c r="T139" s="184"/>
      <c r="U139" s="308"/>
      <c r="V139" s="599"/>
      <c r="W139" s="599"/>
      <c r="X139" s="599"/>
      <c r="Y139" s="178"/>
    </row>
    <row r="140" spans="2:25" ht="16.149999999999999" customHeight="1" x14ac:dyDescent="0.15">
      <c r="B140" s="334"/>
      <c r="C140" s="616"/>
      <c r="D140" s="617"/>
      <c r="E140" s="188"/>
      <c r="F140" s="216"/>
      <c r="G140" s="178"/>
      <c r="H140" s="178"/>
      <c r="I140" s="178"/>
      <c r="J140" s="624"/>
      <c r="K140" s="625"/>
      <c r="L140" s="626"/>
      <c r="M140" s="178"/>
      <c r="N140" s="178"/>
      <c r="O140" s="217"/>
      <c r="P140" s="149"/>
      <c r="Q140" s="149"/>
      <c r="R140" s="184"/>
      <c r="S140" s="184"/>
      <c r="T140" s="184"/>
      <c r="U140" s="624"/>
      <c r="V140" s="625"/>
      <c r="W140" s="625"/>
      <c r="X140" s="626"/>
      <c r="Y140" s="178"/>
    </row>
    <row r="141" spans="2:25" ht="16.149999999999999" customHeight="1" x14ac:dyDescent="0.15">
      <c r="B141" s="334"/>
      <c r="C141" s="616"/>
      <c r="D141" s="617"/>
      <c r="E141" s="188"/>
      <c r="F141" s="216"/>
      <c r="G141" s="178"/>
      <c r="H141" s="178"/>
      <c r="I141" s="178"/>
      <c r="J141" s="624"/>
      <c r="K141" s="625"/>
      <c r="L141" s="626"/>
      <c r="M141" s="178"/>
      <c r="N141" s="178"/>
      <c r="O141" s="217"/>
      <c r="P141" s="149"/>
      <c r="Q141" s="149"/>
      <c r="R141" s="184"/>
      <c r="S141" s="184"/>
      <c r="T141" s="184"/>
      <c r="U141" s="624"/>
      <c r="V141" s="625"/>
      <c r="W141" s="625"/>
      <c r="X141" s="626"/>
      <c r="Y141" s="178"/>
    </row>
    <row r="142" spans="2:25" ht="16.149999999999999" customHeight="1" x14ac:dyDescent="0.15">
      <c r="B142" s="334"/>
      <c r="C142" s="616"/>
      <c r="D142" s="617"/>
      <c r="E142" s="188"/>
      <c r="F142" s="216"/>
      <c r="G142" s="178"/>
      <c r="H142" s="178"/>
      <c r="I142" s="178"/>
      <c r="J142" s="624"/>
      <c r="K142" s="625"/>
      <c r="L142" s="626"/>
      <c r="M142" s="178"/>
      <c r="N142" s="178"/>
      <c r="O142" s="217"/>
      <c r="P142" s="149"/>
      <c r="Q142" s="149"/>
      <c r="R142" s="184"/>
      <c r="S142" s="184"/>
      <c r="T142" s="184"/>
      <c r="U142" s="624"/>
      <c r="V142" s="625"/>
      <c r="W142" s="625"/>
      <c r="X142" s="626"/>
      <c r="Y142" s="178"/>
    </row>
    <row r="143" spans="2:25" ht="16.149999999999999" customHeight="1" x14ac:dyDescent="0.15">
      <c r="B143" s="334"/>
      <c r="C143" s="616"/>
      <c r="D143" s="617"/>
      <c r="E143" s="188"/>
      <c r="F143" s="216"/>
      <c r="G143" s="178"/>
      <c r="H143" s="178"/>
      <c r="I143" s="178"/>
      <c r="J143" s="308"/>
      <c r="K143" s="308"/>
      <c r="L143" s="308"/>
      <c r="M143" s="178"/>
      <c r="N143" s="178"/>
      <c r="O143" s="217"/>
      <c r="P143" s="149"/>
      <c r="Q143" s="149"/>
      <c r="R143" s="184"/>
      <c r="S143" s="184"/>
      <c r="T143" s="184"/>
      <c r="U143" s="308"/>
      <c r="V143" s="599"/>
      <c r="W143" s="599"/>
      <c r="X143" s="599"/>
      <c r="Y143" s="178"/>
    </row>
    <row r="144" spans="2:25" ht="16.149999999999999" customHeight="1" x14ac:dyDescent="0.15">
      <c r="B144" s="334"/>
      <c r="C144" s="616"/>
      <c r="D144" s="617"/>
      <c r="E144" s="188"/>
      <c r="F144" s="216"/>
      <c r="G144" s="178"/>
      <c r="H144" s="178"/>
      <c r="I144" s="178"/>
      <c r="J144" s="308"/>
      <c r="K144" s="308"/>
      <c r="L144" s="308"/>
      <c r="M144" s="178"/>
      <c r="N144" s="178"/>
      <c r="O144" s="217"/>
      <c r="P144" s="149"/>
      <c r="Q144" s="149"/>
      <c r="R144" s="184"/>
      <c r="S144" s="184"/>
      <c r="T144" s="184"/>
      <c r="U144" s="308"/>
      <c r="V144" s="599"/>
      <c r="W144" s="599"/>
      <c r="X144" s="599"/>
      <c r="Y144" s="178"/>
    </row>
    <row r="145" spans="2:25" ht="16.149999999999999" customHeight="1" x14ac:dyDescent="0.15">
      <c r="B145" s="334"/>
      <c r="C145" s="616"/>
      <c r="D145" s="617"/>
      <c r="E145" s="188"/>
      <c r="F145" s="216"/>
      <c r="G145" s="178"/>
      <c r="H145" s="178"/>
      <c r="I145" s="178"/>
      <c r="J145" s="624"/>
      <c r="K145" s="625"/>
      <c r="L145" s="626"/>
      <c r="M145" s="178"/>
      <c r="N145" s="178"/>
      <c r="O145" s="178"/>
      <c r="P145" s="149"/>
      <c r="Q145" s="149"/>
      <c r="R145" s="184"/>
      <c r="S145" s="184"/>
      <c r="T145" s="184"/>
      <c r="U145" s="308"/>
      <c r="V145" s="599"/>
      <c r="W145" s="599"/>
      <c r="X145" s="599"/>
      <c r="Y145" s="178"/>
    </row>
    <row r="146" spans="2:25" ht="16.149999999999999" customHeight="1" x14ac:dyDescent="0.15">
      <c r="B146" s="334"/>
      <c r="C146" s="616"/>
      <c r="D146" s="617"/>
      <c r="E146" s="188"/>
      <c r="F146" s="216"/>
      <c r="G146" s="178"/>
      <c r="H146" s="178"/>
      <c r="I146" s="178"/>
      <c r="J146" s="308"/>
      <c r="K146" s="308"/>
      <c r="L146" s="308"/>
      <c r="M146" s="178"/>
      <c r="N146" s="178"/>
      <c r="O146" s="178"/>
      <c r="P146" s="149"/>
      <c r="Q146" s="149"/>
      <c r="R146" s="184"/>
      <c r="S146" s="184"/>
      <c r="T146" s="184"/>
      <c r="U146" s="308"/>
      <c r="V146" s="599"/>
      <c r="W146" s="599"/>
      <c r="X146" s="599"/>
      <c r="Y146" s="178"/>
    </row>
    <row r="147" spans="2:25" ht="16.149999999999999" customHeight="1" x14ac:dyDescent="0.15">
      <c r="B147" s="334"/>
      <c r="C147" s="616"/>
      <c r="D147" s="617"/>
      <c r="E147" s="188"/>
      <c r="F147" s="216"/>
      <c r="G147" s="178"/>
      <c r="H147" s="178"/>
      <c r="I147" s="178"/>
      <c r="J147" s="308"/>
      <c r="K147" s="308"/>
      <c r="L147" s="308"/>
      <c r="M147" s="178"/>
      <c r="N147" s="178"/>
      <c r="O147" s="178"/>
      <c r="P147" s="149"/>
      <c r="Q147" s="149"/>
      <c r="R147" s="184"/>
      <c r="S147" s="184"/>
      <c r="T147" s="184"/>
      <c r="U147" s="308"/>
      <c r="V147" s="599"/>
      <c r="W147" s="599"/>
      <c r="X147" s="599"/>
      <c r="Y147" s="178"/>
    </row>
    <row r="148" spans="2:25" ht="16.149999999999999" customHeight="1" x14ac:dyDescent="0.15">
      <c r="B148" s="334"/>
      <c r="C148" s="616"/>
      <c r="D148" s="617"/>
      <c r="E148" s="188"/>
      <c r="F148" s="216"/>
      <c r="G148" s="178"/>
      <c r="H148" s="178"/>
      <c r="I148" s="178"/>
      <c r="J148" s="624"/>
      <c r="K148" s="625"/>
      <c r="L148" s="626"/>
      <c r="M148" s="178"/>
      <c r="N148" s="178"/>
      <c r="O148" s="178"/>
      <c r="P148" s="149"/>
      <c r="Q148" s="149"/>
      <c r="R148" s="184"/>
      <c r="S148" s="184"/>
      <c r="T148" s="184"/>
      <c r="U148" s="308"/>
      <c r="V148" s="599"/>
      <c r="W148" s="599"/>
      <c r="X148" s="599"/>
      <c r="Y148" s="178"/>
    </row>
    <row r="149" spans="2:25" ht="16.149999999999999" customHeight="1" x14ac:dyDescent="0.15">
      <c r="B149" s="334"/>
      <c r="C149" s="616"/>
      <c r="D149" s="617"/>
      <c r="E149" s="188"/>
      <c r="F149" s="216"/>
      <c r="G149" s="178"/>
      <c r="H149" s="178"/>
      <c r="I149" s="178"/>
      <c r="J149" s="308"/>
      <c r="K149" s="308"/>
      <c r="L149" s="308"/>
      <c r="M149" s="178"/>
      <c r="N149" s="178"/>
      <c r="O149" s="178"/>
      <c r="P149" s="149"/>
      <c r="Q149" s="149"/>
      <c r="R149" s="184"/>
      <c r="S149" s="184"/>
      <c r="T149" s="184"/>
      <c r="U149" s="308"/>
      <c r="V149" s="599"/>
      <c r="W149" s="599"/>
      <c r="X149" s="599"/>
      <c r="Y149" s="178"/>
    </row>
    <row r="150" spans="2:25" ht="16.149999999999999" customHeight="1" x14ac:dyDescent="0.15">
      <c r="B150" s="334"/>
      <c r="C150" s="616"/>
      <c r="D150" s="617"/>
      <c r="E150" s="188"/>
      <c r="F150" s="216"/>
      <c r="G150" s="178"/>
      <c r="H150" s="178"/>
      <c r="I150" s="178"/>
      <c r="J150" s="624"/>
      <c r="K150" s="625"/>
      <c r="L150" s="626"/>
      <c r="M150" s="178"/>
      <c r="N150" s="178"/>
      <c r="O150" s="178"/>
      <c r="P150" s="149"/>
      <c r="Q150" s="149"/>
      <c r="R150" s="184"/>
      <c r="S150" s="184"/>
      <c r="T150" s="184"/>
      <c r="U150" s="308"/>
      <c r="V150" s="599"/>
      <c r="W150" s="599"/>
      <c r="X150" s="599"/>
      <c r="Y150" s="178"/>
    </row>
    <row r="151" spans="2:25" ht="16.149999999999999" customHeight="1" x14ac:dyDescent="0.15">
      <c r="B151" s="334"/>
      <c r="C151" s="616"/>
      <c r="D151" s="617"/>
      <c r="E151" s="188"/>
      <c r="F151" s="216"/>
      <c r="G151" s="178"/>
      <c r="H151" s="178"/>
      <c r="I151" s="178"/>
      <c r="J151" s="308"/>
      <c r="K151" s="308"/>
      <c r="L151" s="308"/>
      <c r="M151" s="178"/>
      <c r="N151" s="178"/>
      <c r="O151" s="178"/>
      <c r="P151" s="149"/>
      <c r="Q151" s="149"/>
      <c r="R151" s="184"/>
      <c r="S151" s="184"/>
      <c r="T151" s="184"/>
      <c r="U151" s="308"/>
      <c r="V151" s="599"/>
      <c r="W151" s="599"/>
      <c r="X151" s="599"/>
      <c r="Y151" s="178"/>
    </row>
    <row r="152" spans="2:25" ht="16.149999999999999" customHeight="1" x14ac:dyDescent="0.15">
      <c r="B152" s="334"/>
      <c r="C152" s="616"/>
      <c r="D152" s="617"/>
      <c r="E152" s="188"/>
      <c r="F152" s="216"/>
      <c r="G152" s="178"/>
      <c r="H152" s="178"/>
      <c r="I152" s="178"/>
      <c r="J152" s="308"/>
      <c r="K152" s="308"/>
      <c r="L152" s="308"/>
      <c r="M152" s="178"/>
      <c r="N152" s="178"/>
      <c r="O152" s="178"/>
      <c r="P152" s="178"/>
      <c r="Q152" s="178"/>
      <c r="R152" s="184"/>
      <c r="S152" s="184"/>
      <c r="T152" s="184"/>
      <c r="U152" s="308"/>
      <c r="V152" s="599"/>
      <c r="W152" s="599"/>
      <c r="X152" s="599"/>
      <c r="Y152" s="178"/>
    </row>
    <row r="153" spans="2:25" ht="16.149999999999999" customHeight="1" x14ac:dyDescent="0.15">
      <c r="B153" s="334"/>
      <c r="C153" s="616"/>
      <c r="D153" s="617"/>
      <c r="E153" s="188"/>
      <c r="F153" s="216"/>
      <c r="G153" s="178"/>
      <c r="H153" s="178"/>
      <c r="I153" s="178"/>
      <c r="J153" s="624"/>
      <c r="K153" s="625"/>
      <c r="L153" s="626"/>
      <c r="M153" s="178"/>
      <c r="N153" s="178"/>
      <c r="O153" s="178"/>
      <c r="P153" s="178"/>
      <c r="Q153" s="178"/>
      <c r="R153" s="184"/>
      <c r="S153" s="184"/>
      <c r="T153" s="184"/>
      <c r="U153" s="308"/>
      <c r="V153" s="599"/>
      <c r="W153" s="599"/>
      <c r="X153" s="599"/>
      <c r="Y153" s="178"/>
    </row>
    <row r="154" spans="2:25" ht="16.149999999999999" customHeight="1" x14ac:dyDescent="0.15">
      <c r="B154" s="334"/>
      <c r="C154" s="616"/>
      <c r="D154" s="617"/>
      <c r="E154" s="188"/>
      <c r="F154" s="216"/>
      <c r="G154" s="178"/>
      <c r="H154" s="178"/>
      <c r="I154" s="178"/>
      <c r="J154" s="308"/>
      <c r="K154" s="308"/>
      <c r="L154" s="308"/>
      <c r="M154" s="178"/>
      <c r="N154" s="178"/>
      <c r="O154" s="178"/>
      <c r="P154" s="178"/>
      <c r="Q154" s="178"/>
      <c r="R154" s="184"/>
      <c r="S154" s="184"/>
      <c r="T154" s="184"/>
      <c r="U154" s="308"/>
      <c r="V154" s="599"/>
      <c r="W154" s="599"/>
      <c r="X154" s="599"/>
      <c r="Y154" s="178"/>
    </row>
    <row r="155" spans="2:25" ht="16.149999999999999" customHeight="1" x14ac:dyDescent="0.15">
      <c r="B155" s="334"/>
      <c r="C155" s="616"/>
      <c r="D155" s="617"/>
      <c r="E155" s="188"/>
      <c r="F155" s="216"/>
      <c r="G155" s="178"/>
      <c r="H155" s="178"/>
      <c r="I155" s="178"/>
      <c r="J155" s="308"/>
      <c r="K155" s="308"/>
      <c r="L155" s="308"/>
      <c r="M155" s="178"/>
      <c r="N155" s="178"/>
      <c r="O155" s="178"/>
      <c r="P155" s="178"/>
      <c r="Q155" s="178"/>
      <c r="R155" s="184"/>
      <c r="S155" s="184"/>
      <c r="T155" s="184"/>
      <c r="U155" s="308"/>
      <c r="V155" s="599"/>
      <c r="W155" s="599"/>
      <c r="X155" s="599"/>
      <c r="Y155" s="178"/>
    </row>
    <row r="156" spans="2:25" ht="16.149999999999999" customHeight="1" x14ac:dyDescent="0.15">
      <c r="B156" s="334"/>
      <c r="C156" s="616"/>
      <c r="D156" s="617"/>
      <c r="E156" s="188"/>
      <c r="F156" s="216"/>
      <c r="G156" s="178"/>
      <c r="H156" s="178"/>
      <c r="I156" s="178"/>
      <c r="J156" s="308"/>
      <c r="K156" s="308"/>
      <c r="L156" s="308"/>
      <c r="M156" s="178"/>
      <c r="N156" s="178"/>
      <c r="O156" s="178"/>
      <c r="P156" s="178"/>
      <c r="Q156" s="178"/>
      <c r="R156" s="184"/>
      <c r="S156" s="184"/>
      <c r="T156" s="184"/>
      <c r="U156" s="308"/>
      <c r="V156" s="599"/>
      <c r="W156" s="599"/>
      <c r="X156" s="599"/>
      <c r="Y156" s="178"/>
    </row>
    <row r="157" spans="2:25" ht="16.149999999999999" customHeight="1" x14ac:dyDescent="0.15">
      <c r="B157" s="334"/>
      <c r="C157" s="616"/>
      <c r="D157" s="617"/>
      <c r="E157" s="188"/>
      <c r="F157" s="216"/>
      <c r="G157" s="178"/>
      <c r="H157" s="178"/>
      <c r="I157" s="178"/>
      <c r="J157" s="308"/>
      <c r="K157" s="308"/>
      <c r="L157" s="308"/>
      <c r="M157" s="178"/>
      <c r="N157" s="178"/>
      <c r="O157" s="178"/>
      <c r="P157" s="178"/>
      <c r="Q157" s="178"/>
      <c r="R157" s="184"/>
      <c r="S157" s="184"/>
      <c r="T157" s="184"/>
      <c r="U157" s="308"/>
      <c r="V157" s="599"/>
      <c r="W157" s="599"/>
      <c r="X157" s="599"/>
      <c r="Y157" s="178"/>
    </row>
    <row r="158" spans="2:25" ht="16.149999999999999" customHeight="1" x14ac:dyDescent="0.15">
      <c r="B158" s="334"/>
      <c r="C158" s="616"/>
      <c r="D158" s="617"/>
      <c r="E158" s="188"/>
      <c r="F158" s="216"/>
      <c r="G158" s="178"/>
      <c r="H158" s="178"/>
      <c r="I158" s="178"/>
      <c r="J158" s="308"/>
      <c r="K158" s="308"/>
      <c r="L158" s="308"/>
      <c r="M158" s="178"/>
      <c r="N158" s="178"/>
      <c r="O158" s="178"/>
      <c r="P158" s="178"/>
      <c r="Q158" s="178"/>
      <c r="R158" s="184"/>
      <c r="S158" s="184"/>
      <c r="T158" s="184"/>
      <c r="U158" s="308"/>
      <c r="V158" s="599"/>
      <c r="W158" s="599"/>
      <c r="X158" s="599"/>
      <c r="Y158" s="178"/>
    </row>
    <row r="159" spans="2:25" ht="16.149999999999999" customHeight="1" x14ac:dyDescent="0.15">
      <c r="B159" s="334"/>
      <c r="C159" s="616"/>
      <c r="D159" s="617"/>
      <c r="E159" s="188"/>
      <c r="F159" s="216"/>
      <c r="G159" s="178"/>
      <c r="H159" s="178"/>
      <c r="I159" s="178"/>
      <c r="J159" s="308"/>
      <c r="K159" s="308"/>
      <c r="L159" s="308"/>
      <c r="M159" s="178"/>
      <c r="N159" s="178"/>
      <c r="O159" s="178"/>
      <c r="P159" s="178"/>
      <c r="Q159" s="178"/>
      <c r="R159" s="184"/>
      <c r="S159" s="184"/>
      <c r="T159" s="184"/>
      <c r="U159" s="308"/>
      <c r="V159" s="599"/>
      <c r="W159" s="599"/>
      <c r="X159" s="599"/>
      <c r="Y159" s="178"/>
    </row>
    <row r="160" spans="2:25" ht="16.149999999999999" customHeight="1" x14ac:dyDescent="0.15">
      <c r="B160" s="334"/>
      <c r="C160" s="616"/>
      <c r="D160" s="617"/>
      <c r="E160" s="188"/>
      <c r="F160" s="216"/>
      <c r="G160" s="178"/>
      <c r="H160" s="178"/>
      <c r="I160" s="178"/>
      <c r="J160" s="308"/>
      <c r="K160" s="308"/>
      <c r="L160" s="308"/>
      <c r="M160" s="178"/>
      <c r="N160" s="178"/>
      <c r="O160" s="178"/>
      <c r="P160" s="178"/>
      <c r="Q160" s="178"/>
      <c r="R160" s="184"/>
      <c r="S160" s="184"/>
      <c r="T160" s="184"/>
      <c r="U160" s="308"/>
      <c r="V160" s="599"/>
      <c r="W160" s="599"/>
      <c r="X160" s="599"/>
      <c r="Y160" s="178"/>
    </row>
    <row r="161" spans="2:25" ht="16.149999999999999" customHeight="1" x14ac:dyDescent="0.15">
      <c r="B161" s="334"/>
      <c r="C161" s="616"/>
      <c r="D161" s="617"/>
      <c r="E161" s="188"/>
      <c r="F161" s="216"/>
      <c r="G161" s="178"/>
      <c r="H161" s="178"/>
      <c r="I161" s="178"/>
      <c r="J161" s="308"/>
      <c r="K161" s="308"/>
      <c r="L161" s="308"/>
      <c r="M161" s="178"/>
      <c r="N161" s="178"/>
      <c r="O161" s="178"/>
      <c r="P161" s="178"/>
      <c r="Q161" s="178"/>
      <c r="R161" s="184"/>
      <c r="S161" s="184"/>
      <c r="T161" s="184"/>
      <c r="U161" s="308"/>
      <c r="V161" s="599"/>
      <c r="W161" s="599"/>
      <c r="X161" s="599"/>
      <c r="Y161" s="178"/>
    </row>
    <row r="162" spans="2:25" ht="16.149999999999999" customHeight="1" x14ac:dyDescent="0.15">
      <c r="B162" s="394"/>
      <c r="C162" s="616"/>
      <c r="D162" s="617"/>
      <c r="E162" s="188"/>
      <c r="F162" s="216"/>
      <c r="G162" s="178"/>
      <c r="H162" s="178"/>
      <c r="I162" s="178"/>
      <c r="J162" s="308"/>
      <c r="K162" s="308"/>
      <c r="L162" s="308"/>
      <c r="M162" s="178"/>
      <c r="N162" s="178"/>
      <c r="O162" s="178"/>
      <c r="P162" s="178"/>
      <c r="Q162" s="178"/>
      <c r="R162" s="184"/>
      <c r="S162" s="184"/>
      <c r="T162" s="184"/>
      <c r="U162" s="308"/>
      <c r="V162" s="599"/>
      <c r="W162" s="599"/>
      <c r="X162" s="599"/>
      <c r="Y162" s="178"/>
    </row>
    <row r="163" spans="2:25" ht="16.149999999999999" customHeight="1" x14ac:dyDescent="0.15">
      <c r="B163" s="26"/>
      <c r="C163" s="1" t="s">
        <v>517</v>
      </c>
      <c r="D163" s="7"/>
      <c r="F163" s="7"/>
      <c r="G163" s="24"/>
      <c r="H163" s="24"/>
      <c r="I163" s="24"/>
      <c r="J163" s="24"/>
      <c r="K163" s="24"/>
      <c r="L163" s="24"/>
      <c r="M163" s="24"/>
      <c r="N163" s="24"/>
      <c r="O163" s="24"/>
      <c r="P163" s="25"/>
      <c r="Q163" s="36"/>
      <c r="R163" s="7"/>
      <c r="S163" s="7"/>
      <c r="T163" s="24"/>
      <c r="U163" s="37"/>
      <c r="V163" s="37"/>
      <c r="W163" s="37"/>
      <c r="X163" s="37"/>
      <c r="Y163" s="7"/>
    </row>
    <row r="164" spans="2:25" ht="16.149999999999999" customHeight="1" x14ac:dyDescent="0.15">
      <c r="B164" s="26"/>
      <c r="C164" s="30" t="s">
        <v>225</v>
      </c>
      <c r="D164" s="7"/>
      <c r="F164" s="7"/>
      <c r="G164" s="24"/>
      <c r="H164" s="24"/>
      <c r="I164" s="24"/>
      <c r="J164" s="24"/>
      <c r="K164" s="24"/>
      <c r="L164" s="24"/>
      <c r="M164" s="24"/>
      <c r="N164" s="24"/>
      <c r="O164" s="24"/>
      <c r="P164" s="25"/>
      <c r="Q164" s="36"/>
      <c r="R164" s="7"/>
      <c r="S164" s="7"/>
      <c r="T164" s="24"/>
      <c r="U164" s="37"/>
      <c r="V164" s="37"/>
      <c r="W164" s="37"/>
      <c r="X164" s="37"/>
      <c r="Y164" s="7"/>
    </row>
    <row r="165" spans="2:25" ht="16.149999999999999" customHeight="1" x14ac:dyDescent="0.15">
      <c r="B165" s="27"/>
      <c r="C165" s="3" t="s">
        <v>208</v>
      </c>
      <c r="D165" s="3"/>
      <c r="E165" s="3"/>
      <c r="F165" s="3"/>
      <c r="G165" s="3"/>
      <c r="H165" s="3"/>
      <c r="I165" s="3"/>
      <c r="J165" s="3"/>
      <c r="K165" s="3"/>
      <c r="L165" s="3"/>
      <c r="M165" s="3"/>
      <c r="N165" s="3"/>
      <c r="O165" s="3"/>
      <c r="P165" s="3"/>
      <c r="Q165" s="3"/>
      <c r="R165" s="3"/>
      <c r="S165" s="3"/>
      <c r="T165" s="3"/>
      <c r="U165" s="3"/>
      <c r="V165" s="3"/>
      <c r="W165" s="3"/>
      <c r="X165" s="3"/>
    </row>
    <row r="166" spans="2:25" ht="16.149999999999999" customHeight="1" x14ac:dyDescent="0.15">
      <c r="B166" s="3"/>
      <c r="C166" s="3" t="s">
        <v>209</v>
      </c>
      <c r="D166" s="3"/>
      <c r="E166" s="3"/>
      <c r="F166" s="3"/>
      <c r="G166" s="3"/>
      <c r="H166" s="3"/>
      <c r="I166" s="3"/>
      <c r="J166" s="3"/>
      <c r="K166" s="3"/>
      <c r="L166" s="3"/>
      <c r="M166" s="3"/>
      <c r="N166" s="3"/>
      <c r="O166" s="3"/>
      <c r="P166" s="3"/>
      <c r="Q166" s="3"/>
      <c r="R166" s="3"/>
      <c r="S166" s="3"/>
      <c r="T166" s="3"/>
      <c r="U166" s="3"/>
      <c r="V166" s="3"/>
      <c r="W166" s="3"/>
      <c r="X166" s="3"/>
    </row>
    <row r="167" spans="2:25" ht="16.149999999999999" customHeight="1" x14ac:dyDescent="0.15">
      <c r="B167" s="3"/>
      <c r="C167" s="3" t="s">
        <v>314</v>
      </c>
      <c r="D167" s="3"/>
      <c r="E167" s="3"/>
      <c r="F167" s="3"/>
      <c r="G167" s="3"/>
      <c r="H167" s="3"/>
      <c r="I167" s="3"/>
      <c r="J167" s="3"/>
      <c r="K167" s="3"/>
      <c r="L167" s="3"/>
      <c r="M167" s="3"/>
      <c r="N167" s="3"/>
      <c r="O167" s="3"/>
      <c r="P167" s="3"/>
      <c r="Q167" s="3"/>
      <c r="R167" s="3"/>
      <c r="S167" s="3"/>
      <c r="T167" s="3"/>
      <c r="U167" s="3"/>
      <c r="V167" s="3"/>
      <c r="W167" s="3"/>
      <c r="X167" s="3"/>
    </row>
    <row r="168" spans="2:25" ht="16.149999999999999" customHeight="1" x14ac:dyDescent="0.15">
      <c r="C168" s="4" t="s">
        <v>370</v>
      </c>
    </row>
  </sheetData>
  <dataConsolidate/>
  <mergeCells count="474">
    <mergeCell ref="C162:D162"/>
    <mergeCell ref="J162:L162"/>
    <mergeCell ref="U162:X162"/>
    <mergeCell ref="J73:L73"/>
    <mergeCell ref="C159:D159"/>
    <mergeCell ref="J159:L159"/>
    <mergeCell ref="U159:X159"/>
    <mergeCell ref="C160:D160"/>
    <mergeCell ref="J160:L160"/>
    <mergeCell ref="U160:X160"/>
    <mergeCell ref="C161:D161"/>
    <mergeCell ref="J161:L161"/>
    <mergeCell ref="U161:X161"/>
    <mergeCell ref="C156:D156"/>
    <mergeCell ref="J156:L156"/>
    <mergeCell ref="U156:X156"/>
    <mergeCell ref="C157:D157"/>
    <mergeCell ref="J157:L157"/>
    <mergeCell ref="U157:X157"/>
    <mergeCell ref="C158:D158"/>
    <mergeCell ref="J158:L158"/>
    <mergeCell ref="U158:X158"/>
    <mergeCell ref="C153:D153"/>
    <mergeCell ref="J153:L153"/>
    <mergeCell ref="U153:X153"/>
    <mergeCell ref="C154:D154"/>
    <mergeCell ref="J154:L154"/>
    <mergeCell ref="U154:X154"/>
    <mergeCell ref="C155:D155"/>
    <mergeCell ref="J155:L155"/>
    <mergeCell ref="U155:X155"/>
    <mergeCell ref="C150:D150"/>
    <mergeCell ref="J150:L150"/>
    <mergeCell ref="U150:X150"/>
    <mergeCell ref="C151:D151"/>
    <mergeCell ref="J151:L151"/>
    <mergeCell ref="U151:X151"/>
    <mergeCell ref="C152:D152"/>
    <mergeCell ref="J152:L152"/>
    <mergeCell ref="U152:X152"/>
    <mergeCell ref="C147:D147"/>
    <mergeCell ref="J147:L147"/>
    <mergeCell ref="U147:X147"/>
    <mergeCell ref="C148:D148"/>
    <mergeCell ref="J148:L148"/>
    <mergeCell ref="U148:X148"/>
    <mergeCell ref="C149:D149"/>
    <mergeCell ref="J149:L149"/>
    <mergeCell ref="U149:X149"/>
    <mergeCell ref="C144:D144"/>
    <mergeCell ref="J144:L144"/>
    <mergeCell ref="U144:X144"/>
    <mergeCell ref="C145:D145"/>
    <mergeCell ref="J145:L145"/>
    <mergeCell ref="U145:X145"/>
    <mergeCell ref="C146:D146"/>
    <mergeCell ref="J146:L146"/>
    <mergeCell ref="U146:X146"/>
    <mergeCell ref="C141:D141"/>
    <mergeCell ref="J141:L141"/>
    <mergeCell ref="U141:X141"/>
    <mergeCell ref="C142:D142"/>
    <mergeCell ref="J142:L142"/>
    <mergeCell ref="U142:X142"/>
    <mergeCell ref="C143:D143"/>
    <mergeCell ref="J143:L143"/>
    <mergeCell ref="U143:X143"/>
    <mergeCell ref="C138:D138"/>
    <mergeCell ref="J138:L138"/>
    <mergeCell ref="U138:X138"/>
    <mergeCell ref="C139:D139"/>
    <mergeCell ref="J139:L139"/>
    <mergeCell ref="U139:X139"/>
    <mergeCell ref="C140:D140"/>
    <mergeCell ref="J140:L140"/>
    <mergeCell ref="U140:X140"/>
    <mergeCell ref="C135:D135"/>
    <mergeCell ref="J135:L135"/>
    <mergeCell ref="U135:X135"/>
    <mergeCell ref="C136:D136"/>
    <mergeCell ref="J136:L136"/>
    <mergeCell ref="U136:X136"/>
    <mergeCell ref="C137:D137"/>
    <mergeCell ref="J137:L137"/>
    <mergeCell ref="U137:X137"/>
    <mergeCell ref="Y128:Y131"/>
    <mergeCell ref="G130:G131"/>
    <mergeCell ref="H130:H131"/>
    <mergeCell ref="I130:I131"/>
    <mergeCell ref="J130:L131"/>
    <mergeCell ref="M130:M131"/>
    <mergeCell ref="N130:N131"/>
    <mergeCell ref="O130:O131"/>
    <mergeCell ref="P130:Q130"/>
    <mergeCell ref="R130:R131"/>
    <mergeCell ref="S130:S131"/>
    <mergeCell ref="T130:T131"/>
    <mergeCell ref="U130:X131"/>
    <mergeCell ref="C120:D120"/>
    <mergeCell ref="J120:L120"/>
    <mergeCell ref="U120:X120"/>
    <mergeCell ref="C121:D121"/>
    <mergeCell ref="J121:L121"/>
    <mergeCell ref="U121:X121"/>
    <mergeCell ref="B128:B162"/>
    <mergeCell ref="C128:D131"/>
    <mergeCell ref="E128:E131"/>
    <mergeCell ref="F128:F131"/>
    <mergeCell ref="G128:H129"/>
    <mergeCell ref="I128:N129"/>
    <mergeCell ref="O128:O129"/>
    <mergeCell ref="P128:S129"/>
    <mergeCell ref="T128:X129"/>
    <mergeCell ref="C132:D132"/>
    <mergeCell ref="J132:L132"/>
    <mergeCell ref="U132:X132"/>
    <mergeCell ref="C133:D133"/>
    <mergeCell ref="J133:L133"/>
    <mergeCell ref="U133:X133"/>
    <mergeCell ref="C134:D134"/>
    <mergeCell ref="J134:L134"/>
    <mergeCell ref="U134:X134"/>
    <mergeCell ref="C117:D117"/>
    <mergeCell ref="J117:L117"/>
    <mergeCell ref="U117:X117"/>
    <mergeCell ref="C118:D118"/>
    <mergeCell ref="J118:L118"/>
    <mergeCell ref="U118:X118"/>
    <mergeCell ref="C119:D119"/>
    <mergeCell ref="J119:L119"/>
    <mergeCell ref="U119:X119"/>
    <mergeCell ref="C114:D114"/>
    <mergeCell ref="J114:L114"/>
    <mergeCell ref="U114:X114"/>
    <mergeCell ref="C115:D115"/>
    <mergeCell ref="J115:L115"/>
    <mergeCell ref="U115:X115"/>
    <mergeCell ref="C116:D116"/>
    <mergeCell ref="J116:L116"/>
    <mergeCell ref="U116:X116"/>
    <mergeCell ref="C111:D111"/>
    <mergeCell ref="J111:L111"/>
    <mergeCell ref="U111:X111"/>
    <mergeCell ref="C112:D112"/>
    <mergeCell ref="J112:L112"/>
    <mergeCell ref="U112:X112"/>
    <mergeCell ref="C113:D113"/>
    <mergeCell ref="J113:L113"/>
    <mergeCell ref="U113:X113"/>
    <mergeCell ref="C108:D108"/>
    <mergeCell ref="J108:L108"/>
    <mergeCell ref="U108:X108"/>
    <mergeCell ref="C109:D109"/>
    <mergeCell ref="J109:L109"/>
    <mergeCell ref="U109:X109"/>
    <mergeCell ref="C110:D110"/>
    <mergeCell ref="J110:L110"/>
    <mergeCell ref="U110:X110"/>
    <mergeCell ref="C105:D105"/>
    <mergeCell ref="J105:L105"/>
    <mergeCell ref="U105:X105"/>
    <mergeCell ref="C106:D106"/>
    <mergeCell ref="J106:L106"/>
    <mergeCell ref="U106:X106"/>
    <mergeCell ref="C107:D107"/>
    <mergeCell ref="J107:L107"/>
    <mergeCell ref="U107:X107"/>
    <mergeCell ref="C102:D102"/>
    <mergeCell ref="J102:L102"/>
    <mergeCell ref="U102:X102"/>
    <mergeCell ref="C103:D103"/>
    <mergeCell ref="J103:L103"/>
    <mergeCell ref="U103:X103"/>
    <mergeCell ref="C104:D104"/>
    <mergeCell ref="J104:L104"/>
    <mergeCell ref="U104:X104"/>
    <mergeCell ref="C99:D99"/>
    <mergeCell ref="J99:L99"/>
    <mergeCell ref="U99:X99"/>
    <mergeCell ref="C100:D100"/>
    <mergeCell ref="J100:L100"/>
    <mergeCell ref="U100:X100"/>
    <mergeCell ref="C101:D101"/>
    <mergeCell ref="J101:L101"/>
    <mergeCell ref="U101:X101"/>
    <mergeCell ref="C96:D96"/>
    <mergeCell ref="J96:L96"/>
    <mergeCell ref="U96:X96"/>
    <mergeCell ref="C97:D97"/>
    <mergeCell ref="J97:L97"/>
    <mergeCell ref="U97:X97"/>
    <mergeCell ref="C98:D98"/>
    <mergeCell ref="J98:L98"/>
    <mergeCell ref="U98:X98"/>
    <mergeCell ref="Y87:Y90"/>
    <mergeCell ref="G89:G90"/>
    <mergeCell ref="H89:H90"/>
    <mergeCell ref="I89:I90"/>
    <mergeCell ref="J89:L90"/>
    <mergeCell ref="M89:M90"/>
    <mergeCell ref="N89:N90"/>
    <mergeCell ref="O89:O90"/>
    <mergeCell ref="P89:Q89"/>
    <mergeCell ref="R89:R90"/>
    <mergeCell ref="S89:S90"/>
    <mergeCell ref="T89:T90"/>
    <mergeCell ref="U89:X90"/>
    <mergeCell ref="B87:B121"/>
    <mergeCell ref="C87:D90"/>
    <mergeCell ref="E87:E90"/>
    <mergeCell ref="F87:F90"/>
    <mergeCell ref="G87:H88"/>
    <mergeCell ref="I87:N88"/>
    <mergeCell ref="O87:O88"/>
    <mergeCell ref="P87:S88"/>
    <mergeCell ref="T87:X88"/>
    <mergeCell ref="C91:D91"/>
    <mergeCell ref="J91:L91"/>
    <mergeCell ref="U91:X91"/>
    <mergeCell ref="C92:D92"/>
    <mergeCell ref="J92:L92"/>
    <mergeCell ref="U92:X92"/>
    <mergeCell ref="C93:D93"/>
    <mergeCell ref="J93:L93"/>
    <mergeCell ref="U93:X93"/>
    <mergeCell ref="C94:D94"/>
    <mergeCell ref="J94:L94"/>
    <mergeCell ref="U94:X94"/>
    <mergeCell ref="C95:D95"/>
    <mergeCell ref="J95:L95"/>
    <mergeCell ref="U95:X95"/>
    <mergeCell ref="C79:D79"/>
    <mergeCell ref="J79:L79"/>
    <mergeCell ref="U79:X79"/>
    <mergeCell ref="C80:D80"/>
    <mergeCell ref="J80:L80"/>
    <mergeCell ref="U80:X80"/>
    <mergeCell ref="C76:D76"/>
    <mergeCell ref="J76:L76"/>
    <mergeCell ref="U76:X76"/>
    <mergeCell ref="C77:D77"/>
    <mergeCell ref="J77:L77"/>
    <mergeCell ref="U77:X77"/>
    <mergeCell ref="C78:D78"/>
    <mergeCell ref="J78:L78"/>
    <mergeCell ref="U78:X78"/>
    <mergeCell ref="C73:D73"/>
    <mergeCell ref="J72:L72"/>
    <mergeCell ref="U73:X73"/>
    <mergeCell ref="C74:D74"/>
    <mergeCell ref="J74:L74"/>
    <mergeCell ref="U74:X74"/>
    <mergeCell ref="C75:D75"/>
    <mergeCell ref="J75:L75"/>
    <mergeCell ref="U75:X75"/>
    <mergeCell ref="C70:D70"/>
    <mergeCell ref="J70:L70"/>
    <mergeCell ref="U70:X70"/>
    <mergeCell ref="C71:D71"/>
    <mergeCell ref="J71:L71"/>
    <mergeCell ref="U71:X71"/>
    <mergeCell ref="C72:D72"/>
    <mergeCell ref="U72:X72"/>
    <mergeCell ref="C67:D67"/>
    <mergeCell ref="J67:L67"/>
    <mergeCell ref="U67:X67"/>
    <mergeCell ref="C68:D68"/>
    <mergeCell ref="J68:L68"/>
    <mergeCell ref="U68:X68"/>
    <mergeCell ref="C69:D69"/>
    <mergeCell ref="J69:L69"/>
    <mergeCell ref="U69:X69"/>
    <mergeCell ref="C64:D64"/>
    <mergeCell ref="J64:L64"/>
    <mergeCell ref="U64:X64"/>
    <mergeCell ref="C65:D65"/>
    <mergeCell ref="J65:L65"/>
    <mergeCell ref="U65:X65"/>
    <mergeCell ref="C66:D66"/>
    <mergeCell ref="J66:L66"/>
    <mergeCell ref="U66:X66"/>
    <mergeCell ref="C61:D61"/>
    <mergeCell ref="J61:L61"/>
    <mergeCell ref="U61:X61"/>
    <mergeCell ref="C62:D62"/>
    <mergeCell ref="J62:L62"/>
    <mergeCell ref="U62:X62"/>
    <mergeCell ref="C63:D63"/>
    <mergeCell ref="J63:L63"/>
    <mergeCell ref="U63:X63"/>
    <mergeCell ref="C58:D58"/>
    <mergeCell ref="J58:L58"/>
    <mergeCell ref="U58:X58"/>
    <mergeCell ref="C59:D59"/>
    <mergeCell ref="J59:L59"/>
    <mergeCell ref="U59:X59"/>
    <mergeCell ref="C60:D60"/>
    <mergeCell ref="J60:L60"/>
    <mergeCell ref="U60:X60"/>
    <mergeCell ref="C55:D55"/>
    <mergeCell ref="J55:L55"/>
    <mergeCell ref="U55:X55"/>
    <mergeCell ref="C56:D56"/>
    <mergeCell ref="J56:L56"/>
    <mergeCell ref="U56:X56"/>
    <mergeCell ref="C57:D57"/>
    <mergeCell ref="J57:L57"/>
    <mergeCell ref="U57:X57"/>
    <mergeCell ref="Y46:Y49"/>
    <mergeCell ref="G48:G49"/>
    <mergeCell ref="H48:H49"/>
    <mergeCell ref="I48:I49"/>
    <mergeCell ref="J48:L49"/>
    <mergeCell ref="M48:M49"/>
    <mergeCell ref="N48:N49"/>
    <mergeCell ref="O48:O49"/>
    <mergeCell ref="P48:Q48"/>
    <mergeCell ref="R48:R49"/>
    <mergeCell ref="S48:S49"/>
    <mergeCell ref="T48:T49"/>
    <mergeCell ref="U48:X49"/>
    <mergeCell ref="B46:B80"/>
    <mergeCell ref="C46:D49"/>
    <mergeCell ref="E46:E49"/>
    <mergeCell ref="F46:F49"/>
    <mergeCell ref="G46:H47"/>
    <mergeCell ref="I46:N47"/>
    <mergeCell ref="O46:O47"/>
    <mergeCell ref="P46:S47"/>
    <mergeCell ref="T46:X47"/>
    <mergeCell ref="C50:D50"/>
    <mergeCell ref="J50:L50"/>
    <mergeCell ref="U50:X50"/>
    <mergeCell ref="C51:D51"/>
    <mergeCell ref="J51:L51"/>
    <mergeCell ref="U51:X51"/>
    <mergeCell ref="C52:D52"/>
    <mergeCell ref="J52:L52"/>
    <mergeCell ref="U52:X52"/>
    <mergeCell ref="C53:D53"/>
    <mergeCell ref="J53:L53"/>
    <mergeCell ref="U53:X53"/>
    <mergeCell ref="C54:D54"/>
    <mergeCell ref="J54:L54"/>
    <mergeCell ref="U54:X54"/>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U31:X31"/>
    <mergeCell ref="U20:X20"/>
    <mergeCell ref="U21:X21"/>
    <mergeCell ref="U22:X22"/>
    <mergeCell ref="U23:X23"/>
    <mergeCell ref="U24:X24"/>
    <mergeCell ref="U25:X25"/>
    <mergeCell ref="U26:X26"/>
    <mergeCell ref="U29:X29"/>
    <mergeCell ref="U30:X30"/>
  </mergeCells>
  <phoneticPr fontId="9"/>
  <dataValidations count="1">
    <dataValidation type="list" errorStyle="warning" allowBlank="1" showInputMessage="1" showErrorMessage="1" error="選択出来ません" sqref="H9:H39 H91:H121 H50:H80 H132:H162"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rowBreaks count="3" manualBreakCount="3">
    <brk id="45" min="1" max="24" man="1"/>
    <brk id="86" min="1" max="24" man="1"/>
    <brk id="127" min="1" max="24" man="1"/>
  </row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I50:I80 I9:I39 I91:I121 I132:I162</xm:sqref>
        </x14:dataValidation>
        <x14:dataValidation type="list" allowBlank="1" showInputMessage="1" showErrorMessage="1" xr:uid="{00000000-0002-0000-0600-000006000000}">
          <x14:formula1>
            <xm:f>'(参考)リスト'!$J$16:$J$18</xm:f>
          </x14:formula1>
          <xm:sqref>T9:T39 T50:T80 T91:T121 T132:T162</xm:sqref>
        </x14:dataValidation>
        <x14:dataValidation type="list" allowBlank="1" showInputMessage="1" showErrorMessage="1" xr:uid="{00000000-0002-0000-0600-000007000000}">
          <x14:formula1>
            <xm:f>'(参考)リスト'!$H$16:$H$17</xm:f>
          </x14:formula1>
          <xm:sqref>R9:R39 R50:R80 R91:R121 R132:R162</xm:sqref>
        </x14:dataValidation>
        <x14:dataValidation type="list" allowBlank="1" showInputMessage="1" showErrorMessage="1" xr:uid="{00000000-0002-0000-0600-000008000000}">
          <x14:formula1>
            <xm:f>'(参考)リスト'!$I$16:$I$18</xm:f>
          </x14:formula1>
          <xm:sqref>S9:S39 S50:S80 S91:S121 S132:S162</xm:sqref>
        </x14:dataValidation>
        <x14:dataValidation type="list" allowBlank="1" showInputMessage="1" showErrorMessage="1" xr:uid="{00000000-0002-0000-0600-00000C000000}">
          <x14:formula1>
            <xm:f>'(参考)リスト'!$F$16:$F$21</xm:f>
          </x14:formula1>
          <xm:sqref>O9:Q39 O50:O80 P70:Q80 O91:O121 P111:Q121 O132:O162 P152:Q162</xm:sqref>
        </x14:dataValidation>
        <x14:dataValidation type="list" allowBlank="1" showInputMessage="1" showErrorMessage="1" xr:uid="{91402F3D-BA0A-4172-8B61-7890E57CE66D}">
          <x14:formula1>
            <xm:f>'(参考)リスト'!$E$16:$E$27</xm:f>
          </x14:formula1>
          <xm:sqref>J9:L39 J91:L121 J50:L80 J132:L162</xm:sqref>
        </x14:dataValidation>
        <x14:dataValidation type="list" showInputMessage="1" showErrorMessage="1" xr:uid="{029E4745-3D5D-4892-8FDA-530343C9ED98}">
          <x14:formula1>
            <xm:f>'(参考)リスト'!$B$16:$B$21</xm:f>
          </x14:formula1>
          <xm:sqref>G50:G80 G132:G162 G9:G39 G91:G121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AM23" sqref="AM23"/>
    </sheetView>
  </sheetViews>
  <sheetFormatPr defaultColWidth="9" defaultRowHeight="16.149999999999999"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19" t="s">
        <v>241</v>
      </c>
      <c r="C2" s="519"/>
      <c r="D2" s="519"/>
      <c r="E2" s="519"/>
      <c r="F2" s="519"/>
      <c r="G2" s="519"/>
      <c r="H2" s="519"/>
      <c r="I2" s="519"/>
      <c r="J2" s="661"/>
      <c r="K2" s="661"/>
      <c r="L2" s="661"/>
      <c r="M2" s="661"/>
      <c r="N2" s="661"/>
      <c r="O2" s="661"/>
      <c r="P2" s="661"/>
      <c r="Q2" s="661"/>
      <c r="R2" s="661"/>
      <c r="S2" s="661"/>
      <c r="T2" s="661"/>
      <c r="U2" s="661"/>
      <c r="V2" s="661"/>
    </row>
    <row r="3" spans="2:24" ht="20.100000000000001" customHeight="1" x14ac:dyDescent="0.15">
      <c r="B3" s="382" t="s">
        <v>180</v>
      </c>
      <c r="C3" s="396"/>
      <c r="D3" s="396"/>
      <c r="E3" s="397"/>
      <c r="F3" s="602" t="s">
        <v>707</v>
      </c>
      <c r="G3" s="603"/>
      <c r="H3" s="603"/>
      <c r="I3" s="604"/>
      <c r="J3" s="173" t="s">
        <v>179</v>
      </c>
      <c r="K3" s="331" t="s">
        <v>579</v>
      </c>
      <c r="L3" s="331"/>
      <c r="M3" s="312" t="s">
        <v>444</v>
      </c>
      <c r="N3" s="314"/>
      <c r="O3" s="338" t="s">
        <v>533</v>
      </c>
      <c r="P3" s="644"/>
      <c r="Q3" s="644"/>
      <c r="R3" s="663"/>
      <c r="S3" s="636" t="s">
        <v>185</v>
      </c>
      <c r="T3" s="637"/>
      <c r="U3" s="637"/>
      <c r="V3" s="638"/>
      <c r="W3" s="376">
        <v>45587</v>
      </c>
      <c r="X3" s="378"/>
    </row>
    <row r="4" spans="2:24" ht="20.100000000000001" customHeight="1" x14ac:dyDescent="0.15">
      <c r="B4" s="326" t="s">
        <v>0</v>
      </c>
      <c r="C4" s="327"/>
      <c r="D4" s="327"/>
      <c r="E4" s="328"/>
      <c r="F4" s="613" t="s">
        <v>708</v>
      </c>
      <c r="G4" s="614"/>
      <c r="H4" s="614"/>
      <c r="I4" s="615"/>
      <c r="J4" s="218" t="s">
        <v>1</v>
      </c>
      <c r="K4" s="331" t="s">
        <v>897</v>
      </c>
      <c r="L4" s="331"/>
      <c r="M4" s="315"/>
      <c r="N4" s="317"/>
      <c r="O4" s="646" t="s">
        <v>534</v>
      </c>
      <c r="P4" s="647"/>
      <c r="Q4" s="647"/>
      <c r="R4" s="662"/>
      <c r="S4" s="639"/>
      <c r="T4" s="640"/>
      <c r="U4" s="640"/>
      <c r="V4" s="641"/>
      <c r="W4" s="664"/>
      <c r="X4" s="665"/>
    </row>
    <row r="5" spans="2:24" ht="30" customHeight="1" x14ac:dyDescent="0.15">
      <c r="B5" s="334" t="s">
        <v>204</v>
      </c>
      <c r="C5" s="609" t="s">
        <v>29</v>
      </c>
      <c r="D5" s="610"/>
      <c r="E5" s="607" t="s">
        <v>178</v>
      </c>
      <c r="F5" s="607" t="s">
        <v>172</v>
      </c>
      <c r="G5" s="609" t="s">
        <v>177</v>
      </c>
      <c r="H5" s="657"/>
      <c r="I5" s="658"/>
      <c r="J5" s="382" t="s">
        <v>176</v>
      </c>
      <c r="K5" s="396"/>
      <c r="L5" s="396"/>
      <c r="M5" s="396"/>
      <c r="N5" s="650" t="s">
        <v>204</v>
      </c>
      <c r="O5" s="652"/>
      <c r="P5" s="620" t="s">
        <v>215</v>
      </c>
      <c r="Q5" s="627"/>
      <c r="R5" s="627"/>
      <c r="S5" s="627"/>
      <c r="T5" s="627"/>
      <c r="U5" s="621"/>
      <c r="V5" s="620" t="s">
        <v>168</v>
      </c>
      <c r="W5" s="627"/>
      <c r="X5" s="621"/>
    </row>
    <row r="6" spans="2:24" ht="16.5" customHeight="1" x14ac:dyDescent="0.15">
      <c r="B6" s="334"/>
      <c r="C6" s="666"/>
      <c r="D6" s="610"/>
      <c r="E6" s="669"/>
      <c r="F6" s="669"/>
      <c r="G6" s="620" t="s">
        <v>189</v>
      </c>
      <c r="H6" s="621"/>
      <c r="I6" s="630" t="s">
        <v>166</v>
      </c>
      <c r="J6" s="629" t="s">
        <v>175</v>
      </c>
      <c r="K6" s="629"/>
      <c r="L6" s="632" t="s">
        <v>174</v>
      </c>
      <c r="M6" s="632"/>
      <c r="N6" s="630" t="s">
        <v>226</v>
      </c>
      <c r="O6" s="631"/>
      <c r="P6" s="649" t="s">
        <v>164</v>
      </c>
      <c r="Q6" s="630" t="s">
        <v>214</v>
      </c>
      <c r="R6" s="630"/>
      <c r="S6" s="630"/>
      <c r="T6" s="630"/>
      <c r="U6" s="630"/>
      <c r="V6" s="609"/>
      <c r="W6" s="657"/>
      <c r="X6" s="658"/>
    </row>
    <row r="7" spans="2:24" ht="16.5" customHeight="1" x14ac:dyDescent="0.15">
      <c r="B7" s="334"/>
      <c r="C7" s="667"/>
      <c r="D7" s="668"/>
      <c r="E7" s="670"/>
      <c r="F7" s="670"/>
      <c r="G7" s="622"/>
      <c r="H7" s="623"/>
      <c r="I7" s="631"/>
      <c r="J7" s="599"/>
      <c r="K7" s="599"/>
      <c r="L7" s="599"/>
      <c r="M7" s="599"/>
      <c r="N7" s="214" t="s">
        <v>218</v>
      </c>
      <c r="O7" s="214" t="s">
        <v>220</v>
      </c>
      <c r="P7" s="659"/>
      <c r="Q7" s="631"/>
      <c r="R7" s="631"/>
      <c r="S7" s="631"/>
      <c r="T7" s="631"/>
      <c r="U7" s="631"/>
      <c r="V7" s="219"/>
      <c r="W7" s="220"/>
      <c r="X7" s="221"/>
    </row>
    <row r="8" spans="2:24" ht="16.149999999999999" customHeight="1" x14ac:dyDescent="0.15">
      <c r="B8" s="334"/>
      <c r="C8" s="301"/>
      <c r="D8" s="303"/>
      <c r="E8" s="184"/>
      <c r="F8" s="215"/>
      <c r="G8" s="178"/>
      <c r="H8" s="178"/>
      <c r="I8" s="178"/>
      <c r="J8" s="308"/>
      <c r="K8" s="308"/>
      <c r="L8" s="660"/>
      <c r="M8" s="626"/>
      <c r="N8" s="178"/>
      <c r="O8" s="178"/>
      <c r="P8" s="184"/>
      <c r="Q8" s="308"/>
      <c r="R8" s="308"/>
      <c r="S8" s="308"/>
      <c r="T8" s="308"/>
      <c r="U8" s="308"/>
      <c r="V8" s="301"/>
      <c r="W8" s="302"/>
      <c r="X8" s="303"/>
    </row>
    <row r="9" spans="2:24" ht="16.149999999999999" customHeight="1" x14ac:dyDescent="0.15">
      <c r="B9" s="334"/>
      <c r="C9" s="301"/>
      <c r="D9" s="303"/>
      <c r="E9" s="184"/>
      <c r="F9" s="215"/>
      <c r="G9" s="178"/>
      <c r="H9" s="178"/>
      <c r="I9" s="178"/>
      <c r="J9" s="308"/>
      <c r="K9" s="308"/>
      <c r="L9" s="660"/>
      <c r="M9" s="626"/>
      <c r="N9" s="178"/>
      <c r="O9" s="178"/>
      <c r="P9" s="184"/>
      <c r="Q9" s="308"/>
      <c r="R9" s="308"/>
      <c r="S9" s="308"/>
      <c r="T9" s="308"/>
      <c r="U9" s="308"/>
      <c r="V9" s="624"/>
      <c r="W9" s="625"/>
      <c r="X9" s="626"/>
    </row>
    <row r="10" spans="2:24" ht="16.149999999999999" customHeight="1" x14ac:dyDescent="0.15">
      <c r="B10" s="334"/>
      <c r="C10" s="301"/>
      <c r="D10" s="303"/>
      <c r="E10" s="184"/>
      <c r="F10" s="215"/>
      <c r="G10" s="178"/>
      <c r="H10" s="178"/>
      <c r="I10" s="178"/>
      <c r="J10" s="308"/>
      <c r="K10" s="308"/>
      <c r="L10" s="660"/>
      <c r="M10" s="626"/>
      <c r="N10" s="178"/>
      <c r="O10" s="178"/>
      <c r="P10" s="184"/>
      <c r="Q10" s="308"/>
      <c r="R10" s="308"/>
      <c r="S10" s="308"/>
      <c r="T10" s="308"/>
      <c r="U10" s="308"/>
      <c r="V10" s="301"/>
      <c r="W10" s="302"/>
      <c r="X10" s="303"/>
    </row>
    <row r="11" spans="2:24" ht="16.149999999999999" customHeight="1" x14ac:dyDescent="0.15">
      <c r="B11" s="334"/>
      <c r="C11" s="301"/>
      <c r="D11" s="303"/>
      <c r="E11" s="184"/>
      <c r="F11" s="215"/>
      <c r="G11" s="178"/>
      <c r="H11" s="178"/>
      <c r="I11" s="178"/>
      <c r="J11" s="308"/>
      <c r="K11" s="308"/>
      <c r="L11" s="660"/>
      <c r="M11" s="626"/>
      <c r="N11" s="178"/>
      <c r="O11" s="178"/>
      <c r="P11" s="184"/>
      <c r="Q11" s="308"/>
      <c r="R11" s="308"/>
      <c r="S11" s="308"/>
      <c r="T11" s="308"/>
      <c r="U11" s="308"/>
      <c r="V11" s="301"/>
      <c r="W11" s="302"/>
      <c r="X11" s="303"/>
    </row>
    <row r="12" spans="2:24" ht="16.149999999999999" customHeight="1" x14ac:dyDescent="0.15">
      <c r="B12" s="334"/>
      <c r="C12" s="301"/>
      <c r="D12" s="303"/>
      <c r="E12" s="184"/>
      <c r="F12" s="215"/>
      <c r="G12" s="178"/>
      <c r="H12" s="178"/>
      <c r="I12" s="178"/>
      <c r="J12" s="308"/>
      <c r="K12" s="308"/>
      <c r="L12" s="660"/>
      <c r="M12" s="626"/>
      <c r="N12" s="178"/>
      <c r="O12" s="178"/>
      <c r="P12" s="184"/>
      <c r="Q12" s="308"/>
      <c r="R12" s="308"/>
      <c r="S12" s="308"/>
      <c r="T12" s="308"/>
      <c r="U12" s="308"/>
      <c r="V12" s="301"/>
      <c r="W12" s="302"/>
      <c r="X12" s="303"/>
    </row>
    <row r="13" spans="2:24" ht="16.149999999999999" customHeight="1" x14ac:dyDescent="0.15">
      <c r="B13" s="334"/>
      <c r="C13" s="301"/>
      <c r="D13" s="303"/>
      <c r="E13" s="184"/>
      <c r="F13" s="215"/>
      <c r="G13" s="178"/>
      <c r="H13" s="178"/>
      <c r="I13" s="178"/>
      <c r="J13" s="308"/>
      <c r="K13" s="308"/>
      <c r="L13" s="308"/>
      <c r="M13" s="308"/>
      <c r="N13" s="178"/>
      <c r="O13" s="178"/>
      <c r="P13" s="184"/>
      <c r="Q13" s="308"/>
      <c r="R13" s="308"/>
      <c r="S13" s="308"/>
      <c r="T13" s="308"/>
      <c r="U13" s="308"/>
      <c r="V13" s="301"/>
      <c r="W13" s="302"/>
      <c r="X13" s="303"/>
    </row>
    <row r="14" spans="2:24" ht="16.149999999999999" customHeight="1" x14ac:dyDescent="0.15">
      <c r="B14" s="334"/>
      <c r="C14" s="301"/>
      <c r="D14" s="303"/>
      <c r="E14" s="184"/>
      <c r="F14" s="215"/>
      <c r="G14" s="178"/>
      <c r="H14" s="178"/>
      <c r="I14" s="178"/>
      <c r="J14" s="308"/>
      <c r="K14" s="308"/>
      <c r="L14" s="308"/>
      <c r="M14" s="308"/>
      <c r="N14" s="178"/>
      <c r="O14" s="178"/>
      <c r="P14" s="184"/>
      <c r="Q14" s="308"/>
      <c r="R14" s="308"/>
      <c r="S14" s="308"/>
      <c r="T14" s="308"/>
      <c r="U14" s="308"/>
      <c r="V14" s="301"/>
      <c r="W14" s="302"/>
      <c r="X14" s="303"/>
    </row>
    <row r="15" spans="2:24" ht="16.149999999999999" customHeight="1" x14ac:dyDescent="0.15">
      <c r="B15" s="334"/>
      <c r="C15" s="301"/>
      <c r="D15" s="303"/>
      <c r="E15" s="188"/>
      <c r="F15" s="215"/>
      <c r="G15" s="178"/>
      <c r="H15" s="178"/>
      <c r="I15" s="178"/>
      <c r="J15" s="308"/>
      <c r="K15" s="308"/>
      <c r="L15" s="308"/>
      <c r="M15" s="308"/>
      <c r="N15" s="178"/>
      <c r="O15" s="178"/>
      <c r="P15" s="184"/>
      <c r="Q15" s="308"/>
      <c r="R15" s="308"/>
      <c r="S15" s="308"/>
      <c r="T15" s="308"/>
      <c r="U15" s="308"/>
      <c r="V15" s="301"/>
      <c r="W15" s="302"/>
      <c r="X15" s="303"/>
    </row>
    <row r="16" spans="2:24" ht="16.149999999999999" customHeight="1" x14ac:dyDescent="0.15">
      <c r="B16" s="334"/>
      <c r="C16" s="301"/>
      <c r="D16" s="303"/>
      <c r="E16" s="188"/>
      <c r="F16" s="215"/>
      <c r="G16" s="178"/>
      <c r="H16" s="178"/>
      <c r="I16" s="178"/>
      <c r="J16" s="308"/>
      <c r="K16" s="308"/>
      <c r="L16" s="308"/>
      <c r="M16" s="308"/>
      <c r="N16" s="178"/>
      <c r="O16" s="178"/>
      <c r="P16" s="184"/>
      <c r="Q16" s="308"/>
      <c r="R16" s="308"/>
      <c r="S16" s="308"/>
      <c r="T16" s="308"/>
      <c r="U16" s="308"/>
      <c r="V16" s="301"/>
      <c r="W16" s="302"/>
      <c r="X16" s="303"/>
    </row>
    <row r="17" spans="2:24" ht="16.149999999999999" customHeight="1" x14ac:dyDescent="0.15">
      <c r="B17" s="334"/>
      <c r="C17" s="301"/>
      <c r="D17" s="303"/>
      <c r="E17" s="188"/>
      <c r="F17" s="215"/>
      <c r="G17" s="178"/>
      <c r="H17" s="178"/>
      <c r="I17" s="178"/>
      <c r="J17" s="308"/>
      <c r="K17" s="308"/>
      <c r="L17" s="308"/>
      <c r="M17" s="308"/>
      <c r="N17" s="178"/>
      <c r="O17" s="178"/>
      <c r="P17" s="184"/>
      <c r="Q17" s="308"/>
      <c r="R17" s="308"/>
      <c r="S17" s="308"/>
      <c r="T17" s="308"/>
      <c r="U17" s="308"/>
      <c r="V17" s="301"/>
      <c r="W17" s="302"/>
      <c r="X17" s="303"/>
    </row>
    <row r="18" spans="2:24" ht="16.149999999999999" customHeight="1" x14ac:dyDescent="0.15">
      <c r="B18" s="334"/>
      <c r="C18" s="301"/>
      <c r="D18" s="303"/>
      <c r="E18" s="188"/>
      <c r="F18" s="215"/>
      <c r="G18" s="178"/>
      <c r="H18" s="178"/>
      <c r="I18" s="178"/>
      <c r="J18" s="308"/>
      <c r="K18" s="308"/>
      <c r="L18" s="308"/>
      <c r="M18" s="308"/>
      <c r="N18" s="178"/>
      <c r="O18" s="178"/>
      <c r="P18" s="184"/>
      <c r="Q18" s="308"/>
      <c r="R18" s="308"/>
      <c r="S18" s="308"/>
      <c r="T18" s="308"/>
      <c r="U18" s="308"/>
      <c r="V18" s="301"/>
      <c r="W18" s="302"/>
      <c r="X18" s="303"/>
    </row>
    <row r="19" spans="2:24" ht="16.149999999999999" customHeight="1" x14ac:dyDescent="0.15">
      <c r="B19" s="334"/>
      <c r="C19" s="301"/>
      <c r="D19" s="303"/>
      <c r="E19" s="188"/>
      <c r="F19" s="215"/>
      <c r="G19" s="178"/>
      <c r="H19" s="178"/>
      <c r="I19" s="178"/>
      <c r="J19" s="308"/>
      <c r="K19" s="308"/>
      <c r="L19" s="308"/>
      <c r="M19" s="308"/>
      <c r="N19" s="178"/>
      <c r="O19" s="178"/>
      <c r="P19" s="184"/>
      <c r="Q19" s="308"/>
      <c r="R19" s="308"/>
      <c r="S19" s="308"/>
      <c r="T19" s="308"/>
      <c r="U19" s="308"/>
      <c r="V19" s="301"/>
      <c r="W19" s="302"/>
      <c r="X19" s="303"/>
    </row>
    <row r="20" spans="2:24" ht="16.149999999999999" customHeight="1" x14ac:dyDescent="0.15">
      <c r="B20" s="334"/>
      <c r="C20" s="301"/>
      <c r="D20" s="303"/>
      <c r="E20" s="188"/>
      <c r="F20" s="215"/>
      <c r="G20" s="178"/>
      <c r="H20" s="178"/>
      <c r="I20" s="178"/>
      <c r="J20" s="308"/>
      <c r="K20" s="308"/>
      <c r="L20" s="308"/>
      <c r="M20" s="308"/>
      <c r="N20" s="178"/>
      <c r="O20" s="178"/>
      <c r="P20" s="184"/>
      <c r="Q20" s="308"/>
      <c r="R20" s="308"/>
      <c r="S20" s="308"/>
      <c r="T20" s="308"/>
      <c r="U20" s="308"/>
      <c r="V20" s="301"/>
      <c r="W20" s="302"/>
      <c r="X20" s="303"/>
    </row>
    <row r="21" spans="2:24" ht="16.149999999999999" customHeight="1" x14ac:dyDescent="0.15">
      <c r="B21" s="334"/>
      <c r="C21" s="301"/>
      <c r="D21" s="303"/>
      <c r="E21" s="188"/>
      <c r="F21" s="215"/>
      <c r="G21" s="178"/>
      <c r="H21" s="178"/>
      <c r="I21" s="178"/>
      <c r="J21" s="308"/>
      <c r="K21" s="308"/>
      <c r="L21" s="308"/>
      <c r="M21" s="308"/>
      <c r="N21" s="178"/>
      <c r="O21" s="178"/>
      <c r="P21" s="184"/>
      <c r="Q21" s="308"/>
      <c r="R21" s="308"/>
      <c r="S21" s="308"/>
      <c r="T21" s="308"/>
      <c r="U21" s="308"/>
      <c r="V21" s="301"/>
      <c r="W21" s="302"/>
      <c r="X21" s="303"/>
    </row>
    <row r="22" spans="2:24" ht="16.149999999999999" customHeight="1" x14ac:dyDescent="0.15">
      <c r="B22" s="334"/>
      <c r="C22" s="301"/>
      <c r="D22" s="303"/>
      <c r="E22" s="188"/>
      <c r="F22" s="215"/>
      <c r="G22" s="178"/>
      <c r="H22" s="178"/>
      <c r="I22" s="178"/>
      <c r="J22" s="308"/>
      <c r="K22" s="308"/>
      <c r="L22" s="308"/>
      <c r="M22" s="308"/>
      <c r="N22" s="178"/>
      <c r="O22" s="178"/>
      <c r="P22" s="184"/>
      <c r="Q22" s="308"/>
      <c r="R22" s="308"/>
      <c r="S22" s="308"/>
      <c r="T22" s="308"/>
      <c r="U22" s="308"/>
      <c r="V22" s="301"/>
      <c r="W22" s="302"/>
      <c r="X22" s="303"/>
    </row>
    <row r="23" spans="2:24" ht="16.149999999999999" customHeight="1" x14ac:dyDescent="0.15">
      <c r="B23" s="334"/>
      <c r="C23" s="301"/>
      <c r="D23" s="303"/>
      <c r="E23" s="188"/>
      <c r="F23" s="215"/>
      <c r="G23" s="178"/>
      <c r="H23" s="178"/>
      <c r="I23" s="178"/>
      <c r="J23" s="308"/>
      <c r="K23" s="308"/>
      <c r="L23" s="308"/>
      <c r="M23" s="308"/>
      <c r="N23" s="178"/>
      <c r="O23" s="178"/>
      <c r="P23" s="184"/>
      <c r="Q23" s="308"/>
      <c r="R23" s="308"/>
      <c r="S23" s="308"/>
      <c r="T23" s="308"/>
      <c r="U23" s="308"/>
      <c r="V23" s="301"/>
      <c r="W23" s="302"/>
      <c r="X23" s="303"/>
    </row>
    <row r="24" spans="2:24" ht="16.149999999999999" customHeight="1" x14ac:dyDescent="0.15">
      <c r="B24" s="334"/>
      <c r="C24" s="301"/>
      <c r="D24" s="303"/>
      <c r="E24" s="188"/>
      <c r="F24" s="215"/>
      <c r="G24" s="178"/>
      <c r="H24" s="178"/>
      <c r="I24" s="178"/>
      <c r="J24" s="308"/>
      <c r="K24" s="308"/>
      <c r="L24" s="308"/>
      <c r="M24" s="308"/>
      <c r="N24" s="178"/>
      <c r="O24" s="178"/>
      <c r="P24" s="184"/>
      <c r="Q24" s="308"/>
      <c r="R24" s="308"/>
      <c r="S24" s="308"/>
      <c r="T24" s="308"/>
      <c r="U24" s="308"/>
      <c r="V24" s="301"/>
      <c r="W24" s="302"/>
      <c r="X24" s="303"/>
    </row>
    <row r="25" spans="2:24" ht="16.149999999999999" customHeight="1" x14ac:dyDescent="0.15">
      <c r="B25" s="334"/>
      <c r="C25" s="301"/>
      <c r="D25" s="303"/>
      <c r="E25" s="188"/>
      <c r="F25" s="215"/>
      <c r="G25" s="178"/>
      <c r="H25" s="178"/>
      <c r="I25" s="178"/>
      <c r="J25" s="308"/>
      <c r="K25" s="308"/>
      <c r="L25" s="308"/>
      <c r="M25" s="308"/>
      <c r="N25" s="178"/>
      <c r="O25" s="178"/>
      <c r="P25" s="184"/>
      <c r="Q25" s="308"/>
      <c r="R25" s="308"/>
      <c r="S25" s="308"/>
      <c r="T25" s="308"/>
      <c r="U25" s="308"/>
      <c r="V25" s="301"/>
      <c r="W25" s="302"/>
      <c r="X25" s="303"/>
    </row>
    <row r="26" spans="2:24" ht="16.149999999999999" customHeight="1" x14ac:dyDescent="0.15">
      <c r="B26" s="334"/>
      <c r="C26" s="301"/>
      <c r="D26" s="303"/>
      <c r="E26" s="188"/>
      <c r="F26" s="215"/>
      <c r="G26" s="178"/>
      <c r="H26" s="178"/>
      <c r="I26" s="178"/>
      <c r="J26" s="308"/>
      <c r="K26" s="308"/>
      <c r="L26" s="308"/>
      <c r="M26" s="308"/>
      <c r="N26" s="178"/>
      <c r="O26" s="178"/>
      <c r="P26" s="184"/>
      <c r="Q26" s="308"/>
      <c r="R26" s="308"/>
      <c r="S26" s="308"/>
      <c r="T26" s="308"/>
      <c r="U26" s="308"/>
      <c r="V26" s="301"/>
      <c r="W26" s="302"/>
      <c r="X26" s="303"/>
    </row>
    <row r="27" spans="2:24" ht="16.149999999999999" customHeight="1" x14ac:dyDescent="0.15">
      <c r="B27" s="334"/>
      <c r="C27" s="301"/>
      <c r="D27" s="303"/>
      <c r="E27" s="188"/>
      <c r="F27" s="215"/>
      <c r="G27" s="178"/>
      <c r="H27" s="178"/>
      <c r="I27" s="178"/>
      <c r="J27" s="308"/>
      <c r="K27" s="308"/>
      <c r="L27" s="308"/>
      <c r="M27" s="308"/>
      <c r="N27" s="178"/>
      <c r="O27" s="178"/>
      <c r="P27" s="184"/>
      <c r="Q27" s="308"/>
      <c r="R27" s="308"/>
      <c r="S27" s="308"/>
      <c r="T27" s="308"/>
      <c r="U27" s="308"/>
      <c r="V27" s="301"/>
      <c r="W27" s="302"/>
      <c r="X27" s="303"/>
    </row>
    <row r="28" spans="2:24" ht="16.149999999999999" customHeight="1" x14ac:dyDescent="0.15">
      <c r="B28" s="334"/>
      <c r="C28" s="301"/>
      <c r="D28" s="303"/>
      <c r="E28" s="188"/>
      <c r="F28" s="215"/>
      <c r="G28" s="178"/>
      <c r="H28" s="178"/>
      <c r="I28" s="178"/>
      <c r="J28" s="308"/>
      <c r="K28" s="308"/>
      <c r="L28" s="308"/>
      <c r="M28" s="308"/>
      <c r="N28" s="178"/>
      <c r="O28" s="178"/>
      <c r="P28" s="184"/>
      <c r="Q28" s="308"/>
      <c r="R28" s="308"/>
      <c r="S28" s="308"/>
      <c r="T28" s="308"/>
      <c r="U28" s="308"/>
      <c r="V28" s="301"/>
      <c r="W28" s="302"/>
      <c r="X28" s="303"/>
    </row>
    <row r="29" spans="2:24" ht="16.149999999999999" customHeight="1" x14ac:dyDescent="0.15">
      <c r="B29" s="334"/>
      <c r="C29" s="301"/>
      <c r="D29" s="303"/>
      <c r="E29" s="188"/>
      <c r="F29" s="215"/>
      <c r="G29" s="178"/>
      <c r="H29" s="178"/>
      <c r="I29" s="178"/>
      <c r="J29" s="308"/>
      <c r="K29" s="308"/>
      <c r="L29" s="308"/>
      <c r="M29" s="308"/>
      <c r="N29" s="178"/>
      <c r="O29" s="178"/>
      <c r="P29" s="184"/>
      <c r="Q29" s="308"/>
      <c r="R29" s="308"/>
      <c r="S29" s="308"/>
      <c r="T29" s="308"/>
      <c r="U29" s="308"/>
      <c r="V29" s="301"/>
      <c r="W29" s="302"/>
      <c r="X29" s="303"/>
    </row>
    <row r="30" spans="2:24" ht="16.149999999999999" customHeight="1" x14ac:dyDescent="0.15">
      <c r="B30" s="334"/>
      <c r="C30" s="301"/>
      <c r="D30" s="303"/>
      <c r="E30" s="188"/>
      <c r="F30" s="215"/>
      <c r="G30" s="178"/>
      <c r="H30" s="178"/>
      <c r="I30" s="178"/>
      <c r="J30" s="308"/>
      <c r="K30" s="308"/>
      <c r="L30" s="308"/>
      <c r="M30" s="308"/>
      <c r="N30" s="178"/>
      <c r="O30" s="178"/>
      <c r="P30" s="184"/>
      <c r="Q30" s="308"/>
      <c r="R30" s="308"/>
      <c r="S30" s="308"/>
      <c r="T30" s="308"/>
      <c r="U30" s="308"/>
      <c r="V30" s="301"/>
      <c r="W30" s="302"/>
      <c r="X30" s="303"/>
    </row>
    <row r="31" spans="2:24" ht="16.149999999999999" customHeight="1" x14ac:dyDescent="0.15">
      <c r="B31" s="334"/>
      <c r="C31" s="301"/>
      <c r="D31" s="303"/>
      <c r="E31" s="188"/>
      <c r="F31" s="215"/>
      <c r="G31" s="178"/>
      <c r="H31" s="178"/>
      <c r="I31" s="178"/>
      <c r="J31" s="308"/>
      <c r="K31" s="308"/>
      <c r="L31" s="308"/>
      <c r="M31" s="308"/>
      <c r="N31" s="178"/>
      <c r="O31" s="178"/>
      <c r="P31" s="184"/>
      <c r="Q31" s="308"/>
      <c r="R31" s="308"/>
      <c r="S31" s="308"/>
      <c r="T31" s="308"/>
      <c r="U31" s="308"/>
      <c r="V31" s="301"/>
      <c r="W31" s="302"/>
      <c r="X31" s="303"/>
    </row>
    <row r="32" spans="2:24" ht="16.149999999999999" customHeight="1" x14ac:dyDescent="0.15">
      <c r="B32" s="334"/>
      <c r="C32" s="301"/>
      <c r="D32" s="303"/>
      <c r="E32" s="188"/>
      <c r="F32" s="215"/>
      <c r="G32" s="178"/>
      <c r="H32" s="178"/>
      <c r="I32" s="178"/>
      <c r="J32" s="308"/>
      <c r="K32" s="308"/>
      <c r="L32" s="308"/>
      <c r="M32" s="308"/>
      <c r="N32" s="178"/>
      <c r="O32" s="178"/>
      <c r="P32" s="184"/>
      <c r="Q32" s="308"/>
      <c r="R32" s="308"/>
      <c r="S32" s="308"/>
      <c r="T32" s="308"/>
      <c r="U32" s="308"/>
      <c r="V32" s="301"/>
      <c r="W32" s="302"/>
      <c r="X32" s="303"/>
    </row>
    <row r="33" spans="2:24" ht="16.149999999999999" customHeight="1" x14ac:dyDescent="0.15">
      <c r="B33" s="334"/>
      <c r="C33" s="301"/>
      <c r="D33" s="303"/>
      <c r="E33" s="188"/>
      <c r="F33" s="215"/>
      <c r="G33" s="178"/>
      <c r="H33" s="178"/>
      <c r="I33" s="178"/>
      <c r="J33" s="308"/>
      <c r="K33" s="308"/>
      <c r="L33" s="308"/>
      <c r="M33" s="308"/>
      <c r="N33" s="178"/>
      <c r="O33" s="178"/>
      <c r="P33" s="184"/>
      <c r="Q33" s="308"/>
      <c r="R33" s="308"/>
      <c r="S33" s="308"/>
      <c r="T33" s="308"/>
      <c r="U33" s="308"/>
      <c r="V33" s="301"/>
      <c r="W33" s="302"/>
      <c r="X33" s="303"/>
    </row>
    <row r="34" spans="2:24" ht="16.149999999999999" customHeight="1" x14ac:dyDescent="0.15">
      <c r="B34" s="334"/>
      <c r="C34" s="301"/>
      <c r="D34" s="303"/>
      <c r="E34" s="188"/>
      <c r="F34" s="215"/>
      <c r="G34" s="178"/>
      <c r="H34" s="178"/>
      <c r="I34" s="178"/>
      <c r="J34" s="308"/>
      <c r="K34" s="308"/>
      <c r="L34" s="308"/>
      <c r="M34" s="308"/>
      <c r="N34" s="178"/>
      <c r="O34" s="178"/>
      <c r="P34" s="184"/>
      <c r="Q34" s="308"/>
      <c r="R34" s="308"/>
      <c r="S34" s="308"/>
      <c r="T34" s="308"/>
      <c r="U34" s="308"/>
      <c r="V34" s="301"/>
      <c r="W34" s="302"/>
      <c r="X34" s="303"/>
    </row>
    <row r="35" spans="2:24" ht="16.149999999999999" customHeight="1" x14ac:dyDescent="0.15">
      <c r="B35" s="334"/>
      <c r="C35" s="301"/>
      <c r="D35" s="303"/>
      <c r="E35" s="188"/>
      <c r="F35" s="215"/>
      <c r="G35" s="178"/>
      <c r="H35" s="178"/>
      <c r="I35" s="178"/>
      <c r="J35" s="308"/>
      <c r="K35" s="308"/>
      <c r="L35" s="308"/>
      <c r="M35" s="308"/>
      <c r="N35" s="178"/>
      <c r="O35" s="178"/>
      <c r="P35" s="184"/>
      <c r="Q35" s="308"/>
      <c r="R35" s="308"/>
      <c r="S35" s="308"/>
      <c r="T35" s="308"/>
      <c r="U35" s="308"/>
      <c r="V35" s="301"/>
      <c r="W35" s="302"/>
      <c r="X35" s="303"/>
    </row>
    <row r="36" spans="2:24" ht="16.149999999999999" customHeight="1" x14ac:dyDescent="0.15">
      <c r="B36" s="334"/>
      <c r="C36" s="301"/>
      <c r="D36" s="303"/>
      <c r="E36" s="188"/>
      <c r="F36" s="215"/>
      <c r="G36" s="178"/>
      <c r="H36" s="178"/>
      <c r="I36" s="178"/>
      <c r="J36" s="308"/>
      <c r="K36" s="308"/>
      <c r="L36" s="308"/>
      <c r="M36" s="308"/>
      <c r="N36" s="178"/>
      <c r="O36" s="178"/>
      <c r="P36" s="184"/>
      <c r="Q36" s="308"/>
      <c r="R36" s="308"/>
      <c r="S36" s="308"/>
      <c r="T36" s="308"/>
      <c r="U36" s="308"/>
      <c r="V36" s="301"/>
      <c r="W36" s="302"/>
      <c r="X36" s="303"/>
    </row>
    <row r="37" spans="2:24" ht="16.149999999999999" customHeight="1" x14ac:dyDescent="0.15">
      <c r="B37" s="334"/>
      <c r="C37" s="301"/>
      <c r="D37" s="303"/>
      <c r="E37" s="188"/>
      <c r="F37" s="215"/>
      <c r="G37" s="178"/>
      <c r="H37" s="178"/>
      <c r="I37" s="178"/>
      <c r="J37" s="308"/>
      <c r="K37" s="308"/>
      <c r="L37" s="308"/>
      <c r="M37" s="308"/>
      <c r="N37" s="178"/>
      <c r="O37" s="178"/>
      <c r="P37" s="184"/>
      <c r="Q37" s="308"/>
      <c r="R37" s="308"/>
      <c r="S37" s="308"/>
      <c r="T37" s="308"/>
      <c r="U37" s="308"/>
      <c r="V37" s="301"/>
      <c r="W37" s="302"/>
      <c r="X37" s="303"/>
    </row>
    <row r="38" spans="2:24" ht="16.149999999999999" customHeight="1" x14ac:dyDescent="0.15">
      <c r="B38" s="334"/>
      <c r="C38" s="301"/>
      <c r="D38" s="303"/>
      <c r="E38" s="188"/>
      <c r="F38" s="215"/>
      <c r="G38" s="178"/>
      <c r="H38" s="178"/>
      <c r="I38" s="178"/>
      <c r="J38" s="308"/>
      <c r="K38" s="308"/>
      <c r="L38" s="308"/>
      <c r="M38" s="308"/>
      <c r="N38" s="178"/>
      <c r="O38" s="178"/>
      <c r="P38" s="184"/>
      <c r="Q38" s="308"/>
      <c r="R38" s="308"/>
      <c r="S38" s="308"/>
      <c r="T38" s="308"/>
      <c r="U38" s="308"/>
      <c r="V38" s="301"/>
      <c r="W38" s="302"/>
      <c r="X38" s="303"/>
    </row>
    <row r="39" spans="2:24" ht="16.149999999999999" customHeight="1" x14ac:dyDescent="0.15">
      <c r="B39" s="334"/>
      <c r="C39" s="301"/>
      <c r="D39" s="303"/>
      <c r="E39" s="188"/>
      <c r="F39" s="215"/>
      <c r="G39" s="178"/>
      <c r="H39" s="178"/>
      <c r="I39" s="178"/>
      <c r="J39" s="308"/>
      <c r="K39" s="308"/>
      <c r="L39" s="308"/>
      <c r="M39" s="308"/>
      <c r="N39" s="178"/>
      <c r="O39" s="178"/>
      <c r="P39" s="184"/>
      <c r="Q39" s="308"/>
      <c r="R39" s="308"/>
      <c r="S39" s="308"/>
      <c r="T39" s="308"/>
      <c r="U39" s="308"/>
      <c r="V39" s="301"/>
      <c r="W39" s="302"/>
      <c r="X39" s="303"/>
    </row>
    <row r="40" spans="2:24" ht="16.149999999999999" customHeight="1" x14ac:dyDescent="0.15">
      <c r="B40" s="334"/>
      <c r="C40" s="616"/>
      <c r="D40" s="617"/>
      <c r="E40" s="188"/>
      <c r="F40" s="215"/>
      <c r="G40" s="178"/>
      <c r="H40" s="178"/>
      <c r="I40" s="178"/>
      <c r="J40" s="308"/>
      <c r="K40" s="308"/>
      <c r="L40" s="308"/>
      <c r="M40" s="308"/>
      <c r="N40" s="178"/>
      <c r="O40" s="178"/>
      <c r="P40" s="184"/>
      <c r="Q40" s="308"/>
      <c r="R40" s="308"/>
      <c r="S40" s="308"/>
      <c r="T40" s="308"/>
      <c r="U40" s="308"/>
      <c r="V40" s="301"/>
      <c r="W40" s="302"/>
      <c r="X40" s="303"/>
    </row>
    <row r="41" spans="2:24" ht="16.149999999999999" customHeight="1" x14ac:dyDescent="0.15">
      <c r="B41" s="394"/>
      <c r="C41" s="616"/>
      <c r="D41" s="617"/>
      <c r="E41" s="188"/>
      <c r="F41" s="215"/>
      <c r="G41" s="178"/>
      <c r="H41" s="178"/>
      <c r="I41" s="178"/>
      <c r="J41" s="308"/>
      <c r="K41" s="308"/>
      <c r="L41" s="308"/>
      <c r="M41" s="308"/>
      <c r="N41" s="178"/>
      <c r="O41" s="178"/>
      <c r="P41" s="184"/>
      <c r="Q41" s="308"/>
      <c r="R41" s="308"/>
      <c r="S41" s="308"/>
      <c r="T41" s="308"/>
      <c r="U41" s="308"/>
      <c r="V41" s="301"/>
      <c r="W41" s="302"/>
      <c r="X41" s="303"/>
    </row>
    <row r="42" spans="2:24" ht="16.149999999999999" customHeight="1" x14ac:dyDescent="0.15">
      <c r="B42" s="26"/>
      <c r="C42" s="1" t="s">
        <v>231</v>
      </c>
      <c r="D42" s="7"/>
      <c r="F42" s="7"/>
      <c r="G42" s="24"/>
      <c r="H42" s="24"/>
      <c r="I42" s="24"/>
      <c r="J42" s="24"/>
      <c r="K42" s="24"/>
      <c r="L42" s="24"/>
      <c r="M42" s="24"/>
      <c r="N42" s="24"/>
      <c r="O42" s="24"/>
      <c r="P42" s="7"/>
      <c r="Q42" s="24"/>
      <c r="R42" s="24"/>
      <c r="S42" s="24"/>
      <c r="T42" s="24"/>
      <c r="U42" s="24"/>
      <c r="V42" s="7"/>
      <c r="W42" s="7"/>
      <c r="X42" s="7"/>
    </row>
    <row r="43" spans="2:24" ht="16.149999999999999" customHeight="1" x14ac:dyDescent="0.15">
      <c r="B43" s="26"/>
      <c r="C43" s="30" t="s">
        <v>232</v>
      </c>
      <c r="D43" s="7"/>
      <c r="F43" s="7"/>
      <c r="G43" s="24"/>
      <c r="H43" s="24"/>
      <c r="I43" s="24"/>
      <c r="J43" s="24"/>
      <c r="K43" s="24"/>
      <c r="L43" s="24"/>
      <c r="M43" s="24"/>
      <c r="N43" s="24"/>
      <c r="O43" s="24"/>
      <c r="P43" s="7"/>
      <c r="Q43" s="24"/>
      <c r="R43" s="24"/>
      <c r="S43" s="24"/>
      <c r="T43" s="24"/>
      <c r="U43" s="24"/>
      <c r="V43" s="7"/>
      <c r="W43" s="7"/>
      <c r="X43" s="7"/>
    </row>
    <row r="44" spans="2:24" ht="16.149999999999999" customHeight="1" x14ac:dyDescent="0.15">
      <c r="C44" s="3" t="s">
        <v>210</v>
      </c>
    </row>
    <row r="45" spans="2:24" ht="16.149999999999999" customHeight="1" x14ac:dyDescent="0.15">
      <c r="C45" s="3" t="s">
        <v>211</v>
      </c>
    </row>
    <row r="46" spans="2:24" ht="16.149999999999999" customHeight="1" x14ac:dyDescent="0.15">
      <c r="C46" s="4" t="s">
        <v>370</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4"/>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AM23" sqref="AM23"/>
      <selection pane="topRight" activeCell="AM23" sqref="AM23"/>
      <selection pane="bottomLeft" activeCell="AM23" sqref="AM23"/>
      <selection pane="bottomRight" activeCell="AM23" sqref="AM23"/>
    </sheetView>
  </sheetViews>
  <sheetFormatPr defaultColWidth="5.625" defaultRowHeight="16.149999999999999"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61" t="s">
        <v>242</v>
      </c>
      <c r="C2" s="661"/>
      <c r="D2" s="661"/>
      <c r="E2" s="519"/>
      <c r="F2" s="519"/>
      <c r="G2" s="519"/>
      <c r="H2" s="661"/>
      <c r="I2" s="661"/>
      <c r="J2" s="661"/>
      <c r="K2" s="661"/>
      <c r="L2" s="661"/>
      <c r="M2" s="661"/>
      <c r="N2" s="661"/>
      <c r="O2" s="661"/>
      <c r="P2" s="661"/>
      <c r="Q2" s="661"/>
      <c r="R2" s="661"/>
      <c r="S2" s="661"/>
      <c r="T2" s="661"/>
      <c r="U2" s="661"/>
      <c r="V2" s="661"/>
      <c r="W2" s="661"/>
      <c r="X2" s="661"/>
      <c r="Y2" s="661"/>
      <c r="Z2" s="661"/>
    </row>
    <row r="3" spans="2:28" ht="20.100000000000001" customHeight="1" x14ac:dyDescent="0.15">
      <c r="B3" s="692" t="s">
        <v>17</v>
      </c>
      <c r="C3" s="692"/>
      <c r="D3" s="520"/>
      <c r="E3" s="348" t="s">
        <v>709</v>
      </c>
      <c r="F3" s="349"/>
      <c r="G3" s="693"/>
      <c r="H3" s="694" t="s">
        <v>18</v>
      </c>
      <c r="I3" s="526"/>
      <c r="J3" s="695" t="s">
        <v>567</v>
      </c>
      <c r="K3" s="695"/>
      <c r="L3" s="695"/>
      <c r="M3" s="312" t="s">
        <v>445</v>
      </c>
      <c r="N3" s="313"/>
      <c r="O3" s="313"/>
      <c r="P3" s="313"/>
      <c r="Q3" s="701" t="s">
        <v>529</v>
      </c>
      <c r="R3" s="339"/>
      <c r="S3" s="339"/>
      <c r="T3" s="340"/>
      <c r="U3" s="513" t="s">
        <v>185</v>
      </c>
      <c r="V3" s="514"/>
      <c r="W3" s="515"/>
      <c r="X3" s="376">
        <v>45587</v>
      </c>
      <c r="Y3" s="377"/>
      <c r="Z3" s="378"/>
    </row>
    <row r="4" spans="2:28" ht="20.100000000000001" customHeight="1" x14ac:dyDescent="0.15">
      <c r="B4" s="699" t="s">
        <v>0</v>
      </c>
      <c r="C4" s="699"/>
      <c r="D4" s="534"/>
      <c r="E4" s="613" t="s">
        <v>710</v>
      </c>
      <c r="F4" s="614"/>
      <c r="G4" s="615"/>
      <c r="H4" s="700" t="s">
        <v>1</v>
      </c>
      <c r="I4" s="540"/>
      <c r="J4" s="695" t="s">
        <v>897</v>
      </c>
      <c r="K4" s="695"/>
      <c r="L4" s="695"/>
      <c r="M4" s="315"/>
      <c r="N4" s="316"/>
      <c r="O4" s="316"/>
      <c r="P4" s="316"/>
      <c r="Q4" s="646" t="s">
        <v>530</v>
      </c>
      <c r="R4" s="647"/>
      <c r="S4" s="647"/>
      <c r="T4" s="662"/>
      <c r="U4" s="696"/>
      <c r="V4" s="697"/>
      <c r="W4" s="648"/>
      <c r="X4" s="664"/>
      <c r="Y4" s="698"/>
      <c r="Z4" s="665"/>
    </row>
    <row r="5" spans="2:28" ht="28.5" customHeight="1" x14ac:dyDescent="0.15">
      <c r="B5" s="671" t="s">
        <v>230</v>
      </c>
      <c r="C5" s="674" t="s">
        <v>187</v>
      </c>
      <c r="D5" s="674"/>
      <c r="E5" s="675" t="s">
        <v>173</v>
      </c>
      <c r="F5" s="682" t="s">
        <v>230</v>
      </c>
      <c r="G5" s="683"/>
      <c r="H5" s="684"/>
      <c r="I5" s="684"/>
      <c r="J5" s="684"/>
      <c r="K5" s="684"/>
      <c r="L5" s="684"/>
      <c r="M5" s="684"/>
      <c r="N5" s="684"/>
      <c r="O5" s="684"/>
      <c r="P5" s="684"/>
      <c r="Q5" s="684"/>
      <c r="R5" s="684"/>
      <c r="S5" s="685"/>
      <c r="T5" s="685"/>
      <c r="U5" s="685"/>
      <c r="V5" s="685"/>
      <c r="W5" s="685"/>
      <c r="X5" s="685"/>
      <c r="Y5" s="685"/>
      <c r="Z5" s="686"/>
      <c r="AA5" s="21"/>
      <c r="AB5" s="5"/>
    </row>
    <row r="6" spans="2:28" ht="24.75" customHeight="1" x14ac:dyDescent="0.15">
      <c r="B6" s="671"/>
      <c r="C6" s="540"/>
      <c r="D6" s="540"/>
      <c r="E6" s="676"/>
      <c r="F6" s="526" t="s">
        <v>236</v>
      </c>
      <c r="G6" s="526"/>
      <c r="H6" s="688" t="s">
        <v>228</v>
      </c>
      <c r="I6" s="685"/>
      <c r="J6" s="685"/>
      <c r="K6" s="685"/>
      <c r="L6" s="685"/>
      <c r="M6" s="685"/>
      <c r="N6" s="686"/>
      <c r="O6" s="688" t="s">
        <v>227</v>
      </c>
      <c r="P6" s="684"/>
      <c r="Q6" s="684"/>
      <c r="R6" s="684"/>
      <c r="S6" s="684"/>
      <c r="T6" s="684"/>
      <c r="U6" s="684"/>
      <c r="V6" s="684"/>
      <c r="W6" s="684"/>
      <c r="X6" s="700"/>
      <c r="Y6" s="688" t="s">
        <v>186</v>
      </c>
      <c r="Z6" s="700"/>
      <c r="AA6" s="5"/>
      <c r="AB6" s="5"/>
    </row>
    <row r="7" spans="2:28" ht="27.75" customHeight="1" x14ac:dyDescent="0.15">
      <c r="B7" s="672"/>
      <c r="C7" s="385"/>
      <c r="D7" s="386"/>
      <c r="E7" s="98"/>
      <c r="F7" s="677"/>
      <c r="G7" s="677"/>
      <c r="H7" s="689"/>
      <c r="I7" s="690"/>
      <c r="J7" s="690"/>
      <c r="K7" s="690"/>
      <c r="L7" s="690"/>
      <c r="M7" s="690"/>
      <c r="N7" s="691"/>
      <c r="O7" s="710"/>
      <c r="P7" s="711"/>
      <c r="Q7" s="711"/>
      <c r="R7" s="711"/>
      <c r="S7" s="711"/>
      <c r="T7" s="711"/>
      <c r="U7" s="711"/>
      <c r="V7" s="711"/>
      <c r="W7" s="711"/>
      <c r="X7" s="712"/>
      <c r="Y7" s="687"/>
      <c r="Z7" s="687"/>
    </row>
    <row r="8" spans="2:28" ht="27.75" customHeight="1" x14ac:dyDescent="0.15">
      <c r="B8" s="672"/>
      <c r="C8" s="385"/>
      <c r="D8" s="386"/>
      <c r="E8" s="98"/>
      <c r="F8" s="677"/>
      <c r="G8" s="677"/>
      <c r="H8" s="689"/>
      <c r="I8" s="702"/>
      <c r="J8" s="702"/>
      <c r="K8" s="702"/>
      <c r="L8" s="690"/>
      <c r="M8" s="690"/>
      <c r="N8" s="691"/>
      <c r="O8" s="710"/>
      <c r="P8" s="711"/>
      <c r="Q8" s="711"/>
      <c r="R8" s="711"/>
      <c r="S8" s="711"/>
      <c r="T8" s="711"/>
      <c r="U8" s="711"/>
      <c r="V8" s="711"/>
      <c r="W8" s="711"/>
      <c r="X8" s="712"/>
      <c r="Y8" s="687"/>
      <c r="Z8" s="687"/>
    </row>
    <row r="9" spans="2:28" ht="27.75" customHeight="1" x14ac:dyDescent="0.15">
      <c r="B9" s="672"/>
      <c r="C9" s="678"/>
      <c r="D9" s="679"/>
      <c r="E9" s="98"/>
      <c r="F9" s="677"/>
      <c r="G9" s="677"/>
      <c r="H9" s="689"/>
      <c r="I9" s="702"/>
      <c r="J9" s="702"/>
      <c r="K9" s="702"/>
      <c r="L9" s="690"/>
      <c r="M9" s="690"/>
      <c r="N9" s="691"/>
      <c r="O9" s="710"/>
      <c r="P9" s="711"/>
      <c r="Q9" s="711"/>
      <c r="R9" s="711"/>
      <c r="S9" s="711"/>
      <c r="T9" s="711"/>
      <c r="U9" s="711"/>
      <c r="V9" s="711"/>
      <c r="W9" s="711"/>
      <c r="X9" s="712"/>
      <c r="Y9" s="680"/>
      <c r="Z9" s="681"/>
    </row>
    <row r="10" spans="2:28" ht="27.75" customHeight="1" x14ac:dyDescent="0.15">
      <c r="B10" s="672"/>
      <c r="C10" s="678"/>
      <c r="D10" s="679"/>
      <c r="E10" s="98"/>
      <c r="F10" s="703"/>
      <c r="G10" s="704"/>
      <c r="H10" s="689"/>
      <c r="I10" s="702"/>
      <c r="J10" s="702"/>
      <c r="K10" s="702"/>
      <c r="L10" s="702"/>
      <c r="M10" s="702"/>
      <c r="N10" s="707"/>
      <c r="O10" s="710"/>
      <c r="P10" s="711"/>
      <c r="Q10" s="711"/>
      <c r="R10" s="711"/>
      <c r="S10" s="711"/>
      <c r="T10" s="711"/>
      <c r="U10" s="711"/>
      <c r="V10" s="711"/>
      <c r="W10" s="711"/>
      <c r="X10" s="712"/>
      <c r="Y10" s="680"/>
      <c r="Z10" s="681"/>
    </row>
    <row r="11" spans="2:28" ht="27.75" customHeight="1" x14ac:dyDescent="0.15">
      <c r="B11" s="672"/>
      <c r="C11" s="680"/>
      <c r="D11" s="681"/>
      <c r="E11" s="20"/>
      <c r="F11" s="705"/>
      <c r="G11" s="706"/>
      <c r="H11" s="689"/>
      <c r="I11" s="702"/>
      <c r="J11" s="702"/>
      <c r="K11" s="702"/>
      <c r="L11" s="702"/>
      <c r="M11" s="702"/>
      <c r="N11" s="707"/>
      <c r="O11" s="680"/>
      <c r="P11" s="709"/>
      <c r="Q11" s="709"/>
      <c r="R11" s="709"/>
      <c r="S11" s="709"/>
      <c r="T11" s="709"/>
      <c r="U11" s="709"/>
      <c r="V11" s="709"/>
      <c r="W11" s="709"/>
      <c r="X11" s="681"/>
      <c r="Y11" s="680"/>
      <c r="Z11" s="681"/>
    </row>
    <row r="12" spans="2:28" ht="27.75" customHeight="1" x14ac:dyDescent="0.15">
      <c r="B12" s="672"/>
      <c r="C12" s="680"/>
      <c r="D12" s="681"/>
      <c r="E12" s="20"/>
      <c r="F12" s="708"/>
      <c r="G12" s="708"/>
      <c r="H12" s="689"/>
      <c r="I12" s="702"/>
      <c r="J12" s="702"/>
      <c r="K12" s="702"/>
      <c r="L12" s="690"/>
      <c r="M12" s="690"/>
      <c r="N12" s="691"/>
      <c r="O12" s="680"/>
      <c r="P12" s="709"/>
      <c r="Q12" s="709"/>
      <c r="R12" s="709"/>
      <c r="S12" s="709"/>
      <c r="T12" s="709"/>
      <c r="U12" s="709"/>
      <c r="V12" s="709"/>
      <c r="W12" s="709"/>
      <c r="X12" s="681"/>
      <c r="Y12" s="680"/>
      <c r="Z12" s="681"/>
    </row>
    <row r="13" spans="2:28" ht="27.75" customHeight="1" x14ac:dyDescent="0.15">
      <c r="B13" s="672"/>
      <c r="C13" s="680"/>
      <c r="D13" s="681"/>
      <c r="E13" s="20"/>
      <c r="F13" s="708"/>
      <c r="G13" s="708"/>
      <c r="H13" s="689"/>
      <c r="I13" s="702"/>
      <c r="J13" s="702"/>
      <c r="K13" s="702"/>
      <c r="L13" s="690"/>
      <c r="M13" s="690"/>
      <c r="N13" s="691"/>
      <c r="O13" s="680"/>
      <c r="P13" s="709"/>
      <c r="Q13" s="709"/>
      <c r="R13" s="709"/>
      <c r="S13" s="709"/>
      <c r="T13" s="709"/>
      <c r="U13" s="709"/>
      <c r="V13" s="709"/>
      <c r="W13" s="709"/>
      <c r="X13" s="681"/>
      <c r="Y13" s="680"/>
      <c r="Z13" s="681"/>
    </row>
    <row r="14" spans="2:28" ht="27.75" customHeight="1" x14ac:dyDescent="0.15">
      <c r="B14" s="672"/>
      <c r="C14" s="680"/>
      <c r="D14" s="681"/>
      <c r="E14" s="20"/>
      <c r="F14" s="677"/>
      <c r="G14" s="677"/>
      <c r="H14" s="689"/>
      <c r="I14" s="702"/>
      <c r="J14" s="702"/>
      <c r="K14" s="702"/>
      <c r="L14" s="690"/>
      <c r="M14" s="690"/>
      <c r="N14" s="691"/>
      <c r="O14" s="680"/>
      <c r="P14" s="709"/>
      <c r="Q14" s="709"/>
      <c r="R14" s="709"/>
      <c r="S14" s="709"/>
      <c r="T14" s="709"/>
      <c r="U14" s="709"/>
      <c r="V14" s="709"/>
      <c r="W14" s="709"/>
      <c r="X14" s="681"/>
      <c r="Y14" s="680"/>
      <c r="Z14" s="681"/>
    </row>
    <row r="15" spans="2:28" ht="27.75" customHeight="1" x14ac:dyDescent="0.15">
      <c r="B15" s="672"/>
      <c r="C15" s="680"/>
      <c r="D15" s="681"/>
      <c r="E15" s="20"/>
      <c r="F15" s="708"/>
      <c r="G15" s="708"/>
      <c r="H15" s="689"/>
      <c r="I15" s="702"/>
      <c r="J15" s="702"/>
      <c r="K15" s="702"/>
      <c r="L15" s="690"/>
      <c r="M15" s="690"/>
      <c r="N15" s="691"/>
      <c r="O15" s="680"/>
      <c r="P15" s="709"/>
      <c r="Q15" s="709"/>
      <c r="R15" s="709"/>
      <c r="S15" s="709"/>
      <c r="T15" s="709"/>
      <c r="U15" s="709"/>
      <c r="V15" s="709"/>
      <c r="W15" s="709"/>
      <c r="X15" s="681"/>
      <c r="Y15" s="680"/>
      <c r="Z15" s="681"/>
    </row>
    <row r="16" spans="2:28" ht="27.75" customHeight="1" x14ac:dyDescent="0.15">
      <c r="B16" s="672"/>
      <c r="C16" s="680"/>
      <c r="D16" s="681"/>
      <c r="E16" s="20"/>
      <c r="F16" s="708"/>
      <c r="G16" s="708"/>
      <c r="H16" s="689"/>
      <c r="I16" s="702"/>
      <c r="J16" s="702"/>
      <c r="K16" s="702"/>
      <c r="L16" s="690"/>
      <c r="M16" s="690"/>
      <c r="N16" s="691"/>
      <c r="O16" s="680"/>
      <c r="P16" s="709"/>
      <c r="Q16" s="709"/>
      <c r="R16" s="709"/>
      <c r="S16" s="709"/>
      <c r="T16" s="709"/>
      <c r="U16" s="709"/>
      <c r="V16" s="709"/>
      <c r="W16" s="709"/>
      <c r="X16" s="681"/>
      <c r="Y16" s="680"/>
      <c r="Z16" s="681"/>
    </row>
    <row r="17" spans="2:26" ht="27.75" customHeight="1" x14ac:dyDescent="0.15">
      <c r="B17" s="672"/>
      <c r="C17" s="680"/>
      <c r="D17" s="681"/>
      <c r="E17" s="20"/>
      <c r="F17" s="708"/>
      <c r="G17" s="708"/>
      <c r="H17" s="689"/>
      <c r="I17" s="702"/>
      <c r="J17" s="702"/>
      <c r="K17" s="702"/>
      <c r="L17" s="690"/>
      <c r="M17" s="690"/>
      <c r="N17" s="691"/>
      <c r="O17" s="680"/>
      <c r="P17" s="709"/>
      <c r="Q17" s="709"/>
      <c r="R17" s="709"/>
      <c r="S17" s="709"/>
      <c r="T17" s="709"/>
      <c r="U17" s="709"/>
      <c r="V17" s="709"/>
      <c r="W17" s="709"/>
      <c r="X17" s="681"/>
      <c r="Y17" s="680"/>
      <c r="Z17" s="681"/>
    </row>
    <row r="18" spans="2:26" ht="27.75" customHeight="1" x14ac:dyDescent="0.15">
      <c r="B18" s="672"/>
      <c r="C18" s="680"/>
      <c r="D18" s="681"/>
      <c r="E18" s="20"/>
      <c r="F18" s="708"/>
      <c r="G18" s="708"/>
      <c r="H18" s="689"/>
      <c r="I18" s="702"/>
      <c r="J18" s="702"/>
      <c r="K18" s="702"/>
      <c r="L18" s="690"/>
      <c r="M18" s="690"/>
      <c r="N18" s="691"/>
      <c r="O18" s="680"/>
      <c r="P18" s="709"/>
      <c r="Q18" s="709"/>
      <c r="R18" s="709"/>
      <c r="S18" s="709"/>
      <c r="T18" s="709"/>
      <c r="U18" s="709"/>
      <c r="V18" s="709"/>
      <c r="W18" s="709"/>
      <c r="X18" s="681"/>
      <c r="Y18" s="680"/>
      <c r="Z18" s="681"/>
    </row>
    <row r="19" spans="2:26" ht="27.75" customHeight="1" x14ac:dyDescent="0.15">
      <c r="B19" s="672"/>
      <c r="C19" s="680"/>
      <c r="D19" s="681"/>
      <c r="E19" s="20"/>
      <c r="F19" s="708"/>
      <c r="G19" s="708"/>
      <c r="H19" s="689"/>
      <c r="I19" s="702"/>
      <c r="J19" s="702"/>
      <c r="K19" s="702"/>
      <c r="L19" s="690"/>
      <c r="M19" s="690"/>
      <c r="N19" s="691"/>
      <c r="O19" s="680"/>
      <c r="P19" s="709"/>
      <c r="Q19" s="709"/>
      <c r="R19" s="709"/>
      <c r="S19" s="709"/>
      <c r="T19" s="709"/>
      <c r="U19" s="709"/>
      <c r="V19" s="709"/>
      <c r="W19" s="709"/>
      <c r="X19" s="681"/>
      <c r="Y19" s="680"/>
      <c r="Z19" s="681"/>
    </row>
    <row r="20" spans="2:26" ht="27.75" customHeight="1" x14ac:dyDescent="0.15">
      <c r="B20" s="672"/>
      <c r="C20" s="680"/>
      <c r="D20" s="681"/>
      <c r="E20" s="20"/>
      <c r="F20" s="708"/>
      <c r="G20" s="708"/>
      <c r="H20" s="689"/>
      <c r="I20" s="702"/>
      <c r="J20" s="702"/>
      <c r="K20" s="702"/>
      <c r="L20" s="690"/>
      <c r="M20" s="690"/>
      <c r="N20" s="691"/>
      <c r="O20" s="680"/>
      <c r="P20" s="709"/>
      <c r="Q20" s="709"/>
      <c r="R20" s="709"/>
      <c r="S20" s="709"/>
      <c r="T20" s="709"/>
      <c r="U20" s="709"/>
      <c r="V20" s="709"/>
      <c r="W20" s="709"/>
      <c r="X20" s="681"/>
      <c r="Y20" s="680"/>
      <c r="Z20" s="681"/>
    </row>
    <row r="21" spans="2:26" ht="27.75" customHeight="1" x14ac:dyDescent="0.15">
      <c r="B21" s="673"/>
      <c r="C21" s="680"/>
      <c r="D21" s="681"/>
      <c r="E21" s="20"/>
      <c r="F21" s="708"/>
      <c r="G21" s="708"/>
      <c r="H21" s="689"/>
      <c r="I21" s="702"/>
      <c r="J21" s="702"/>
      <c r="K21" s="702"/>
      <c r="L21" s="690"/>
      <c r="M21" s="690"/>
      <c r="N21" s="691"/>
      <c r="O21" s="680"/>
      <c r="P21" s="709"/>
      <c r="Q21" s="709"/>
      <c r="R21" s="709"/>
      <c r="S21" s="709"/>
      <c r="T21" s="709"/>
      <c r="U21" s="709"/>
      <c r="V21" s="709"/>
      <c r="W21" s="709"/>
      <c r="X21" s="681"/>
      <c r="Y21" s="680"/>
      <c r="Z21" s="681"/>
    </row>
    <row r="22" spans="2:26" ht="16.149999999999999" customHeight="1" x14ac:dyDescent="0.15">
      <c r="B22" s="1" t="s">
        <v>229</v>
      </c>
    </row>
    <row r="23" spans="2:26" ht="16.149999999999999" customHeight="1" x14ac:dyDescent="0.15">
      <c r="B23" s="4" t="s">
        <v>370</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9"/>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t="s">
        <v>538</v>
      </c>
      <c r="F5" s="749"/>
      <c r="G5" s="750"/>
      <c r="H5" s="750"/>
      <c r="I5" s="750"/>
      <c r="J5" s="750"/>
      <c r="K5" s="750"/>
      <c r="L5" s="751"/>
      <c r="M5" s="745" t="s">
        <v>32</v>
      </c>
      <c r="N5" s="747" t="s">
        <v>190</v>
      </c>
      <c r="O5" s="748"/>
      <c r="P5" s="224" t="s">
        <v>538</v>
      </c>
      <c r="Q5" s="752"/>
      <c r="R5" s="753"/>
      <c r="S5" s="753"/>
      <c r="T5" s="753"/>
      <c r="U5" s="753"/>
      <c r="V5" s="753"/>
      <c r="W5" s="754"/>
    </row>
    <row r="6" spans="2:23" s="31" customFormat="1" ht="25.5" customHeight="1" x14ac:dyDescent="0.15">
      <c r="B6" s="746"/>
      <c r="C6" s="747" t="s">
        <v>321</v>
      </c>
      <c r="D6" s="748"/>
      <c r="E6" s="225">
        <v>1</v>
      </c>
      <c r="F6" s="752"/>
      <c r="G6" s="753"/>
      <c r="H6" s="753"/>
      <c r="I6" s="753"/>
      <c r="J6" s="753"/>
      <c r="K6" s="753"/>
      <c r="L6" s="754"/>
      <c r="M6" s="746"/>
      <c r="N6" s="747" t="s">
        <v>321</v>
      </c>
      <c r="O6" s="748"/>
      <c r="P6" s="225">
        <v>2</v>
      </c>
      <c r="Q6" s="752"/>
      <c r="R6" s="753"/>
      <c r="S6" s="753"/>
      <c r="T6" s="753"/>
      <c r="U6" s="753"/>
      <c r="V6" s="753"/>
      <c r="W6" s="754"/>
    </row>
    <row r="7" spans="2:23" s="31" customFormat="1" ht="25.5" customHeight="1" x14ac:dyDescent="0.15">
      <c r="B7" s="745" t="s">
        <v>30</v>
      </c>
      <c r="C7" s="747" t="s">
        <v>167</v>
      </c>
      <c r="D7" s="748"/>
      <c r="E7" s="226" t="s">
        <v>461</v>
      </c>
      <c r="F7" s="752"/>
      <c r="G7" s="753"/>
      <c r="H7" s="753"/>
      <c r="I7" s="753"/>
      <c r="J7" s="753"/>
      <c r="K7" s="753"/>
      <c r="L7" s="754"/>
      <c r="M7" s="745" t="s">
        <v>30</v>
      </c>
      <c r="N7" s="747" t="s">
        <v>167</v>
      </c>
      <c r="O7" s="748"/>
      <c r="P7" s="226" t="s">
        <v>461</v>
      </c>
      <c r="Q7" s="752"/>
      <c r="R7" s="753"/>
      <c r="S7" s="753"/>
      <c r="T7" s="753"/>
      <c r="U7" s="753"/>
      <c r="V7" s="753"/>
      <c r="W7" s="754"/>
    </row>
    <row r="8" spans="2:23" s="31" customFormat="1" ht="25.5" customHeight="1" x14ac:dyDescent="0.15">
      <c r="B8" s="758"/>
      <c r="C8" s="747" t="s">
        <v>166</v>
      </c>
      <c r="D8" s="748"/>
      <c r="E8" s="224" t="s">
        <v>347</v>
      </c>
      <c r="F8" s="752"/>
      <c r="G8" s="753"/>
      <c r="H8" s="753"/>
      <c r="I8" s="753"/>
      <c r="J8" s="753"/>
      <c r="K8" s="753"/>
      <c r="L8" s="754"/>
      <c r="M8" s="758"/>
      <c r="N8" s="747" t="s">
        <v>166</v>
      </c>
      <c r="O8" s="748"/>
      <c r="P8" s="224" t="s">
        <v>347</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463</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531</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711</v>
      </c>
      <c r="F13" s="778"/>
      <c r="G13" s="779"/>
      <c r="H13" s="764" t="s">
        <v>432</v>
      </c>
      <c r="I13" s="764"/>
      <c r="J13" s="766" t="s">
        <v>712</v>
      </c>
      <c r="K13" s="766"/>
      <c r="L13" s="766"/>
      <c r="M13" s="764" t="s">
        <v>397</v>
      </c>
      <c r="N13" s="764"/>
      <c r="O13" s="764"/>
      <c r="P13" s="780" t="s">
        <v>714</v>
      </c>
      <c r="Q13" s="781"/>
      <c r="R13" s="782"/>
      <c r="S13" s="764" t="s">
        <v>432</v>
      </c>
      <c r="T13" s="764"/>
      <c r="U13" s="765" t="s">
        <v>715</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713</v>
      </c>
      <c r="F15" s="784"/>
      <c r="G15" s="784"/>
      <c r="H15" s="784"/>
      <c r="I15" s="784"/>
      <c r="J15" s="784"/>
      <c r="K15" s="784"/>
      <c r="L15" s="785"/>
      <c r="M15" s="761" t="s">
        <v>398</v>
      </c>
      <c r="N15" s="761"/>
      <c r="O15" s="761"/>
      <c r="P15" s="783" t="s">
        <v>716</v>
      </c>
      <c r="Q15" s="784"/>
      <c r="R15" s="784"/>
      <c r="S15" s="784"/>
      <c r="T15" s="784"/>
      <c r="U15" s="784"/>
      <c r="V15" s="784"/>
      <c r="W15" s="785"/>
    </row>
    <row r="16" spans="2:23" s="31" customFormat="1" ht="25.5" customHeight="1" x14ac:dyDescent="0.15">
      <c r="B16" s="763" t="s">
        <v>32</v>
      </c>
      <c r="C16" s="763" t="s">
        <v>190</v>
      </c>
      <c r="D16" s="763"/>
      <c r="E16" s="224" t="s">
        <v>538</v>
      </c>
      <c r="F16" s="749"/>
      <c r="G16" s="750"/>
      <c r="H16" s="750"/>
      <c r="I16" s="750"/>
      <c r="J16" s="750"/>
      <c r="K16" s="750"/>
      <c r="L16" s="751"/>
      <c r="M16" s="763" t="s">
        <v>32</v>
      </c>
      <c r="N16" s="763" t="s">
        <v>190</v>
      </c>
      <c r="O16" s="763"/>
      <c r="P16" s="224" t="s">
        <v>538</v>
      </c>
      <c r="Q16" s="752"/>
      <c r="R16" s="753"/>
      <c r="S16" s="753"/>
      <c r="T16" s="753"/>
      <c r="U16" s="753"/>
      <c r="V16" s="753"/>
      <c r="W16" s="754"/>
    </row>
    <row r="17" spans="2:24" s="31" customFormat="1" ht="25.5" customHeight="1" x14ac:dyDescent="0.15">
      <c r="B17" s="763"/>
      <c r="C17" s="763" t="s">
        <v>321</v>
      </c>
      <c r="D17" s="763"/>
      <c r="E17" s="225">
        <v>3</v>
      </c>
      <c r="F17" s="752"/>
      <c r="G17" s="753"/>
      <c r="H17" s="753"/>
      <c r="I17" s="753"/>
      <c r="J17" s="753"/>
      <c r="K17" s="753"/>
      <c r="L17" s="754"/>
      <c r="M17" s="763"/>
      <c r="N17" s="763" t="s">
        <v>321</v>
      </c>
      <c r="O17" s="763"/>
      <c r="P17" s="225">
        <v>4</v>
      </c>
      <c r="Q17" s="752"/>
      <c r="R17" s="753"/>
      <c r="S17" s="753"/>
      <c r="T17" s="753"/>
      <c r="U17" s="753"/>
      <c r="V17" s="753"/>
      <c r="W17" s="754"/>
    </row>
    <row r="18" spans="2:24" s="31" customFormat="1" ht="25.5" customHeight="1" x14ac:dyDescent="0.15">
      <c r="B18" s="763" t="s">
        <v>30</v>
      </c>
      <c r="C18" s="763" t="s">
        <v>167</v>
      </c>
      <c r="D18" s="763"/>
      <c r="E18" s="226" t="s">
        <v>461</v>
      </c>
      <c r="F18" s="752"/>
      <c r="G18" s="753"/>
      <c r="H18" s="753"/>
      <c r="I18" s="753"/>
      <c r="J18" s="753"/>
      <c r="K18" s="753"/>
      <c r="L18" s="754"/>
      <c r="M18" s="763" t="s">
        <v>30</v>
      </c>
      <c r="N18" s="763" t="s">
        <v>167</v>
      </c>
      <c r="O18" s="763"/>
      <c r="P18" s="226" t="s">
        <v>461</v>
      </c>
      <c r="Q18" s="752"/>
      <c r="R18" s="753"/>
      <c r="S18" s="753"/>
      <c r="T18" s="753"/>
      <c r="U18" s="753"/>
      <c r="V18" s="753"/>
      <c r="W18" s="754"/>
    </row>
    <row r="19" spans="2:24" s="31" customFormat="1" ht="25.5" customHeight="1" x14ac:dyDescent="0.15">
      <c r="B19" s="763"/>
      <c r="C19" s="763" t="s">
        <v>166</v>
      </c>
      <c r="D19" s="763"/>
      <c r="E19" s="224" t="s">
        <v>347</v>
      </c>
      <c r="F19" s="752"/>
      <c r="G19" s="753"/>
      <c r="H19" s="753"/>
      <c r="I19" s="753"/>
      <c r="J19" s="753"/>
      <c r="K19" s="753"/>
      <c r="L19" s="754"/>
      <c r="M19" s="763"/>
      <c r="N19" s="763" t="s">
        <v>166</v>
      </c>
      <c r="O19" s="763"/>
      <c r="P19" s="224" t="s">
        <v>347</v>
      </c>
      <c r="Q19" s="752"/>
      <c r="R19" s="753"/>
      <c r="S19" s="753"/>
      <c r="T19" s="753"/>
      <c r="U19" s="753"/>
      <c r="V19" s="753"/>
      <c r="W19" s="754"/>
    </row>
    <row r="20" spans="2:24" s="31" customFormat="1" ht="25.5" customHeight="1" x14ac:dyDescent="0.15">
      <c r="B20" s="761" t="s">
        <v>31</v>
      </c>
      <c r="C20" s="761"/>
      <c r="D20" s="761"/>
      <c r="E20" s="227" t="s">
        <v>463</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717</v>
      </c>
      <c r="F24" s="781"/>
      <c r="G24" s="782"/>
      <c r="H24" s="764" t="s">
        <v>432</v>
      </c>
      <c r="I24" s="764"/>
      <c r="J24" s="777" t="s">
        <v>718</v>
      </c>
      <c r="K24" s="778"/>
      <c r="L24" s="779"/>
      <c r="M24" s="764" t="s">
        <v>397</v>
      </c>
      <c r="N24" s="764"/>
      <c r="O24" s="764"/>
      <c r="P24" s="780" t="s">
        <v>720</v>
      </c>
      <c r="Q24" s="781"/>
      <c r="R24" s="782"/>
      <c r="S24" s="764" t="s">
        <v>432</v>
      </c>
      <c r="T24" s="764"/>
      <c r="U24" s="766" t="s">
        <v>721</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719</v>
      </c>
      <c r="F26" s="784"/>
      <c r="G26" s="784"/>
      <c r="H26" s="784"/>
      <c r="I26" s="784"/>
      <c r="J26" s="784"/>
      <c r="K26" s="784"/>
      <c r="L26" s="785"/>
      <c r="M26" s="761" t="s">
        <v>398</v>
      </c>
      <c r="N26" s="761"/>
      <c r="O26" s="761"/>
      <c r="P26" s="783" t="s">
        <v>722</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9"/>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487E-D172-4A17-9FB2-36EDC395E922}">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t="s">
        <v>538</v>
      </c>
      <c r="F5" s="749"/>
      <c r="G5" s="750"/>
      <c r="H5" s="750"/>
      <c r="I5" s="750"/>
      <c r="J5" s="750"/>
      <c r="K5" s="750"/>
      <c r="L5" s="751"/>
      <c r="M5" s="745" t="s">
        <v>32</v>
      </c>
      <c r="N5" s="747" t="s">
        <v>190</v>
      </c>
      <c r="O5" s="748"/>
      <c r="P5" s="224" t="s">
        <v>538</v>
      </c>
      <c r="Q5" s="752"/>
      <c r="R5" s="753"/>
      <c r="S5" s="753"/>
      <c r="T5" s="753"/>
      <c r="U5" s="753"/>
      <c r="V5" s="753"/>
      <c r="W5" s="754"/>
    </row>
    <row r="6" spans="2:23" s="31" customFormat="1" ht="25.5" customHeight="1" x14ac:dyDescent="0.15">
      <c r="B6" s="746"/>
      <c r="C6" s="747" t="s">
        <v>321</v>
      </c>
      <c r="D6" s="748"/>
      <c r="E6" s="225">
        <v>5</v>
      </c>
      <c r="F6" s="752"/>
      <c r="G6" s="753"/>
      <c r="H6" s="753"/>
      <c r="I6" s="753"/>
      <c r="J6" s="753"/>
      <c r="K6" s="753"/>
      <c r="L6" s="754"/>
      <c r="M6" s="746"/>
      <c r="N6" s="747" t="s">
        <v>321</v>
      </c>
      <c r="O6" s="748"/>
      <c r="P6" s="225">
        <v>6</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338</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464</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547</v>
      </c>
      <c r="F12" s="755"/>
      <c r="G12" s="756"/>
      <c r="H12" s="756"/>
      <c r="I12" s="756"/>
      <c r="J12" s="756"/>
      <c r="K12" s="756"/>
      <c r="L12" s="757"/>
      <c r="M12" s="746"/>
      <c r="N12" s="761" t="s">
        <v>220</v>
      </c>
      <c r="O12" s="761"/>
      <c r="P12" s="178" t="s">
        <v>547</v>
      </c>
      <c r="Q12" s="752"/>
      <c r="R12" s="753"/>
      <c r="S12" s="753"/>
      <c r="T12" s="753"/>
      <c r="U12" s="753"/>
      <c r="V12" s="753"/>
      <c r="W12" s="754"/>
    </row>
    <row r="13" spans="2:23" s="31" customFormat="1" ht="25.5" customHeight="1" x14ac:dyDescent="0.15">
      <c r="B13" s="764" t="s">
        <v>397</v>
      </c>
      <c r="C13" s="764"/>
      <c r="D13" s="764"/>
      <c r="E13" s="777" t="s">
        <v>723</v>
      </c>
      <c r="F13" s="778"/>
      <c r="G13" s="779"/>
      <c r="H13" s="764" t="s">
        <v>432</v>
      </c>
      <c r="I13" s="764"/>
      <c r="J13" s="766" t="s">
        <v>724</v>
      </c>
      <c r="K13" s="766"/>
      <c r="L13" s="766"/>
      <c r="M13" s="764" t="s">
        <v>397</v>
      </c>
      <c r="N13" s="764"/>
      <c r="O13" s="764"/>
      <c r="P13" s="780" t="s">
        <v>726</v>
      </c>
      <c r="Q13" s="781"/>
      <c r="R13" s="782"/>
      <c r="S13" s="764" t="s">
        <v>432</v>
      </c>
      <c r="T13" s="764"/>
      <c r="U13" s="765" t="s">
        <v>694</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725</v>
      </c>
      <c r="F15" s="784"/>
      <c r="G15" s="784"/>
      <c r="H15" s="784"/>
      <c r="I15" s="784"/>
      <c r="J15" s="784"/>
      <c r="K15" s="784"/>
      <c r="L15" s="785"/>
      <c r="M15" s="761" t="s">
        <v>398</v>
      </c>
      <c r="N15" s="761"/>
      <c r="O15" s="761"/>
      <c r="P15" s="783" t="s">
        <v>727</v>
      </c>
      <c r="Q15" s="784"/>
      <c r="R15" s="784"/>
      <c r="S15" s="784"/>
      <c r="T15" s="784"/>
      <c r="U15" s="784"/>
      <c r="V15" s="784"/>
      <c r="W15" s="785"/>
    </row>
    <row r="16" spans="2:23" s="31" customFormat="1" ht="25.5" customHeight="1" x14ac:dyDescent="0.15">
      <c r="B16" s="763" t="s">
        <v>32</v>
      </c>
      <c r="C16" s="763" t="s">
        <v>190</v>
      </c>
      <c r="D16" s="763"/>
      <c r="E16" s="224" t="s">
        <v>538</v>
      </c>
      <c r="F16" s="749"/>
      <c r="G16" s="750"/>
      <c r="H16" s="750"/>
      <c r="I16" s="750"/>
      <c r="J16" s="750"/>
      <c r="K16" s="750"/>
      <c r="L16" s="751"/>
      <c r="M16" s="763" t="s">
        <v>32</v>
      </c>
      <c r="N16" s="763" t="s">
        <v>190</v>
      </c>
      <c r="O16" s="763"/>
      <c r="P16" s="224">
        <v>1</v>
      </c>
      <c r="Q16" s="752"/>
      <c r="R16" s="753"/>
      <c r="S16" s="753"/>
      <c r="T16" s="753"/>
      <c r="U16" s="753"/>
      <c r="V16" s="753"/>
      <c r="W16" s="754"/>
    </row>
    <row r="17" spans="2:24" s="31" customFormat="1" ht="25.5" customHeight="1" x14ac:dyDescent="0.15">
      <c r="B17" s="763"/>
      <c r="C17" s="763" t="s">
        <v>321</v>
      </c>
      <c r="D17" s="763"/>
      <c r="E17" s="225">
        <v>7</v>
      </c>
      <c r="F17" s="752"/>
      <c r="G17" s="753"/>
      <c r="H17" s="753"/>
      <c r="I17" s="753"/>
      <c r="J17" s="753"/>
      <c r="K17" s="753"/>
      <c r="L17" s="754"/>
      <c r="M17" s="763"/>
      <c r="N17" s="763" t="s">
        <v>321</v>
      </c>
      <c r="O17" s="763"/>
      <c r="P17" s="225">
        <v>1</v>
      </c>
      <c r="Q17" s="752"/>
      <c r="R17" s="753"/>
      <c r="S17" s="753"/>
      <c r="T17" s="753"/>
      <c r="U17" s="753"/>
      <c r="V17" s="753"/>
      <c r="W17" s="754"/>
    </row>
    <row r="18" spans="2:24" s="31" customFormat="1" ht="25.5" customHeight="1" x14ac:dyDescent="0.15">
      <c r="B18" s="763" t="s">
        <v>30</v>
      </c>
      <c r="C18" s="763" t="s">
        <v>167</v>
      </c>
      <c r="D18" s="763"/>
      <c r="E18" s="226" t="s">
        <v>249</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264</v>
      </c>
      <c r="F19" s="752"/>
      <c r="G19" s="753"/>
      <c r="H19" s="753"/>
      <c r="I19" s="753"/>
      <c r="J19" s="753"/>
      <c r="K19" s="753"/>
      <c r="L19" s="754"/>
      <c r="M19" s="763"/>
      <c r="N19" s="763" t="s">
        <v>166</v>
      </c>
      <c r="O19" s="763"/>
      <c r="P19" s="224" t="s">
        <v>346</v>
      </c>
      <c r="Q19" s="752"/>
      <c r="R19" s="753"/>
      <c r="S19" s="753"/>
      <c r="T19" s="753"/>
      <c r="U19" s="753"/>
      <c r="V19" s="753"/>
      <c r="W19" s="754"/>
    </row>
    <row r="20" spans="2:24" s="31" customFormat="1" ht="25.5" customHeight="1" x14ac:dyDescent="0.15">
      <c r="B20" s="761" t="s">
        <v>31</v>
      </c>
      <c r="C20" s="761"/>
      <c r="D20" s="761"/>
      <c r="E20" s="227" t="s">
        <v>474</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728</v>
      </c>
      <c r="F24" s="781"/>
      <c r="G24" s="782"/>
      <c r="H24" s="764" t="s">
        <v>432</v>
      </c>
      <c r="I24" s="764"/>
      <c r="J24" s="777" t="s">
        <v>729</v>
      </c>
      <c r="K24" s="778"/>
      <c r="L24" s="779"/>
      <c r="M24" s="764" t="s">
        <v>397</v>
      </c>
      <c r="N24" s="764"/>
      <c r="O24" s="764"/>
      <c r="P24" s="780" t="s">
        <v>731</v>
      </c>
      <c r="Q24" s="781"/>
      <c r="R24" s="782"/>
      <c r="S24" s="764" t="s">
        <v>432</v>
      </c>
      <c r="T24" s="764"/>
      <c r="U24" s="766" t="s">
        <v>695</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730</v>
      </c>
      <c r="F26" s="784"/>
      <c r="G26" s="784"/>
      <c r="H26" s="784"/>
      <c r="I26" s="784"/>
      <c r="J26" s="784"/>
      <c r="K26" s="784"/>
      <c r="L26" s="785"/>
      <c r="M26" s="761" t="s">
        <v>398</v>
      </c>
      <c r="N26" s="761"/>
      <c r="O26" s="761"/>
      <c r="P26" s="783" t="s">
        <v>732</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6FB68BE-272C-4CF7-846E-8F35CC4392D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F831A6-990F-4CB2-857B-CEE8A627E747}">
          <x14:formula1>
            <xm:f>'(参考)リスト'!$F$16:$F$21</xm:f>
          </x14:formula1>
          <xm:sqref>E11:E12 E22:E23 P11:P12 P22:P23</xm:sqref>
        </x14:dataValidation>
        <x14:dataValidation type="list" allowBlank="1" showInputMessage="1" showErrorMessage="1" xr:uid="{F6127A24-7291-4BE5-93D6-2DD6151BA4E5}">
          <x14:formula1>
            <xm:f>'(参考)リスト'!$D$16:$D$18</xm:f>
          </x14:formula1>
          <xm:sqref>E10 E21 P10 P21</xm:sqref>
        </x14:dataValidation>
        <x14:dataValidation type="list" allowBlank="1" showInputMessage="1" showErrorMessage="1" xr:uid="{9424869B-2D30-4514-AF99-461152D257F4}">
          <x14:formula1>
            <xm:f>'(参考)リスト'!$E$16:$E$27</xm:f>
          </x14:formula1>
          <xm:sqref>E9 E20 P9 P20</xm:sqref>
        </x14:dataValidation>
        <x14:dataValidation type="list" allowBlank="1" showInputMessage="1" showErrorMessage="1" xr:uid="{479EF625-C5D3-43AE-9275-5952B5BA7CDE}">
          <x14:formula1>
            <xm:f>'(参考)リスト'!$B$16:$B$21</xm:f>
          </x14:formula1>
          <xm:sqref>E7 E18 P7 P18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B5C9-7610-4AA8-B8B0-489642FF2678}">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1</v>
      </c>
      <c r="F5" s="749"/>
      <c r="G5" s="750"/>
      <c r="H5" s="750"/>
      <c r="I5" s="750"/>
      <c r="J5" s="750"/>
      <c r="K5" s="750"/>
      <c r="L5" s="751"/>
      <c r="M5" s="745" t="s">
        <v>32</v>
      </c>
      <c r="N5" s="747" t="s">
        <v>190</v>
      </c>
      <c r="O5" s="748"/>
      <c r="P5" s="224">
        <v>1</v>
      </c>
      <c r="Q5" s="752"/>
      <c r="R5" s="753"/>
      <c r="S5" s="753"/>
      <c r="T5" s="753"/>
      <c r="U5" s="753"/>
      <c r="V5" s="753"/>
      <c r="W5" s="754"/>
    </row>
    <row r="6" spans="2:23" s="31" customFormat="1" ht="25.5" customHeight="1" x14ac:dyDescent="0.15">
      <c r="B6" s="746"/>
      <c r="C6" s="747" t="s">
        <v>321</v>
      </c>
      <c r="D6" s="748"/>
      <c r="E6" s="225">
        <v>2</v>
      </c>
      <c r="F6" s="752"/>
      <c r="G6" s="753"/>
      <c r="H6" s="753"/>
      <c r="I6" s="753"/>
      <c r="J6" s="753"/>
      <c r="K6" s="753"/>
      <c r="L6" s="754"/>
      <c r="M6" s="746"/>
      <c r="N6" s="747" t="s">
        <v>321</v>
      </c>
      <c r="O6" s="748"/>
      <c r="P6" s="225">
        <v>3</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346</v>
      </c>
      <c r="F8" s="752"/>
      <c r="G8" s="753"/>
      <c r="H8" s="753"/>
      <c r="I8" s="753"/>
      <c r="J8" s="753"/>
      <c r="K8" s="753"/>
      <c r="L8" s="754"/>
      <c r="M8" s="758"/>
      <c r="N8" s="747" t="s">
        <v>166</v>
      </c>
      <c r="O8" s="748"/>
      <c r="P8" s="224" t="s">
        <v>342</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733</v>
      </c>
      <c r="F13" s="778"/>
      <c r="G13" s="779"/>
      <c r="H13" s="764" t="s">
        <v>432</v>
      </c>
      <c r="I13" s="764"/>
      <c r="J13" s="766"/>
      <c r="K13" s="766"/>
      <c r="L13" s="766"/>
      <c r="M13" s="764" t="s">
        <v>397</v>
      </c>
      <c r="N13" s="764"/>
      <c r="O13" s="764"/>
      <c r="P13" s="780" t="s">
        <v>735</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734</v>
      </c>
      <c r="F15" s="784"/>
      <c r="G15" s="784"/>
      <c r="H15" s="784"/>
      <c r="I15" s="784"/>
      <c r="J15" s="784"/>
      <c r="K15" s="784"/>
      <c r="L15" s="785"/>
      <c r="M15" s="761" t="s">
        <v>398</v>
      </c>
      <c r="N15" s="761"/>
      <c r="O15" s="761"/>
      <c r="P15" s="783" t="s">
        <v>736</v>
      </c>
      <c r="Q15" s="784"/>
      <c r="R15" s="784"/>
      <c r="S15" s="784"/>
      <c r="T15" s="784"/>
      <c r="U15" s="784"/>
      <c r="V15" s="784"/>
      <c r="W15" s="785"/>
    </row>
    <row r="16" spans="2:23" s="31" customFormat="1" ht="25.5" customHeight="1" x14ac:dyDescent="0.15">
      <c r="B16" s="763" t="s">
        <v>32</v>
      </c>
      <c r="C16" s="763" t="s">
        <v>190</v>
      </c>
      <c r="D16" s="763"/>
      <c r="E16" s="224">
        <v>1</v>
      </c>
      <c r="F16" s="749"/>
      <c r="G16" s="750"/>
      <c r="H16" s="750"/>
      <c r="I16" s="750"/>
      <c r="J16" s="750"/>
      <c r="K16" s="750"/>
      <c r="L16" s="751"/>
      <c r="M16" s="763" t="s">
        <v>32</v>
      </c>
      <c r="N16" s="763" t="s">
        <v>190</v>
      </c>
      <c r="O16" s="763"/>
      <c r="P16" s="224">
        <v>1</v>
      </c>
      <c r="Q16" s="752"/>
      <c r="R16" s="753"/>
      <c r="S16" s="753"/>
      <c r="T16" s="753"/>
      <c r="U16" s="753"/>
      <c r="V16" s="753"/>
      <c r="W16" s="754"/>
    </row>
    <row r="17" spans="2:24" s="31" customFormat="1" ht="25.5" customHeight="1" x14ac:dyDescent="0.15">
      <c r="B17" s="763"/>
      <c r="C17" s="763" t="s">
        <v>321</v>
      </c>
      <c r="D17" s="763"/>
      <c r="E17" s="225">
        <v>4</v>
      </c>
      <c r="F17" s="752"/>
      <c r="G17" s="753"/>
      <c r="H17" s="753"/>
      <c r="I17" s="753"/>
      <c r="J17" s="753"/>
      <c r="K17" s="753"/>
      <c r="L17" s="754"/>
      <c r="M17" s="763"/>
      <c r="N17" s="763" t="s">
        <v>321</v>
      </c>
      <c r="O17" s="763"/>
      <c r="P17" s="225">
        <v>5</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342</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470</v>
      </c>
      <c r="F20" s="752"/>
      <c r="G20" s="753"/>
      <c r="H20" s="753"/>
      <c r="I20" s="753"/>
      <c r="J20" s="753"/>
      <c r="K20" s="753"/>
      <c r="L20" s="754"/>
      <c r="M20" s="761" t="s">
        <v>31</v>
      </c>
      <c r="N20" s="761"/>
      <c r="O20" s="761"/>
      <c r="P20" s="227" t="s">
        <v>463</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737</v>
      </c>
      <c r="F24" s="781"/>
      <c r="G24" s="782"/>
      <c r="H24" s="764" t="s">
        <v>432</v>
      </c>
      <c r="I24" s="764"/>
      <c r="J24" s="777"/>
      <c r="K24" s="778"/>
      <c r="L24" s="779"/>
      <c r="M24" s="764" t="s">
        <v>397</v>
      </c>
      <c r="N24" s="764"/>
      <c r="O24" s="764"/>
      <c r="P24" s="780" t="s">
        <v>739</v>
      </c>
      <c r="Q24" s="781"/>
      <c r="R24" s="782"/>
      <c r="S24" s="764" t="s">
        <v>432</v>
      </c>
      <c r="T24" s="764"/>
      <c r="U24" s="766" t="s">
        <v>740</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738</v>
      </c>
      <c r="F26" s="784"/>
      <c r="G26" s="784"/>
      <c r="H26" s="784"/>
      <c r="I26" s="784"/>
      <c r="J26" s="784"/>
      <c r="K26" s="784"/>
      <c r="L26" s="785"/>
      <c r="M26" s="761" t="s">
        <v>398</v>
      </c>
      <c r="N26" s="761"/>
      <c r="O26" s="761"/>
      <c r="P26" s="783" t="s">
        <v>741</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E1B825E2-DB9E-4F89-97B5-6AF86172438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FF36BD9-63D5-4A35-B58C-BE63A0A89F7C}">
          <x14:formula1>
            <xm:f>'(参考)リスト'!$B$16:$B$21</xm:f>
          </x14:formula1>
          <xm:sqref>E7 E18 P7 P18</xm:sqref>
        </x14:dataValidation>
        <x14:dataValidation type="list" allowBlank="1" showInputMessage="1" showErrorMessage="1" xr:uid="{74551C0F-1BE5-407A-B067-AE8F44513113}">
          <x14:formula1>
            <xm:f>'(参考)リスト'!$E$16:$E$27</xm:f>
          </x14:formula1>
          <xm:sqref>E9 E20 P9 P20</xm:sqref>
        </x14:dataValidation>
        <x14:dataValidation type="list" allowBlank="1" showInputMessage="1" showErrorMessage="1" xr:uid="{CA61EA8A-618A-40BE-A040-A30C0372373B}">
          <x14:formula1>
            <xm:f>'(参考)リスト'!$D$16:$D$18</xm:f>
          </x14:formula1>
          <xm:sqref>E10 E21 P10 P21</xm:sqref>
        </x14:dataValidation>
        <x14:dataValidation type="list" allowBlank="1" showInputMessage="1" showErrorMessage="1" xr:uid="{9CD278C3-F28F-4BCD-B0C8-5ED6363E6073}">
          <x14:formula1>
            <xm:f>'(参考)リスト'!$F$16:$F$21</xm:f>
          </x14:formula1>
          <xm:sqref>E11:E12 E22:E23 P11:P12 P22:P23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3C203-7699-43E9-ADBF-25EB2B976538}">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1</v>
      </c>
      <c r="F5" s="749"/>
      <c r="G5" s="750"/>
      <c r="H5" s="750"/>
      <c r="I5" s="750"/>
      <c r="J5" s="750"/>
      <c r="K5" s="750"/>
      <c r="L5" s="751"/>
      <c r="M5" s="745" t="s">
        <v>32</v>
      </c>
      <c r="N5" s="747" t="s">
        <v>190</v>
      </c>
      <c r="O5" s="748"/>
      <c r="P5" s="224">
        <v>1</v>
      </c>
      <c r="Q5" s="752"/>
      <c r="R5" s="753"/>
      <c r="S5" s="753"/>
      <c r="T5" s="753"/>
      <c r="U5" s="753"/>
      <c r="V5" s="753"/>
      <c r="W5" s="754"/>
    </row>
    <row r="6" spans="2:23" s="31" customFormat="1" ht="25.5" customHeight="1" x14ac:dyDescent="0.15">
      <c r="B6" s="746"/>
      <c r="C6" s="747" t="s">
        <v>321</v>
      </c>
      <c r="D6" s="748"/>
      <c r="E6" s="225">
        <v>6</v>
      </c>
      <c r="F6" s="752"/>
      <c r="G6" s="753"/>
      <c r="H6" s="753"/>
      <c r="I6" s="753"/>
      <c r="J6" s="753"/>
      <c r="K6" s="753"/>
      <c r="L6" s="754"/>
      <c r="M6" s="746"/>
      <c r="N6" s="747" t="s">
        <v>321</v>
      </c>
      <c r="O6" s="748"/>
      <c r="P6" s="225">
        <v>7</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338</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470</v>
      </c>
      <c r="F9" s="752"/>
      <c r="G9" s="753"/>
      <c r="H9" s="753"/>
      <c r="I9" s="753"/>
      <c r="J9" s="753"/>
      <c r="K9" s="753"/>
      <c r="L9" s="754"/>
      <c r="M9" s="759" t="s">
        <v>31</v>
      </c>
      <c r="N9" s="762"/>
      <c r="O9" s="760"/>
      <c r="P9" s="227" t="s">
        <v>465</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742</v>
      </c>
      <c r="F13" s="778"/>
      <c r="G13" s="779"/>
      <c r="H13" s="764" t="s">
        <v>432</v>
      </c>
      <c r="I13" s="764"/>
      <c r="J13" s="766" t="s">
        <v>696</v>
      </c>
      <c r="K13" s="766"/>
      <c r="L13" s="766"/>
      <c r="M13" s="764" t="s">
        <v>397</v>
      </c>
      <c r="N13" s="764"/>
      <c r="O13" s="764"/>
      <c r="P13" s="780" t="s">
        <v>744</v>
      </c>
      <c r="Q13" s="781"/>
      <c r="R13" s="782"/>
      <c r="S13" s="764" t="s">
        <v>432</v>
      </c>
      <c r="T13" s="764"/>
      <c r="U13" s="765" t="s">
        <v>697</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743</v>
      </c>
      <c r="F15" s="784"/>
      <c r="G15" s="784"/>
      <c r="H15" s="784"/>
      <c r="I15" s="784"/>
      <c r="J15" s="784"/>
      <c r="K15" s="784"/>
      <c r="L15" s="785"/>
      <c r="M15" s="761" t="s">
        <v>398</v>
      </c>
      <c r="N15" s="761"/>
      <c r="O15" s="761"/>
      <c r="P15" s="783" t="s">
        <v>745</v>
      </c>
      <c r="Q15" s="784"/>
      <c r="R15" s="784"/>
      <c r="S15" s="784"/>
      <c r="T15" s="784"/>
      <c r="U15" s="784"/>
      <c r="V15" s="784"/>
      <c r="W15" s="785"/>
    </row>
    <row r="16" spans="2:23" s="31" customFormat="1" ht="25.5" customHeight="1" x14ac:dyDescent="0.15">
      <c r="B16" s="763" t="s">
        <v>32</v>
      </c>
      <c r="C16" s="763" t="s">
        <v>190</v>
      </c>
      <c r="D16" s="763"/>
      <c r="E16" s="224">
        <v>1</v>
      </c>
      <c r="F16" s="749"/>
      <c r="G16" s="750"/>
      <c r="H16" s="750"/>
      <c r="I16" s="750"/>
      <c r="J16" s="750"/>
      <c r="K16" s="750"/>
      <c r="L16" s="751"/>
      <c r="M16" s="763" t="s">
        <v>32</v>
      </c>
      <c r="N16" s="763" t="s">
        <v>190</v>
      </c>
      <c r="O16" s="763"/>
      <c r="P16" s="224">
        <v>1</v>
      </c>
      <c r="Q16" s="752"/>
      <c r="R16" s="753"/>
      <c r="S16" s="753"/>
      <c r="T16" s="753"/>
      <c r="U16" s="753"/>
      <c r="V16" s="753"/>
      <c r="W16" s="754"/>
    </row>
    <row r="17" spans="2:24" s="31" customFormat="1" ht="25.5" customHeight="1" x14ac:dyDescent="0.15">
      <c r="B17" s="763"/>
      <c r="C17" s="763" t="s">
        <v>321</v>
      </c>
      <c r="D17" s="763"/>
      <c r="E17" s="225">
        <v>8</v>
      </c>
      <c r="F17" s="752"/>
      <c r="G17" s="753"/>
      <c r="H17" s="753"/>
      <c r="I17" s="753"/>
      <c r="J17" s="753"/>
      <c r="K17" s="753"/>
      <c r="L17" s="754"/>
      <c r="M17" s="763"/>
      <c r="N17" s="763" t="s">
        <v>321</v>
      </c>
      <c r="O17" s="763"/>
      <c r="P17" s="225">
        <v>9</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337</v>
      </c>
      <c r="F19" s="752"/>
      <c r="G19" s="753"/>
      <c r="H19" s="753"/>
      <c r="I19" s="753"/>
      <c r="J19" s="753"/>
      <c r="K19" s="753"/>
      <c r="L19" s="754"/>
      <c r="M19" s="763"/>
      <c r="N19" s="763" t="s">
        <v>166</v>
      </c>
      <c r="O19" s="763"/>
      <c r="P19" s="224" t="s">
        <v>337</v>
      </c>
      <c r="Q19" s="752"/>
      <c r="R19" s="753"/>
      <c r="S19" s="753"/>
      <c r="T19" s="753"/>
      <c r="U19" s="753"/>
      <c r="V19" s="753"/>
      <c r="W19" s="754"/>
    </row>
    <row r="20" spans="2:24" s="31" customFormat="1" ht="25.5" customHeight="1" x14ac:dyDescent="0.15">
      <c r="B20" s="761" t="s">
        <v>31</v>
      </c>
      <c r="C20" s="761"/>
      <c r="D20" s="761"/>
      <c r="E20" s="227" t="s">
        <v>465</v>
      </c>
      <c r="F20" s="752"/>
      <c r="G20" s="753"/>
      <c r="H20" s="753"/>
      <c r="I20" s="753"/>
      <c r="J20" s="753"/>
      <c r="K20" s="753"/>
      <c r="L20" s="754"/>
      <c r="M20" s="761" t="s">
        <v>31</v>
      </c>
      <c r="N20" s="761"/>
      <c r="O20" s="761"/>
      <c r="P20" s="227" t="s">
        <v>474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744</v>
      </c>
      <c r="F24" s="781"/>
      <c r="G24" s="782"/>
      <c r="H24" s="764" t="s">
        <v>432</v>
      </c>
      <c r="I24" s="764"/>
      <c r="J24" s="777" t="s">
        <v>697</v>
      </c>
      <c r="K24" s="778"/>
      <c r="L24" s="779"/>
      <c r="M24" s="764" t="s">
        <v>397</v>
      </c>
      <c r="N24" s="764"/>
      <c r="O24" s="764"/>
      <c r="P24" s="780" t="s">
        <v>746</v>
      </c>
      <c r="Q24" s="781"/>
      <c r="R24" s="782"/>
      <c r="S24" s="764" t="s">
        <v>432</v>
      </c>
      <c r="T24" s="764"/>
      <c r="U24" s="766" t="s">
        <v>747</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745</v>
      </c>
      <c r="F26" s="784"/>
      <c r="G26" s="784"/>
      <c r="H26" s="784"/>
      <c r="I26" s="784"/>
      <c r="J26" s="784"/>
      <c r="K26" s="784"/>
      <c r="L26" s="785"/>
      <c r="M26" s="761" t="s">
        <v>398</v>
      </c>
      <c r="N26" s="761"/>
      <c r="O26" s="761"/>
      <c r="P26" s="783" t="s">
        <v>748</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9E2D6CBE-A61B-4567-ADF9-D6E226D6F91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F95603-1364-4649-ACBC-90F57C657B8B}">
          <x14:formula1>
            <xm:f>'(参考)リスト'!$F$16:$F$21</xm:f>
          </x14:formula1>
          <xm:sqref>E11:E12 E22:E23 P11:P12 P22:P23</xm:sqref>
        </x14:dataValidation>
        <x14:dataValidation type="list" allowBlank="1" showInputMessage="1" showErrorMessage="1" xr:uid="{85650546-F2F5-44B2-9641-0F4EC6079492}">
          <x14:formula1>
            <xm:f>'(参考)リスト'!$D$16:$D$18</xm:f>
          </x14:formula1>
          <xm:sqref>E10 E21 P10 P21</xm:sqref>
        </x14:dataValidation>
        <x14:dataValidation type="list" allowBlank="1" showInputMessage="1" showErrorMessage="1" xr:uid="{C2C1E3A5-F8E9-4574-A14F-9A0C490D48AB}">
          <x14:formula1>
            <xm:f>'(参考)リスト'!$E$16:$E$27</xm:f>
          </x14:formula1>
          <xm:sqref>E9 E20 P9 P20</xm:sqref>
        </x14:dataValidation>
        <x14:dataValidation type="list" allowBlank="1" showInputMessage="1" showErrorMessage="1" xr:uid="{F7011991-24CA-4111-A1FB-EF8B19415541}">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CD938-2EEA-4D49-AAD0-B96DDE477C49}">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2</v>
      </c>
      <c r="F5" s="749"/>
      <c r="G5" s="750"/>
      <c r="H5" s="750"/>
      <c r="I5" s="750"/>
      <c r="J5" s="750"/>
      <c r="K5" s="750"/>
      <c r="L5" s="751"/>
      <c r="M5" s="745" t="s">
        <v>32</v>
      </c>
      <c r="N5" s="747" t="s">
        <v>190</v>
      </c>
      <c r="O5" s="748"/>
      <c r="P5" s="224">
        <v>2</v>
      </c>
      <c r="Q5" s="752"/>
      <c r="R5" s="753"/>
      <c r="S5" s="753"/>
      <c r="T5" s="753"/>
      <c r="U5" s="753"/>
      <c r="V5" s="753"/>
      <c r="W5" s="754"/>
    </row>
    <row r="6" spans="2:23" s="31" customFormat="1" ht="25.5" customHeight="1" x14ac:dyDescent="0.15">
      <c r="B6" s="746"/>
      <c r="C6" s="747" t="s">
        <v>321</v>
      </c>
      <c r="D6" s="748"/>
      <c r="E6" s="225">
        <v>1</v>
      </c>
      <c r="F6" s="752"/>
      <c r="G6" s="753"/>
      <c r="H6" s="753"/>
      <c r="I6" s="753"/>
      <c r="J6" s="753"/>
      <c r="K6" s="753"/>
      <c r="L6" s="754"/>
      <c r="M6" s="746"/>
      <c r="N6" s="747" t="s">
        <v>321</v>
      </c>
      <c r="O6" s="748"/>
      <c r="P6" s="225">
        <v>2</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338</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749</v>
      </c>
      <c r="F13" s="778"/>
      <c r="G13" s="779"/>
      <c r="H13" s="764" t="s">
        <v>432</v>
      </c>
      <c r="I13" s="764"/>
      <c r="J13" s="766"/>
      <c r="K13" s="766"/>
      <c r="L13" s="766"/>
      <c r="M13" s="764" t="s">
        <v>397</v>
      </c>
      <c r="N13" s="764"/>
      <c r="O13" s="764"/>
      <c r="P13" s="780" t="s">
        <v>751</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750</v>
      </c>
      <c r="F15" s="784"/>
      <c r="G15" s="784"/>
      <c r="H15" s="784"/>
      <c r="I15" s="784"/>
      <c r="J15" s="784"/>
      <c r="K15" s="784"/>
      <c r="L15" s="785"/>
      <c r="M15" s="761" t="s">
        <v>398</v>
      </c>
      <c r="N15" s="761"/>
      <c r="O15" s="761"/>
      <c r="P15" s="783" t="s">
        <v>750</v>
      </c>
      <c r="Q15" s="784"/>
      <c r="R15" s="784"/>
      <c r="S15" s="784"/>
      <c r="T15" s="784"/>
      <c r="U15" s="784"/>
      <c r="V15" s="784"/>
      <c r="W15" s="785"/>
    </row>
    <row r="16" spans="2:23" s="31" customFormat="1" ht="25.5" customHeight="1" x14ac:dyDescent="0.15">
      <c r="B16" s="763" t="s">
        <v>32</v>
      </c>
      <c r="C16" s="763" t="s">
        <v>190</v>
      </c>
      <c r="D16" s="763"/>
      <c r="E16" s="224">
        <v>2</v>
      </c>
      <c r="F16" s="749"/>
      <c r="G16" s="750"/>
      <c r="H16" s="750"/>
      <c r="I16" s="750"/>
      <c r="J16" s="750"/>
      <c r="K16" s="750"/>
      <c r="L16" s="751"/>
      <c r="M16" s="763" t="s">
        <v>32</v>
      </c>
      <c r="N16" s="763" t="s">
        <v>190</v>
      </c>
      <c r="O16" s="763"/>
      <c r="P16" s="224">
        <v>2</v>
      </c>
      <c r="Q16" s="752"/>
      <c r="R16" s="753"/>
      <c r="S16" s="753"/>
      <c r="T16" s="753"/>
      <c r="U16" s="753"/>
      <c r="V16" s="753"/>
      <c r="W16" s="754"/>
    </row>
    <row r="17" spans="2:24" s="31" customFormat="1" ht="25.5" customHeight="1" x14ac:dyDescent="0.15">
      <c r="B17" s="763"/>
      <c r="C17" s="763" t="s">
        <v>321</v>
      </c>
      <c r="D17" s="763"/>
      <c r="E17" s="225">
        <v>3</v>
      </c>
      <c r="F17" s="752"/>
      <c r="G17" s="753"/>
      <c r="H17" s="753"/>
      <c r="I17" s="753"/>
      <c r="J17" s="753"/>
      <c r="K17" s="753"/>
      <c r="L17" s="754"/>
      <c r="M17" s="763"/>
      <c r="N17" s="763" t="s">
        <v>321</v>
      </c>
      <c r="O17" s="763"/>
      <c r="P17" s="225">
        <v>4</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342</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470</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752</v>
      </c>
      <c r="F24" s="781"/>
      <c r="G24" s="782"/>
      <c r="H24" s="764" t="s">
        <v>432</v>
      </c>
      <c r="I24" s="764"/>
      <c r="J24" s="777"/>
      <c r="K24" s="778"/>
      <c r="L24" s="779"/>
      <c r="M24" s="764" t="s">
        <v>397</v>
      </c>
      <c r="N24" s="764"/>
      <c r="O24" s="764"/>
      <c r="P24" s="780" t="s">
        <v>753</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754</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B90B1B5-FFC2-4473-9D19-ABCFA39D5E7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FCB60CC-2E91-42BA-B54F-E9874669C272}">
          <x14:formula1>
            <xm:f>'(参考)リスト'!$B$16:$B$21</xm:f>
          </x14:formula1>
          <xm:sqref>E7 E18 P7 P18</xm:sqref>
        </x14:dataValidation>
        <x14:dataValidation type="list" allowBlank="1" showInputMessage="1" showErrorMessage="1" xr:uid="{87C54253-E5D7-4B0F-A68D-7BC98213792B}">
          <x14:formula1>
            <xm:f>'(参考)リスト'!$E$16:$E$27</xm:f>
          </x14:formula1>
          <xm:sqref>E9 E20 P9 P20</xm:sqref>
        </x14:dataValidation>
        <x14:dataValidation type="list" allowBlank="1" showInputMessage="1" showErrorMessage="1" xr:uid="{4E170A77-75B9-4CED-81F2-B328F8AF4E46}">
          <x14:formula1>
            <xm:f>'(参考)リスト'!$D$16:$D$18</xm:f>
          </x14:formula1>
          <xm:sqref>E10 E21 P10 P21</xm:sqref>
        </x14:dataValidation>
        <x14:dataValidation type="list" allowBlank="1" showInputMessage="1" showErrorMessage="1" xr:uid="{B5494C5D-4468-4094-86F2-1ACC7645C38B}">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369A-297F-4D75-A4AF-DBA0718C9112}">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2</v>
      </c>
      <c r="F5" s="749"/>
      <c r="G5" s="750"/>
      <c r="H5" s="750"/>
      <c r="I5" s="750"/>
      <c r="J5" s="750"/>
      <c r="K5" s="750"/>
      <c r="L5" s="751"/>
      <c r="M5" s="745" t="s">
        <v>32</v>
      </c>
      <c r="N5" s="747" t="s">
        <v>190</v>
      </c>
      <c r="O5" s="748"/>
      <c r="P5" s="224">
        <v>2</v>
      </c>
      <c r="Q5" s="752"/>
      <c r="R5" s="753"/>
      <c r="S5" s="753"/>
      <c r="T5" s="753"/>
      <c r="U5" s="753"/>
      <c r="V5" s="753"/>
      <c r="W5" s="754"/>
    </row>
    <row r="6" spans="2:23" s="31" customFormat="1" ht="25.5" customHeight="1" x14ac:dyDescent="0.15">
      <c r="B6" s="746"/>
      <c r="C6" s="747" t="s">
        <v>321</v>
      </c>
      <c r="D6" s="748"/>
      <c r="E6" s="225">
        <v>5</v>
      </c>
      <c r="F6" s="752"/>
      <c r="G6" s="753"/>
      <c r="H6" s="753"/>
      <c r="I6" s="753"/>
      <c r="J6" s="753"/>
      <c r="K6" s="753"/>
      <c r="L6" s="754"/>
      <c r="M6" s="746"/>
      <c r="N6" s="747" t="s">
        <v>321</v>
      </c>
      <c r="O6" s="748"/>
      <c r="P6" s="225">
        <v>6</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338</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470</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531</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755</v>
      </c>
      <c r="F13" s="778"/>
      <c r="G13" s="779"/>
      <c r="H13" s="764" t="s">
        <v>432</v>
      </c>
      <c r="I13" s="764"/>
      <c r="J13" s="766" t="s">
        <v>756</v>
      </c>
      <c r="K13" s="766"/>
      <c r="L13" s="766"/>
      <c r="M13" s="764" t="s">
        <v>397</v>
      </c>
      <c r="N13" s="764"/>
      <c r="O13" s="764"/>
      <c r="P13" s="780" t="s">
        <v>758</v>
      </c>
      <c r="Q13" s="781"/>
      <c r="R13" s="782"/>
      <c r="S13" s="764" t="s">
        <v>432</v>
      </c>
      <c r="T13" s="764"/>
      <c r="U13" s="765" t="s">
        <v>759</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757</v>
      </c>
      <c r="F15" s="784"/>
      <c r="G15" s="784"/>
      <c r="H15" s="784"/>
      <c r="I15" s="784"/>
      <c r="J15" s="784"/>
      <c r="K15" s="784"/>
      <c r="L15" s="785"/>
      <c r="M15" s="761" t="s">
        <v>398</v>
      </c>
      <c r="N15" s="761"/>
      <c r="O15" s="761"/>
      <c r="P15" s="783" t="s">
        <v>760</v>
      </c>
      <c r="Q15" s="784"/>
      <c r="R15" s="784"/>
      <c r="S15" s="784"/>
      <c r="T15" s="784"/>
      <c r="U15" s="784"/>
      <c r="V15" s="784"/>
      <c r="W15" s="785"/>
    </row>
    <row r="16" spans="2:23" s="31" customFormat="1" ht="25.5" customHeight="1" x14ac:dyDescent="0.15">
      <c r="B16" s="763" t="s">
        <v>32</v>
      </c>
      <c r="C16" s="763" t="s">
        <v>190</v>
      </c>
      <c r="D16" s="763"/>
      <c r="E16" s="224">
        <v>2</v>
      </c>
      <c r="F16" s="749"/>
      <c r="G16" s="750"/>
      <c r="H16" s="750"/>
      <c r="I16" s="750"/>
      <c r="J16" s="750"/>
      <c r="K16" s="750"/>
      <c r="L16" s="751"/>
      <c r="M16" s="763" t="s">
        <v>32</v>
      </c>
      <c r="N16" s="763" t="s">
        <v>190</v>
      </c>
      <c r="O16" s="763"/>
      <c r="P16" s="224">
        <v>2</v>
      </c>
      <c r="Q16" s="752"/>
      <c r="R16" s="753"/>
      <c r="S16" s="753"/>
      <c r="T16" s="753"/>
      <c r="U16" s="753"/>
      <c r="V16" s="753"/>
      <c r="W16" s="754"/>
    </row>
    <row r="17" spans="2:24" s="31" customFormat="1" ht="25.5" customHeight="1" x14ac:dyDescent="0.15">
      <c r="B17" s="763"/>
      <c r="C17" s="763" t="s">
        <v>321</v>
      </c>
      <c r="D17" s="763"/>
      <c r="E17" s="225">
        <v>7</v>
      </c>
      <c r="F17" s="752"/>
      <c r="G17" s="753"/>
      <c r="H17" s="753"/>
      <c r="I17" s="753"/>
      <c r="J17" s="753"/>
      <c r="K17" s="753"/>
      <c r="L17" s="754"/>
      <c r="M17" s="763"/>
      <c r="N17" s="763" t="s">
        <v>321</v>
      </c>
      <c r="O17" s="763"/>
      <c r="P17" s="225">
        <v>8</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341</v>
      </c>
      <c r="Q19" s="752"/>
      <c r="R19" s="753"/>
      <c r="S19" s="753"/>
      <c r="T19" s="753"/>
      <c r="U19" s="753"/>
      <c r="V19" s="753"/>
      <c r="W19" s="754"/>
    </row>
    <row r="20" spans="2:24" s="31" customFormat="1" ht="25.5" customHeight="1" x14ac:dyDescent="0.15">
      <c r="B20" s="761" t="s">
        <v>31</v>
      </c>
      <c r="C20" s="761"/>
      <c r="D20" s="761"/>
      <c r="E20" s="227" t="s">
        <v>470</v>
      </c>
      <c r="F20" s="752"/>
      <c r="G20" s="753"/>
      <c r="H20" s="753"/>
      <c r="I20" s="753"/>
      <c r="J20" s="753"/>
      <c r="K20" s="753"/>
      <c r="L20" s="754"/>
      <c r="M20" s="761" t="s">
        <v>31</v>
      </c>
      <c r="N20" s="761"/>
      <c r="O20" s="761"/>
      <c r="P20" s="227" t="s">
        <v>470</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761</v>
      </c>
      <c r="F24" s="781"/>
      <c r="G24" s="782"/>
      <c r="H24" s="764" t="s">
        <v>432</v>
      </c>
      <c r="I24" s="764"/>
      <c r="J24" s="777" t="s">
        <v>696</v>
      </c>
      <c r="K24" s="778"/>
      <c r="L24" s="779"/>
      <c r="M24" s="764" t="s">
        <v>397</v>
      </c>
      <c r="N24" s="764"/>
      <c r="O24" s="764"/>
      <c r="P24" s="780" t="s">
        <v>763</v>
      </c>
      <c r="Q24" s="781"/>
      <c r="R24" s="782"/>
      <c r="S24" s="764" t="s">
        <v>432</v>
      </c>
      <c r="T24" s="764"/>
      <c r="U24" s="766" t="s">
        <v>764</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762</v>
      </c>
      <c r="F26" s="784"/>
      <c r="G26" s="784"/>
      <c r="H26" s="784"/>
      <c r="I26" s="784"/>
      <c r="J26" s="784"/>
      <c r="K26" s="784"/>
      <c r="L26" s="785"/>
      <c r="M26" s="761" t="s">
        <v>398</v>
      </c>
      <c r="N26" s="761"/>
      <c r="O26" s="761"/>
      <c r="P26" s="783" t="s">
        <v>765</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94426B9A-B13F-4080-9112-A064363A42E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C550C4-2270-4597-B4CE-F926AB7CCD7C}">
          <x14:formula1>
            <xm:f>'(参考)リスト'!$F$16:$F$21</xm:f>
          </x14:formula1>
          <xm:sqref>E11:E12 E22:E23 P11:P12 P22:P23</xm:sqref>
        </x14:dataValidation>
        <x14:dataValidation type="list" allowBlank="1" showInputMessage="1" showErrorMessage="1" xr:uid="{73688384-0C06-4F1E-85EE-E475DABB1486}">
          <x14:formula1>
            <xm:f>'(参考)リスト'!$D$16:$D$18</xm:f>
          </x14:formula1>
          <xm:sqref>E10 E21 P10 P21</xm:sqref>
        </x14:dataValidation>
        <x14:dataValidation type="list" allowBlank="1" showInputMessage="1" showErrorMessage="1" xr:uid="{5200AB0B-086C-4615-8F73-DC67EA5FECC4}">
          <x14:formula1>
            <xm:f>'(参考)リスト'!$E$16:$E$27</xm:f>
          </x14:formula1>
          <xm:sqref>E9 E20 P9 P20</xm:sqref>
        </x14:dataValidation>
        <x14:dataValidation type="list" allowBlank="1" showInputMessage="1" showErrorMessage="1" xr:uid="{95605C08-BC99-40B9-B219-C94BC6AE8CB4}">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95AF7-99AA-42F1-8AB4-1AB6CACE2A03}">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2</v>
      </c>
      <c r="F5" s="749"/>
      <c r="G5" s="750"/>
      <c r="H5" s="750"/>
      <c r="I5" s="750"/>
      <c r="J5" s="750"/>
      <c r="K5" s="750"/>
      <c r="L5" s="751"/>
      <c r="M5" s="745" t="s">
        <v>32</v>
      </c>
      <c r="N5" s="747" t="s">
        <v>190</v>
      </c>
      <c r="O5" s="748"/>
      <c r="P5" s="224">
        <v>2</v>
      </c>
      <c r="Q5" s="752"/>
      <c r="R5" s="753"/>
      <c r="S5" s="753"/>
      <c r="T5" s="753"/>
      <c r="U5" s="753"/>
      <c r="V5" s="753"/>
      <c r="W5" s="754"/>
    </row>
    <row r="6" spans="2:23" s="31" customFormat="1" ht="25.5" customHeight="1" x14ac:dyDescent="0.15">
      <c r="B6" s="746"/>
      <c r="C6" s="747" t="s">
        <v>321</v>
      </c>
      <c r="D6" s="748"/>
      <c r="E6" s="225">
        <v>9</v>
      </c>
      <c r="F6" s="752"/>
      <c r="G6" s="753"/>
      <c r="H6" s="753"/>
      <c r="I6" s="753"/>
      <c r="J6" s="753"/>
      <c r="K6" s="753"/>
      <c r="L6" s="754"/>
      <c r="M6" s="746"/>
      <c r="N6" s="747" t="s">
        <v>321</v>
      </c>
      <c r="O6" s="748"/>
      <c r="P6" s="225">
        <v>10</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337</v>
      </c>
      <c r="F8" s="752"/>
      <c r="G8" s="753"/>
      <c r="H8" s="753"/>
      <c r="I8" s="753"/>
      <c r="J8" s="753"/>
      <c r="K8" s="753"/>
      <c r="L8" s="754"/>
      <c r="M8" s="758"/>
      <c r="N8" s="747" t="s">
        <v>166</v>
      </c>
      <c r="O8" s="748"/>
      <c r="P8" s="224" t="s">
        <v>345</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464</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766</v>
      </c>
      <c r="F13" s="778"/>
      <c r="G13" s="779"/>
      <c r="H13" s="764" t="s">
        <v>432</v>
      </c>
      <c r="I13" s="764"/>
      <c r="J13" s="766"/>
      <c r="K13" s="766"/>
      <c r="L13" s="766"/>
      <c r="M13" s="764" t="s">
        <v>397</v>
      </c>
      <c r="N13" s="764"/>
      <c r="O13" s="764"/>
      <c r="P13" s="780" t="s">
        <v>767</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750</v>
      </c>
      <c r="F15" s="784"/>
      <c r="G15" s="784"/>
      <c r="H15" s="784"/>
      <c r="I15" s="784"/>
      <c r="J15" s="784"/>
      <c r="K15" s="784"/>
      <c r="L15" s="785"/>
      <c r="M15" s="761" t="s">
        <v>398</v>
      </c>
      <c r="N15" s="761"/>
      <c r="O15" s="761"/>
      <c r="P15" s="783" t="s">
        <v>768</v>
      </c>
      <c r="Q15" s="784"/>
      <c r="R15" s="784"/>
      <c r="S15" s="784"/>
      <c r="T15" s="784"/>
      <c r="U15" s="784"/>
      <c r="V15" s="784"/>
      <c r="W15" s="785"/>
    </row>
    <row r="16" spans="2:23" s="31" customFormat="1" ht="25.5" customHeight="1" x14ac:dyDescent="0.15">
      <c r="B16" s="763" t="s">
        <v>32</v>
      </c>
      <c r="C16" s="763" t="s">
        <v>190</v>
      </c>
      <c r="D16" s="763"/>
      <c r="E16" s="224">
        <v>2</v>
      </c>
      <c r="F16" s="749"/>
      <c r="G16" s="750"/>
      <c r="H16" s="750"/>
      <c r="I16" s="750"/>
      <c r="J16" s="750"/>
      <c r="K16" s="750"/>
      <c r="L16" s="751"/>
      <c r="M16" s="763" t="s">
        <v>32</v>
      </c>
      <c r="N16" s="763" t="s">
        <v>190</v>
      </c>
      <c r="O16" s="763"/>
      <c r="P16" s="224">
        <v>3</v>
      </c>
      <c r="Q16" s="752"/>
      <c r="R16" s="753"/>
      <c r="S16" s="753"/>
      <c r="T16" s="753"/>
      <c r="U16" s="753"/>
      <c r="V16" s="753"/>
      <c r="W16" s="754"/>
    </row>
    <row r="17" spans="2:24" s="31" customFormat="1" ht="25.5" customHeight="1" x14ac:dyDescent="0.15">
      <c r="B17" s="763"/>
      <c r="C17" s="763" t="s">
        <v>321</v>
      </c>
      <c r="D17" s="763"/>
      <c r="E17" s="225">
        <v>11</v>
      </c>
      <c r="F17" s="752"/>
      <c r="G17" s="753"/>
      <c r="H17" s="753"/>
      <c r="I17" s="753"/>
      <c r="J17" s="753"/>
      <c r="K17" s="753"/>
      <c r="L17" s="754"/>
      <c r="M17" s="763"/>
      <c r="N17" s="763" t="s">
        <v>321</v>
      </c>
      <c r="O17" s="763"/>
      <c r="P17" s="225">
        <v>1</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335</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531</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769</v>
      </c>
      <c r="F24" s="781"/>
      <c r="G24" s="782"/>
      <c r="H24" s="764" t="s">
        <v>432</v>
      </c>
      <c r="I24" s="764"/>
      <c r="J24" s="777" t="s">
        <v>770</v>
      </c>
      <c r="K24" s="778"/>
      <c r="L24" s="779"/>
      <c r="M24" s="764" t="s">
        <v>397</v>
      </c>
      <c r="N24" s="764"/>
      <c r="O24" s="764"/>
      <c r="P24" s="780" t="s">
        <v>772</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771</v>
      </c>
      <c r="F26" s="784"/>
      <c r="G26" s="784"/>
      <c r="H26" s="784"/>
      <c r="I26" s="784"/>
      <c r="J26" s="784"/>
      <c r="K26" s="784"/>
      <c r="L26" s="785"/>
      <c r="M26" s="761" t="s">
        <v>398</v>
      </c>
      <c r="N26" s="761"/>
      <c r="O26" s="761"/>
      <c r="P26" s="783" t="s">
        <v>750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E35BA098-0918-4386-A51B-450DDD8CB46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6C739C-E940-4B97-82A7-85115CAF7447}">
          <x14:formula1>
            <xm:f>'(参考)リスト'!$B$16:$B$21</xm:f>
          </x14:formula1>
          <xm:sqref>E7 E18 P7 P18</xm:sqref>
        </x14:dataValidation>
        <x14:dataValidation type="list" allowBlank="1" showInputMessage="1" showErrorMessage="1" xr:uid="{E9E4A68E-396A-47B2-B51B-0804F62DF491}">
          <x14:formula1>
            <xm:f>'(参考)リスト'!$E$16:$E$27</xm:f>
          </x14:formula1>
          <xm:sqref>E9 E20 P9 P20</xm:sqref>
        </x14:dataValidation>
        <x14:dataValidation type="list" allowBlank="1" showInputMessage="1" showErrorMessage="1" xr:uid="{B6BDA678-E7C3-4028-AE09-67688311142E}">
          <x14:formula1>
            <xm:f>'(参考)リスト'!$D$16:$D$18</xm:f>
          </x14:formula1>
          <xm:sqref>E10 E21 P10 P21</xm:sqref>
        </x14:dataValidation>
        <x14:dataValidation type="list" allowBlank="1" showInputMessage="1" showErrorMessage="1" xr:uid="{06C30CAF-D38D-4676-8719-F792F38E2AA8}">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E76BB-CF85-41B6-8028-CBFEC32522AA}">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3</v>
      </c>
      <c r="F5" s="749"/>
      <c r="G5" s="750"/>
      <c r="H5" s="750"/>
      <c r="I5" s="750"/>
      <c r="J5" s="750"/>
      <c r="K5" s="750"/>
      <c r="L5" s="751"/>
      <c r="M5" s="745" t="s">
        <v>32</v>
      </c>
      <c r="N5" s="747" t="s">
        <v>190</v>
      </c>
      <c r="O5" s="748"/>
      <c r="P5" s="224">
        <v>3</v>
      </c>
      <c r="Q5" s="752"/>
      <c r="R5" s="753"/>
      <c r="S5" s="753"/>
      <c r="T5" s="753"/>
      <c r="U5" s="753"/>
      <c r="V5" s="753"/>
      <c r="W5" s="754"/>
    </row>
    <row r="6" spans="2:23" s="31" customFormat="1" ht="25.5" customHeight="1" x14ac:dyDescent="0.15">
      <c r="B6" s="746"/>
      <c r="C6" s="747" t="s">
        <v>321</v>
      </c>
      <c r="D6" s="748"/>
      <c r="E6" s="225">
        <v>2</v>
      </c>
      <c r="F6" s="752"/>
      <c r="G6" s="753"/>
      <c r="H6" s="753"/>
      <c r="I6" s="753"/>
      <c r="J6" s="753"/>
      <c r="K6" s="753"/>
      <c r="L6" s="754"/>
      <c r="M6" s="746"/>
      <c r="N6" s="747" t="s">
        <v>321</v>
      </c>
      <c r="O6" s="748"/>
      <c r="P6" s="225">
        <v>3</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336</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470</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773</v>
      </c>
      <c r="F13" s="778"/>
      <c r="G13" s="779"/>
      <c r="H13" s="764" t="s">
        <v>432</v>
      </c>
      <c r="I13" s="764"/>
      <c r="J13" s="766"/>
      <c r="K13" s="766"/>
      <c r="L13" s="766"/>
      <c r="M13" s="764" t="s">
        <v>397</v>
      </c>
      <c r="N13" s="764"/>
      <c r="O13" s="764"/>
      <c r="P13" s="780" t="s">
        <v>775</v>
      </c>
      <c r="Q13" s="781"/>
      <c r="R13" s="782"/>
      <c r="S13" s="764" t="s">
        <v>432</v>
      </c>
      <c r="T13" s="764"/>
      <c r="U13" s="765" t="s">
        <v>776</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774</v>
      </c>
      <c r="F15" s="784"/>
      <c r="G15" s="784"/>
      <c r="H15" s="784"/>
      <c r="I15" s="784"/>
      <c r="J15" s="784"/>
      <c r="K15" s="784"/>
      <c r="L15" s="785"/>
      <c r="M15" s="761" t="s">
        <v>398</v>
      </c>
      <c r="N15" s="761"/>
      <c r="O15" s="761"/>
      <c r="P15" s="783" t="s">
        <v>777</v>
      </c>
      <c r="Q15" s="784"/>
      <c r="R15" s="784"/>
      <c r="S15" s="784"/>
      <c r="T15" s="784"/>
      <c r="U15" s="784"/>
      <c r="V15" s="784"/>
      <c r="W15" s="785"/>
    </row>
    <row r="16" spans="2:23" s="31" customFormat="1" ht="25.5" customHeight="1" x14ac:dyDescent="0.15">
      <c r="B16" s="763" t="s">
        <v>32</v>
      </c>
      <c r="C16" s="763" t="s">
        <v>190</v>
      </c>
      <c r="D16" s="763"/>
      <c r="E16" s="224">
        <v>3</v>
      </c>
      <c r="F16" s="749"/>
      <c r="G16" s="750"/>
      <c r="H16" s="750"/>
      <c r="I16" s="750"/>
      <c r="J16" s="750"/>
      <c r="K16" s="750"/>
      <c r="L16" s="751"/>
      <c r="M16" s="763" t="s">
        <v>32</v>
      </c>
      <c r="N16" s="763" t="s">
        <v>190</v>
      </c>
      <c r="O16" s="763"/>
      <c r="P16" s="224">
        <v>3</v>
      </c>
      <c r="Q16" s="752"/>
      <c r="R16" s="753"/>
      <c r="S16" s="753"/>
      <c r="T16" s="753"/>
      <c r="U16" s="753"/>
      <c r="V16" s="753"/>
      <c r="W16" s="754"/>
    </row>
    <row r="17" spans="2:24" s="31" customFormat="1" ht="25.5" customHeight="1" x14ac:dyDescent="0.15">
      <c r="B17" s="763"/>
      <c r="C17" s="763" t="s">
        <v>321</v>
      </c>
      <c r="D17" s="763"/>
      <c r="E17" s="225">
        <v>4</v>
      </c>
      <c r="F17" s="752"/>
      <c r="G17" s="753"/>
      <c r="H17" s="753"/>
      <c r="I17" s="753"/>
      <c r="J17" s="753"/>
      <c r="K17" s="753"/>
      <c r="L17" s="754"/>
      <c r="M17" s="763"/>
      <c r="N17" s="763" t="s">
        <v>321</v>
      </c>
      <c r="O17" s="763"/>
      <c r="P17" s="225">
        <v>5</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346</v>
      </c>
      <c r="Q19" s="752"/>
      <c r="R19" s="753"/>
      <c r="S19" s="753"/>
      <c r="T19" s="753"/>
      <c r="U19" s="753"/>
      <c r="V19" s="753"/>
      <c r="W19" s="754"/>
    </row>
    <row r="20" spans="2:24" s="31" customFormat="1" ht="25.5" customHeight="1" x14ac:dyDescent="0.15">
      <c r="B20" s="761" t="s">
        <v>31</v>
      </c>
      <c r="C20" s="761"/>
      <c r="D20" s="761"/>
      <c r="E20" s="227" t="s">
        <v>470</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778</v>
      </c>
      <c r="F24" s="781"/>
      <c r="G24" s="782"/>
      <c r="H24" s="764" t="s">
        <v>432</v>
      </c>
      <c r="I24" s="764"/>
      <c r="J24" s="777"/>
      <c r="K24" s="778"/>
      <c r="L24" s="779"/>
      <c r="M24" s="764" t="s">
        <v>397</v>
      </c>
      <c r="N24" s="764"/>
      <c r="O24" s="764"/>
      <c r="P24" s="780" t="s">
        <v>780</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779</v>
      </c>
      <c r="F26" s="784"/>
      <c r="G26" s="784"/>
      <c r="H26" s="784"/>
      <c r="I26" s="784"/>
      <c r="J26" s="784"/>
      <c r="K26" s="784"/>
      <c r="L26" s="785"/>
      <c r="M26" s="761" t="s">
        <v>398</v>
      </c>
      <c r="N26" s="761"/>
      <c r="O26" s="761"/>
      <c r="P26" s="783" t="s">
        <v>768</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41C729A5-59C0-44F0-987D-B7755B53B92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F2655F-7293-44F8-A184-2F41AD2F3660}">
          <x14:formula1>
            <xm:f>'(参考)リスト'!$F$16:$F$21</xm:f>
          </x14:formula1>
          <xm:sqref>E11:E12 E22:E23 P11:P12 P22:P23</xm:sqref>
        </x14:dataValidation>
        <x14:dataValidation type="list" allowBlank="1" showInputMessage="1" showErrorMessage="1" xr:uid="{8899F664-74B3-4859-AF7F-0DD42A665E71}">
          <x14:formula1>
            <xm:f>'(参考)リスト'!$D$16:$D$18</xm:f>
          </x14:formula1>
          <xm:sqref>E10 E21 P10 P21</xm:sqref>
        </x14:dataValidation>
        <x14:dataValidation type="list" allowBlank="1" showInputMessage="1" showErrorMessage="1" xr:uid="{7243523F-7110-42E9-9ABF-30EC024A4092}">
          <x14:formula1>
            <xm:f>'(参考)リスト'!$E$16:$E$27</xm:f>
          </x14:formula1>
          <xm:sqref>E9 E20 P9 P20</xm:sqref>
        </x14:dataValidation>
        <x14:dataValidation type="list" allowBlank="1" showInputMessage="1" showErrorMessage="1" xr:uid="{B7C31966-41B7-46A3-AA0F-8D12EE4DD8DD}">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7469C-009A-40B4-9816-FB1B3BF5FB01}">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3</v>
      </c>
      <c r="F5" s="749"/>
      <c r="G5" s="750"/>
      <c r="H5" s="750"/>
      <c r="I5" s="750"/>
      <c r="J5" s="750"/>
      <c r="K5" s="750"/>
      <c r="L5" s="751"/>
      <c r="M5" s="745" t="s">
        <v>32</v>
      </c>
      <c r="N5" s="747" t="s">
        <v>190</v>
      </c>
      <c r="O5" s="748"/>
      <c r="P5" s="224">
        <v>3</v>
      </c>
      <c r="Q5" s="752"/>
      <c r="R5" s="753"/>
      <c r="S5" s="753"/>
      <c r="T5" s="753"/>
      <c r="U5" s="753"/>
      <c r="V5" s="753"/>
      <c r="W5" s="754"/>
    </row>
    <row r="6" spans="2:23" s="31" customFormat="1" ht="25.5" customHeight="1" x14ac:dyDescent="0.15">
      <c r="B6" s="746"/>
      <c r="C6" s="747" t="s">
        <v>321</v>
      </c>
      <c r="D6" s="748"/>
      <c r="E6" s="225">
        <v>6</v>
      </c>
      <c r="F6" s="752"/>
      <c r="G6" s="753"/>
      <c r="H6" s="753"/>
      <c r="I6" s="753"/>
      <c r="J6" s="753"/>
      <c r="K6" s="753"/>
      <c r="L6" s="754"/>
      <c r="M6" s="746"/>
      <c r="N6" s="747" t="s">
        <v>321</v>
      </c>
      <c r="O6" s="748"/>
      <c r="P6" s="225">
        <v>7</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336</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463</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531</v>
      </c>
      <c r="Q12" s="752"/>
      <c r="R12" s="753"/>
      <c r="S12" s="753"/>
      <c r="T12" s="753"/>
      <c r="U12" s="753"/>
      <c r="V12" s="753"/>
      <c r="W12" s="754"/>
    </row>
    <row r="13" spans="2:23" s="31" customFormat="1" ht="25.5" customHeight="1" x14ac:dyDescent="0.15">
      <c r="B13" s="764" t="s">
        <v>397</v>
      </c>
      <c r="C13" s="764"/>
      <c r="D13" s="764"/>
      <c r="E13" s="777" t="s">
        <v>781</v>
      </c>
      <c r="F13" s="778"/>
      <c r="G13" s="779"/>
      <c r="H13" s="764" t="s">
        <v>432</v>
      </c>
      <c r="I13" s="764"/>
      <c r="J13" s="766" t="s">
        <v>782</v>
      </c>
      <c r="K13" s="766"/>
      <c r="L13" s="766"/>
      <c r="M13" s="764" t="s">
        <v>397</v>
      </c>
      <c r="N13" s="764"/>
      <c r="O13" s="764"/>
      <c r="P13" s="780" t="s">
        <v>784</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783</v>
      </c>
      <c r="F15" s="784"/>
      <c r="G15" s="784"/>
      <c r="H15" s="784"/>
      <c r="I15" s="784"/>
      <c r="J15" s="784"/>
      <c r="K15" s="784"/>
      <c r="L15" s="785"/>
      <c r="M15" s="761" t="s">
        <v>398</v>
      </c>
      <c r="N15" s="761"/>
      <c r="O15" s="761"/>
      <c r="P15" s="783" t="s">
        <v>785</v>
      </c>
      <c r="Q15" s="784"/>
      <c r="R15" s="784"/>
      <c r="S15" s="784"/>
      <c r="T15" s="784"/>
      <c r="U15" s="784"/>
      <c r="V15" s="784"/>
      <c r="W15" s="785"/>
    </row>
    <row r="16" spans="2:23" s="31" customFormat="1" ht="25.5" customHeight="1" x14ac:dyDescent="0.15">
      <c r="B16" s="763" t="s">
        <v>32</v>
      </c>
      <c r="C16" s="763" t="s">
        <v>190</v>
      </c>
      <c r="D16" s="763"/>
      <c r="E16" s="224">
        <v>3</v>
      </c>
      <c r="F16" s="749"/>
      <c r="G16" s="750"/>
      <c r="H16" s="750"/>
      <c r="I16" s="750"/>
      <c r="J16" s="750"/>
      <c r="K16" s="750"/>
      <c r="L16" s="751"/>
      <c r="M16" s="763" t="s">
        <v>32</v>
      </c>
      <c r="N16" s="763" t="s">
        <v>190</v>
      </c>
      <c r="O16" s="763"/>
      <c r="P16" s="224">
        <v>3</v>
      </c>
      <c r="Q16" s="752"/>
      <c r="R16" s="753"/>
      <c r="S16" s="753"/>
      <c r="T16" s="753"/>
      <c r="U16" s="753"/>
      <c r="V16" s="753"/>
      <c r="W16" s="754"/>
    </row>
    <row r="17" spans="2:24" s="31" customFormat="1" ht="25.5" customHeight="1" x14ac:dyDescent="0.15">
      <c r="B17" s="763"/>
      <c r="C17" s="763" t="s">
        <v>321</v>
      </c>
      <c r="D17" s="763"/>
      <c r="E17" s="225">
        <v>8</v>
      </c>
      <c r="F17" s="752"/>
      <c r="G17" s="753"/>
      <c r="H17" s="753"/>
      <c r="I17" s="753"/>
      <c r="J17" s="753"/>
      <c r="K17" s="753"/>
      <c r="L17" s="754"/>
      <c r="M17" s="763"/>
      <c r="N17" s="763" t="s">
        <v>321</v>
      </c>
      <c r="O17" s="763"/>
      <c r="P17" s="225">
        <v>9</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786</v>
      </c>
      <c r="F24" s="781"/>
      <c r="G24" s="782"/>
      <c r="H24" s="764" t="s">
        <v>432</v>
      </c>
      <c r="I24" s="764"/>
      <c r="J24" s="777"/>
      <c r="K24" s="778"/>
      <c r="L24" s="779"/>
      <c r="M24" s="764" t="s">
        <v>397</v>
      </c>
      <c r="N24" s="764"/>
      <c r="O24" s="764"/>
      <c r="P24" s="780" t="s">
        <v>787</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750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975023F3-EB1D-42F7-874D-6D19242D265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CB5134-1B81-4117-AE22-9A7FC5D088D5}">
          <x14:formula1>
            <xm:f>'(参考)リスト'!$B$16:$B$21</xm:f>
          </x14:formula1>
          <xm:sqref>E7 E18 P7 P18</xm:sqref>
        </x14:dataValidation>
        <x14:dataValidation type="list" allowBlank="1" showInputMessage="1" showErrorMessage="1" xr:uid="{BB67D8BC-B7CC-431A-8842-F8F63F973C4D}">
          <x14:formula1>
            <xm:f>'(参考)リスト'!$E$16:$E$27</xm:f>
          </x14:formula1>
          <xm:sqref>E9 E20 P9 P20</xm:sqref>
        </x14:dataValidation>
        <x14:dataValidation type="list" allowBlank="1" showInputMessage="1" showErrorMessage="1" xr:uid="{6960A0B5-E288-4D7C-B6B2-6B0B00F7A3BC}">
          <x14:formula1>
            <xm:f>'(参考)リスト'!$D$16:$D$18</xm:f>
          </x14:formula1>
          <xm:sqref>E10 E21 P10 P21</xm:sqref>
        </x14:dataValidation>
        <x14:dataValidation type="list" allowBlank="1" showInputMessage="1" showErrorMessage="1" xr:uid="{7582F227-249B-452C-9A91-C52C7DF5ABA8}">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7E606-12C9-45CA-A0DF-F4A55F55B6AF}">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3</v>
      </c>
      <c r="F5" s="749"/>
      <c r="G5" s="750"/>
      <c r="H5" s="750"/>
      <c r="I5" s="750"/>
      <c r="J5" s="750"/>
      <c r="K5" s="750"/>
      <c r="L5" s="751"/>
      <c r="M5" s="745" t="s">
        <v>32</v>
      </c>
      <c r="N5" s="747" t="s">
        <v>190</v>
      </c>
      <c r="O5" s="748"/>
      <c r="P5" s="224">
        <v>3</v>
      </c>
      <c r="Q5" s="752"/>
      <c r="R5" s="753"/>
      <c r="S5" s="753"/>
      <c r="T5" s="753"/>
      <c r="U5" s="753"/>
      <c r="V5" s="753"/>
      <c r="W5" s="754"/>
    </row>
    <row r="6" spans="2:23" s="31" customFormat="1" ht="25.5" customHeight="1" x14ac:dyDescent="0.15">
      <c r="B6" s="746"/>
      <c r="C6" s="747" t="s">
        <v>321</v>
      </c>
      <c r="D6" s="748"/>
      <c r="E6" s="225">
        <v>10</v>
      </c>
      <c r="F6" s="752"/>
      <c r="G6" s="753"/>
      <c r="H6" s="753"/>
      <c r="I6" s="753"/>
      <c r="J6" s="753"/>
      <c r="K6" s="753"/>
      <c r="L6" s="754"/>
      <c r="M6" s="746"/>
      <c r="N6" s="747" t="s">
        <v>321</v>
      </c>
      <c r="O6" s="748"/>
      <c r="P6" s="225">
        <v>11</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249</v>
      </c>
      <c r="Q7" s="752"/>
      <c r="R7" s="753"/>
      <c r="S7" s="753"/>
      <c r="T7" s="753"/>
      <c r="U7" s="753"/>
      <c r="V7" s="753"/>
      <c r="W7" s="754"/>
    </row>
    <row r="8" spans="2:23" s="31" customFormat="1" ht="25.5" customHeight="1" x14ac:dyDescent="0.15">
      <c r="B8" s="758"/>
      <c r="C8" s="747" t="s">
        <v>166</v>
      </c>
      <c r="D8" s="748"/>
      <c r="E8" s="224" t="s">
        <v>337</v>
      </c>
      <c r="F8" s="752"/>
      <c r="G8" s="753"/>
      <c r="H8" s="753"/>
      <c r="I8" s="753"/>
      <c r="J8" s="753"/>
      <c r="K8" s="753"/>
      <c r="L8" s="754"/>
      <c r="M8" s="758"/>
      <c r="N8" s="747" t="s">
        <v>166</v>
      </c>
      <c r="O8" s="748"/>
      <c r="P8" s="224" t="s">
        <v>264</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474</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c r="Q11" s="752"/>
      <c r="R11" s="753"/>
      <c r="S11" s="753"/>
      <c r="T11" s="753"/>
      <c r="U11" s="753"/>
      <c r="V11" s="753"/>
      <c r="W11" s="754"/>
    </row>
    <row r="12" spans="2:23" s="31" customFormat="1" ht="25.5" customHeight="1" x14ac:dyDescent="0.15">
      <c r="B12" s="746"/>
      <c r="C12" s="761" t="s">
        <v>220</v>
      </c>
      <c r="D12" s="761"/>
      <c r="E12" s="178" t="s">
        <v>531</v>
      </c>
      <c r="F12" s="755"/>
      <c r="G12" s="756"/>
      <c r="H12" s="756"/>
      <c r="I12" s="756"/>
      <c r="J12" s="756"/>
      <c r="K12" s="756"/>
      <c r="L12" s="757"/>
      <c r="M12" s="746"/>
      <c r="N12" s="761" t="s">
        <v>220</v>
      </c>
      <c r="O12" s="761"/>
      <c r="P12" s="178"/>
      <c r="Q12" s="752"/>
      <c r="R12" s="753"/>
      <c r="S12" s="753"/>
      <c r="T12" s="753"/>
      <c r="U12" s="753"/>
      <c r="V12" s="753"/>
      <c r="W12" s="754"/>
    </row>
    <row r="13" spans="2:23" s="31" customFormat="1" ht="25.5" customHeight="1" x14ac:dyDescent="0.15">
      <c r="B13" s="764" t="s">
        <v>397</v>
      </c>
      <c r="C13" s="764"/>
      <c r="D13" s="764"/>
      <c r="E13" s="777" t="s">
        <v>788</v>
      </c>
      <c r="F13" s="778"/>
      <c r="G13" s="779"/>
      <c r="H13" s="764" t="s">
        <v>432</v>
      </c>
      <c r="I13" s="764"/>
      <c r="J13" s="766"/>
      <c r="K13" s="766"/>
      <c r="L13" s="766"/>
      <c r="M13" s="764" t="s">
        <v>397</v>
      </c>
      <c r="N13" s="764"/>
      <c r="O13" s="764"/>
      <c r="P13" s="780" t="s">
        <v>790</v>
      </c>
      <c r="Q13" s="781"/>
      <c r="R13" s="782"/>
      <c r="S13" s="764" t="s">
        <v>432</v>
      </c>
      <c r="T13" s="764"/>
      <c r="U13" s="765" t="s">
        <v>791</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789</v>
      </c>
      <c r="F15" s="784"/>
      <c r="G15" s="784"/>
      <c r="H15" s="784"/>
      <c r="I15" s="784"/>
      <c r="J15" s="784"/>
      <c r="K15" s="784"/>
      <c r="L15" s="785"/>
      <c r="M15" s="761" t="s">
        <v>398</v>
      </c>
      <c r="N15" s="761"/>
      <c r="O15" s="761"/>
      <c r="P15" s="783" t="s">
        <v>792</v>
      </c>
      <c r="Q15" s="784"/>
      <c r="R15" s="784"/>
      <c r="S15" s="784"/>
      <c r="T15" s="784"/>
      <c r="U15" s="784"/>
      <c r="V15" s="784"/>
      <c r="W15" s="785"/>
    </row>
    <row r="16" spans="2:23" s="31" customFormat="1" ht="25.5" customHeight="1" x14ac:dyDescent="0.15">
      <c r="B16" s="763" t="s">
        <v>32</v>
      </c>
      <c r="C16" s="763" t="s">
        <v>190</v>
      </c>
      <c r="D16" s="763"/>
      <c r="E16" s="224">
        <v>4</v>
      </c>
      <c r="F16" s="749"/>
      <c r="G16" s="750"/>
      <c r="H16" s="750"/>
      <c r="I16" s="750"/>
      <c r="J16" s="750"/>
      <c r="K16" s="750"/>
      <c r="L16" s="751"/>
      <c r="M16" s="763" t="s">
        <v>32</v>
      </c>
      <c r="N16" s="763" t="s">
        <v>190</v>
      </c>
      <c r="O16" s="763"/>
      <c r="P16" s="224">
        <v>4</v>
      </c>
      <c r="Q16" s="752"/>
      <c r="R16" s="753"/>
      <c r="S16" s="753"/>
      <c r="T16" s="753"/>
      <c r="U16" s="753"/>
      <c r="V16" s="753"/>
      <c r="W16" s="754"/>
    </row>
    <row r="17" spans="2:24" s="31" customFormat="1" ht="25.5" customHeight="1" x14ac:dyDescent="0.15">
      <c r="B17" s="763"/>
      <c r="C17" s="763" t="s">
        <v>321</v>
      </c>
      <c r="D17" s="763"/>
      <c r="E17" s="225">
        <v>1</v>
      </c>
      <c r="F17" s="752"/>
      <c r="G17" s="753"/>
      <c r="H17" s="753"/>
      <c r="I17" s="753"/>
      <c r="J17" s="753"/>
      <c r="K17" s="753"/>
      <c r="L17" s="754"/>
      <c r="M17" s="763"/>
      <c r="N17" s="763" t="s">
        <v>321</v>
      </c>
      <c r="O17" s="763"/>
      <c r="P17" s="225">
        <v>2</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336</v>
      </c>
      <c r="Q19" s="752"/>
      <c r="R19" s="753"/>
      <c r="S19" s="753"/>
      <c r="T19" s="753"/>
      <c r="U19" s="753"/>
      <c r="V19" s="753"/>
      <c r="W19" s="754"/>
    </row>
    <row r="20" spans="2:24" s="31" customFormat="1" ht="25.5" customHeight="1" x14ac:dyDescent="0.15">
      <c r="B20" s="761" t="s">
        <v>31</v>
      </c>
      <c r="C20" s="761"/>
      <c r="D20" s="761"/>
      <c r="E20" s="227" t="s">
        <v>470</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755</v>
      </c>
      <c r="F24" s="781"/>
      <c r="G24" s="782"/>
      <c r="H24" s="764" t="s">
        <v>432</v>
      </c>
      <c r="I24" s="764"/>
      <c r="J24" s="777"/>
      <c r="K24" s="778"/>
      <c r="L24" s="779"/>
      <c r="M24" s="764" t="s">
        <v>397</v>
      </c>
      <c r="N24" s="764"/>
      <c r="O24" s="764"/>
      <c r="P24" s="780" t="s">
        <v>793</v>
      </c>
      <c r="Q24" s="781"/>
      <c r="R24" s="782"/>
      <c r="S24" s="764" t="s">
        <v>432</v>
      </c>
      <c r="T24" s="764"/>
      <c r="U24" s="766" t="s">
        <v>698</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779</v>
      </c>
      <c r="F26" s="784"/>
      <c r="G26" s="784"/>
      <c r="H26" s="784"/>
      <c r="I26" s="784"/>
      <c r="J26" s="784"/>
      <c r="K26" s="784"/>
      <c r="L26" s="785"/>
      <c r="M26" s="761" t="s">
        <v>398</v>
      </c>
      <c r="N26" s="761"/>
      <c r="O26" s="761"/>
      <c r="P26" s="783" t="s">
        <v>794</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225BFCD9-3BD1-4631-8399-DD651405988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B6E0A9-9CA4-4226-B481-D885A9419D08}">
          <x14:formula1>
            <xm:f>'(参考)リスト'!$F$16:$F$21</xm:f>
          </x14:formula1>
          <xm:sqref>E11:E12 E22:E23 P11:P12 P22:P23</xm:sqref>
        </x14:dataValidation>
        <x14:dataValidation type="list" allowBlank="1" showInputMessage="1" showErrorMessage="1" xr:uid="{48596D4B-8623-420E-AF4F-F163139F4073}">
          <x14:formula1>
            <xm:f>'(参考)リスト'!$D$16:$D$18</xm:f>
          </x14:formula1>
          <xm:sqref>E10 E21 P10 P21</xm:sqref>
        </x14:dataValidation>
        <x14:dataValidation type="list" allowBlank="1" showInputMessage="1" showErrorMessage="1" xr:uid="{64D4BE58-C648-4ED2-AA21-5F2819C475D5}">
          <x14:formula1>
            <xm:f>'(参考)リスト'!$E$16:$E$27</xm:f>
          </x14:formula1>
          <xm:sqref>E9 E20 P9 P20</xm:sqref>
        </x14:dataValidation>
        <x14:dataValidation type="list" allowBlank="1" showInputMessage="1" showErrorMessage="1" xr:uid="{A4902F44-B9FB-4806-AA4E-2A42A73BF29E}">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6A909-153D-4AAF-A980-ADAEC0CC3C93}">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4</v>
      </c>
      <c r="F5" s="749"/>
      <c r="G5" s="750"/>
      <c r="H5" s="750"/>
      <c r="I5" s="750"/>
      <c r="J5" s="750"/>
      <c r="K5" s="750"/>
      <c r="L5" s="751"/>
      <c r="M5" s="745" t="s">
        <v>32</v>
      </c>
      <c r="N5" s="747" t="s">
        <v>190</v>
      </c>
      <c r="O5" s="748"/>
      <c r="P5" s="224">
        <v>4</v>
      </c>
      <c r="Q5" s="752"/>
      <c r="R5" s="753"/>
      <c r="S5" s="753"/>
      <c r="T5" s="753"/>
      <c r="U5" s="753"/>
      <c r="V5" s="753"/>
      <c r="W5" s="754"/>
    </row>
    <row r="6" spans="2:23" s="31" customFormat="1" ht="25.5" customHeight="1" x14ac:dyDescent="0.15">
      <c r="B6" s="746"/>
      <c r="C6" s="747" t="s">
        <v>321</v>
      </c>
      <c r="D6" s="748"/>
      <c r="E6" s="225">
        <v>3</v>
      </c>
      <c r="F6" s="752"/>
      <c r="G6" s="753"/>
      <c r="H6" s="753"/>
      <c r="I6" s="753"/>
      <c r="J6" s="753"/>
      <c r="K6" s="753"/>
      <c r="L6" s="754"/>
      <c r="M6" s="746"/>
      <c r="N6" s="747" t="s">
        <v>321</v>
      </c>
      <c r="O6" s="748"/>
      <c r="P6" s="225">
        <v>3</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249</v>
      </c>
      <c r="Q7" s="752"/>
      <c r="R7" s="753"/>
      <c r="S7" s="753"/>
      <c r="T7" s="753"/>
      <c r="U7" s="753"/>
      <c r="V7" s="753"/>
      <c r="W7" s="754"/>
    </row>
    <row r="8" spans="2:23" s="31" customFormat="1" ht="25.5" customHeight="1" x14ac:dyDescent="0.15">
      <c r="B8" s="758"/>
      <c r="C8" s="747" t="s">
        <v>166</v>
      </c>
      <c r="D8" s="748"/>
      <c r="E8" s="224" t="s">
        <v>338</v>
      </c>
      <c r="F8" s="752"/>
      <c r="G8" s="753"/>
      <c r="H8" s="753"/>
      <c r="I8" s="753"/>
      <c r="J8" s="753"/>
      <c r="K8" s="753"/>
      <c r="L8" s="754"/>
      <c r="M8" s="758"/>
      <c r="N8" s="747" t="s">
        <v>166</v>
      </c>
      <c r="O8" s="748"/>
      <c r="P8" s="224" t="s">
        <v>264</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472</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547</v>
      </c>
      <c r="F12" s="755"/>
      <c r="G12" s="756"/>
      <c r="H12" s="756"/>
      <c r="I12" s="756"/>
      <c r="J12" s="756"/>
      <c r="K12" s="756"/>
      <c r="L12" s="757"/>
      <c r="M12" s="746"/>
      <c r="N12" s="761" t="s">
        <v>220</v>
      </c>
      <c r="O12" s="761"/>
      <c r="P12" s="178" t="s">
        <v>547</v>
      </c>
      <c r="Q12" s="752"/>
      <c r="R12" s="753"/>
      <c r="S12" s="753"/>
      <c r="T12" s="753"/>
      <c r="U12" s="753"/>
      <c r="V12" s="753"/>
      <c r="W12" s="754"/>
    </row>
    <row r="13" spans="2:23" s="31" customFormat="1" ht="25.5" customHeight="1" x14ac:dyDescent="0.15">
      <c r="B13" s="764" t="s">
        <v>397</v>
      </c>
      <c r="C13" s="764"/>
      <c r="D13" s="764"/>
      <c r="E13" s="777" t="s">
        <v>795</v>
      </c>
      <c r="F13" s="778"/>
      <c r="G13" s="779"/>
      <c r="H13" s="764" t="s">
        <v>432</v>
      </c>
      <c r="I13" s="764"/>
      <c r="J13" s="766"/>
      <c r="K13" s="766"/>
      <c r="L13" s="766"/>
      <c r="M13" s="764" t="s">
        <v>397</v>
      </c>
      <c r="N13" s="764"/>
      <c r="O13" s="764"/>
      <c r="P13" s="780" t="s">
        <v>797</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796</v>
      </c>
      <c r="F15" s="784"/>
      <c r="G15" s="784"/>
      <c r="H15" s="784"/>
      <c r="I15" s="784"/>
      <c r="J15" s="784"/>
      <c r="K15" s="784"/>
      <c r="L15" s="785"/>
      <c r="M15" s="761" t="s">
        <v>398</v>
      </c>
      <c r="N15" s="761"/>
      <c r="O15" s="761"/>
      <c r="P15" s="783" t="s">
        <v>796</v>
      </c>
      <c r="Q15" s="784"/>
      <c r="R15" s="784"/>
      <c r="S15" s="784"/>
      <c r="T15" s="784"/>
      <c r="U15" s="784"/>
      <c r="V15" s="784"/>
      <c r="W15" s="785"/>
    </row>
    <row r="16" spans="2:23" s="31" customFormat="1" ht="25.5" customHeight="1" x14ac:dyDescent="0.15">
      <c r="B16" s="763" t="s">
        <v>32</v>
      </c>
      <c r="C16" s="763" t="s">
        <v>190</v>
      </c>
      <c r="D16" s="763"/>
      <c r="E16" s="224">
        <v>4</v>
      </c>
      <c r="F16" s="749"/>
      <c r="G16" s="750"/>
      <c r="H16" s="750"/>
      <c r="I16" s="750"/>
      <c r="J16" s="750"/>
      <c r="K16" s="750"/>
      <c r="L16" s="751"/>
      <c r="M16" s="763" t="s">
        <v>32</v>
      </c>
      <c r="N16" s="763" t="s">
        <v>190</v>
      </c>
      <c r="O16" s="763"/>
      <c r="P16" s="224">
        <v>4</v>
      </c>
      <c r="Q16" s="752"/>
      <c r="R16" s="753"/>
      <c r="S16" s="753"/>
      <c r="T16" s="753"/>
      <c r="U16" s="753"/>
      <c r="V16" s="753"/>
      <c r="W16" s="754"/>
    </row>
    <row r="17" spans="2:24" s="31" customFormat="1" ht="25.5" customHeight="1" x14ac:dyDescent="0.15">
      <c r="B17" s="763"/>
      <c r="C17" s="763" t="s">
        <v>321</v>
      </c>
      <c r="D17" s="763"/>
      <c r="E17" s="225">
        <v>4</v>
      </c>
      <c r="F17" s="752"/>
      <c r="G17" s="753"/>
      <c r="H17" s="753"/>
      <c r="I17" s="753"/>
      <c r="J17" s="753"/>
      <c r="K17" s="753"/>
      <c r="L17" s="754"/>
      <c r="M17" s="763"/>
      <c r="N17" s="763" t="s">
        <v>321</v>
      </c>
      <c r="O17" s="763"/>
      <c r="P17" s="225">
        <v>5</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337</v>
      </c>
      <c r="Q19" s="752"/>
      <c r="R19" s="753"/>
      <c r="S19" s="753"/>
      <c r="T19" s="753"/>
      <c r="U19" s="753"/>
      <c r="V19" s="753"/>
      <c r="W19" s="754"/>
    </row>
    <row r="20" spans="2:24" s="31" customFormat="1" ht="25.5" customHeight="1" x14ac:dyDescent="0.15">
      <c r="B20" s="761" t="s">
        <v>31</v>
      </c>
      <c r="C20" s="761"/>
      <c r="D20" s="761"/>
      <c r="E20" s="227" t="s">
        <v>464</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547</v>
      </c>
      <c r="F23" s="755"/>
      <c r="G23" s="756"/>
      <c r="H23" s="756"/>
      <c r="I23" s="756"/>
      <c r="J23" s="756"/>
      <c r="K23" s="756"/>
      <c r="L23" s="757"/>
      <c r="M23" s="746"/>
      <c r="N23" s="761" t="s">
        <v>220</v>
      </c>
      <c r="O23" s="761"/>
      <c r="P23" s="178" t="s">
        <v>547</v>
      </c>
      <c r="Q23" s="752"/>
      <c r="R23" s="753"/>
      <c r="S23" s="753"/>
      <c r="T23" s="753"/>
      <c r="U23" s="753"/>
      <c r="V23" s="753"/>
      <c r="W23" s="754"/>
    </row>
    <row r="24" spans="2:24" s="31" customFormat="1" ht="25.5" customHeight="1" x14ac:dyDescent="0.15">
      <c r="B24" s="764" t="s">
        <v>397</v>
      </c>
      <c r="C24" s="764"/>
      <c r="D24" s="764"/>
      <c r="E24" s="780" t="s">
        <v>798</v>
      </c>
      <c r="F24" s="781"/>
      <c r="G24" s="782"/>
      <c r="H24" s="764" t="s">
        <v>432</v>
      </c>
      <c r="I24" s="764"/>
      <c r="J24" s="777"/>
      <c r="K24" s="778"/>
      <c r="L24" s="779"/>
      <c r="M24" s="764" t="s">
        <v>397</v>
      </c>
      <c r="N24" s="764"/>
      <c r="O24" s="764"/>
      <c r="P24" s="780" t="s">
        <v>800</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799</v>
      </c>
      <c r="F26" s="784"/>
      <c r="G26" s="784"/>
      <c r="H26" s="784"/>
      <c r="I26" s="784"/>
      <c r="J26" s="784"/>
      <c r="K26" s="784"/>
      <c r="L26" s="785"/>
      <c r="M26" s="761" t="s">
        <v>398</v>
      </c>
      <c r="N26" s="761"/>
      <c r="O26" s="761"/>
      <c r="P26" s="783" t="s">
        <v>801</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3D0D9A1D-2C59-4479-8082-7AF3CE80CD3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424E5BB-E1D7-4D2C-BC2D-FF1340932F1C}">
          <x14:formula1>
            <xm:f>'(参考)リスト'!$B$16:$B$21</xm:f>
          </x14:formula1>
          <xm:sqref>E7 E18 P7 P18</xm:sqref>
        </x14:dataValidation>
        <x14:dataValidation type="list" allowBlank="1" showInputMessage="1" showErrorMessage="1" xr:uid="{E927D528-32F3-41FF-A3E6-6347C84BC28F}">
          <x14:formula1>
            <xm:f>'(参考)リスト'!$E$16:$E$27</xm:f>
          </x14:formula1>
          <xm:sqref>E9 E20 P9 P20</xm:sqref>
        </x14:dataValidation>
        <x14:dataValidation type="list" allowBlank="1" showInputMessage="1" showErrorMessage="1" xr:uid="{A395B461-6D72-42C7-A6EA-65AB5B5CE8DE}">
          <x14:formula1>
            <xm:f>'(参考)リスト'!$D$16:$D$18</xm:f>
          </x14:formula1>
          <xm:sqref>E10 E21 P10 P21</xm:sqref>
        </x14:dataValidation>
        <x14:dataValidation type="list" allowBlank="1" showInputMessage="1" showErrorMessage="1" xr:uid="{E0D1ACA3-A651-4C76-AA8A-18B9778EA5B5}">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9A3C0-F693-43EC-A12E-01EF9707C7F7}">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4</v>
      </c>
      <c r="F5" s="749"/>
      <c r="G5" s="750"/>
      <c r="H5" s="750"/>
      <c r="I5" s="750"/>
      <c r="J5" s="750"/>
      <c r="K5" s="750"/>
      <c r="L5" s="751"/>
      <c r="M5" s="745" t="s">
        <v>32</v>
      </c>
      <c r="N5" s="747" t="s">
        <v>190</v>
      </c>
      <c r="O5" s="748"/>
      <c r="P5" s="224">
        <v>4</v>
      </c>
      <c r="Q5" s="752"/>
      <c r="R5" s="753"/>
      <c r="S5" s="753"/>
      <c r="T5" s="753"/>
      <c r="U5" s="753"/>
      <c r="V5" s="753"/>
      <c r="W5" s="754"/>
    </row>
    <row r="6" spans="2:23" s="31" customFormat="1" ht="25.5" customHeight="1" x14ac:dyDescent="0.15">
      <c r="B6" s="746"/>
      <c r="C6" s="747" t="s">
        <v>321</v>
      </c>
      <c r="D6" s="748"/>
      <c r="E6" s="225">
        <v>6</v>
      </c>
      <c r="F6" s="752"/>
      <c r="G6" s="753"/>
      <c r="H6" s="753"/>
      <c r="I6" s="753"/>
      <c r="J6" s="753"/>
      <c r="K6" s="753"/>
      <c r="L6" s="754"/>
      <c r="M6" s="746"/>
      <c r="N6" s="747" t="s">
        <v>321</v>
      </c>
      <c r="O6" s="748"/>
      <c r="P6" s="225">
        <v>6</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249</v>
      </c>
      <c r="Q7" s="752"/>
      <c r="R7" s="753"/>
      <c r="S7" s="753"/>
      <c r="T7" s="753"/>
      <c r="U7" s="753"/>
      <c r="V7" s="753"/>
      <c r="W7" s="754"/>
    </row>
    <row r="8" spans="2:23" s="31" customFormat="1" ht="25.5" customHeight="1" x14ac:dyDescent="0.15">
      <c r="B8" s="758"/>
      <c r="C8" s="747" t="s">
        <v>166</v>
      </c>
      <c r="D8" s="748"/>
      <c r="E8" s="224" t="s">
        <v>337</v>
      </c>
      <c r="F8" s="752"/>
      <c r="G8" s="753"/>
      <c r="H8" s="753"/>
      <c r="I8" s="753"/>
      <c r="J8" s="753"/>
      <c r="K8" s="753"/>
      <c r="L8" s="754"/>
      <c r="M8" s="758"/>
      <c r="N8" s="747" t="s">
        <v>166</v>
      </c>
      <c r="O8" s="748"/>
      <c r="P8" s="224" t="s">
        <v>264</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472</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547</v>
      </c>
      <c r="F12" s="755"/>
      <c r="G12" s="756"/>
      <c r="H12" s="756"/>
      <c r="I12" s="756"/>
      <c r="J12" s="756"/>
      <c r="K12" s="756"/>
      <c r="L12" s="757"/>
      <c r="M12" s="746"/>
      <c r="N12" s="761" t="s">
        <v>220</v>
      </c>
      <c r="O12" s="761"/>
      <c r="P12" s="178" t="s">
        <v>547</v>
      </c>
      <c r="Q12" s="752"/>
      <c r="R12" s="753"/>
      <c r="S12" s="753"/>
      <c r="T12" s="753"/>
      <c r="U12" s="753"/>
      <c r="V12" s="753"/>
      <c r="W12" s="754"/>
    </row>
    <row r="13" spans="2:23" s="31" customFormat="1" ht="25.5" customHeight="1" x14ac:dyDescent="0.15">
      <c r="B13" s="764" t="s">
        <v>397</v>
      </c>
      <c r="C13" s="764"/>
      <c r="D13" s="764"/>
      <c r="E13" s="777" t="s">
        <v>802</v>
      </c>
      <c r="F13" s="778"/>
      <c r="G13" s="779"/>
      <c r="H13" s="764" t="s">
        <v>432</v>
      </c>
      <c r="I13" s="764"/>
      <c r="J13" s="766"/>
      <c r="K13" s="766"/>
      <c r="L13" s="766"/>
      <c r="M13" s="764" t="s">
        <v>397</v>
      </c>
      <c r="N13" s="764"/>
      <c r="O13" s="764"/>
      <c r="P13" s="780" t="s">
        <v>803</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796</v>
      </c>
      <c r="F15" s="784"/>
      <c r="G15" s="784"/>
      <c r="H15" s="784"/>
      <c r="I15" s="784"/>
      <c r="J15" s="784"/>
      <c r="K15" s="784"/>
      <c r="L15" s="785"/>
      <c r="M15" s="761" t="s">
        <v>398</v>
      </c>
      <c r="N15" s="761"/>
      <c r="O15" s="761"/>
      <c r="P15" s="783" t="s">
        <v>796</v>
      </c>
      <c r="Q15" s="784"/>
      <c r="R15" s="784"/>
      <c r="S15" s="784"/>
      <c r="T15" s="784"/>
      <c r="U15" s="784"/>
      <c r="V15" s="784"/>
      <c r="W15" s="785"/>
    </row>
    <row r="16" spans="2:23" s="31" customFormat="1" ht="25.5" customHeight="1" x14ac:dyDescent="0.15">
      <c r="B16" s="763" t="s">
        <v>32</v>
      </c>
      <c r="C16" s="763" t="s">
        <v>190</v>
      </c>
      <c r="D16" s="763"/>
      <c r="E16" s="224">
        <v>4</v>
      </c>
      <c r="F16" s="749"/>
      <c r="G16" s="750"/>
      <c r="H16" s="750"/>
      <c r="I16" s="750"/>
      <c r="J16" s="750"/>
      <c r="K16" s="750"/>
      <c r="L16" s="751"/>
      <c r="M16" s="763" t="s">
        <v>32</v>
      </c>
      <c r="N16" s="763" t="s">
        <v>190</v>
      </c>
      <c r="O16" s="763"/>
      <c r="P16" s="224">
        <v>4</v>
      </c>
      <c r="Q16" s="752"/>
      <c r="R16" s="753"/>
      <c r="S16" s="753"/>
      <c r="T16" s="753"/>
      <c r="U16" s="753"/>
      <c r="V16" s="753"/>
      <c r="W16" s="754"/>
    </row>
    <row r="17" spans="2:24" s="31" customFormat="1" ht="25.5" customHeight="1" x14ac:dyDescent="0.15">
      <c r="B17" s="763"/>
      <c r="C17" s="763" t="s">
        <v>321</v>
      </c>
      <c r="D17" s="763"/>
      <c r="E17" s="225">
        <v>7</v>
      </c>
      <c r="F17" s="752"/>
      <c r="G17" s="753"/>
      <c r="H17" s="753"/>
      <c r="I17" s="753"/>
      <c r="J17" s="753"/>
      <c r="K17" s="753"/>
      <c r="L17" s="754"/>
      <c r="M17" s="763"/>
      <c r="N17" s="763" t="s">
        <v>321</v>
      </c>
      <c r="O17" s="763"/>
      <c r="P17" s="225">
        <v>8</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337</v>
      </c>
      <c r="F19" s="752"/>
      <c r="G19" s="753"/>
      <c r="H19" s="753"/>
      <c r="I19" s="753"/>
      <c r="J19" s="753"/>
      <c r="K19" s="753"/>
      <c r="L19" s="754"/>
      <c r="M19" s="763"/>
      <c r="N19" s="763" t="s">
        <v>166</v>
      </c>
      <c r="O19" s="763"/>
      <c r="P19" s="224" t="s">
        <v>335</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463</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804</v>
      </c>
      <c r="F24" s="781"/>
      <c r="G24" s="782"/>
      <c r="H24" s="764" t="s">
        <v>432</v>
      </c>
      <c r="I24" s="764"/>
      <c r="J24" s="777"/>
      <c r="K24" s="778"/>
      <c r="L24" s="779"/>
      <c r="M24" s="764" t="s">
        <v>397</v>
      </c>
      <c r="N24" s="764"/>
      <c r="O24" s="764"/>
      <c r="P24" s="780" t="s">
        <v>805</v>
      </c>
      <c r="Q24" s="781"/>
      <c r="R24" s="782"/>
      <c r="S24" s="764" t="s">
        <v>432</v>
      </c>
      <c r="T24" s="764"/>
      <c r="U24" s="766" t="s">
        <v>580</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806</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D222D0AB-CC58-419F-BCD6-81D399F6AD1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87C5A9-1F0A-407B-BE80-BCC46A81A8CC}">
          <x14:formula1>
            <xm:f>'(参考)リスト'!$F$16:$F$21</xm:f>
          </x14:formula1>
          <xm:sqref>E11:E12 E22:E23 P11:P12 P22:P23</xm:sqref>
        </x14:dataValidation>
        <x14:dataValidation type="list" allowBlank="1" showInputMessage="1" showErrorMessage="1" xr:uid="{80B9A2DD-7FA9-45A1-83E2-DE0009DB11F3}">
          <x14:formula1>
            <xm:f>'(参考)リスト'!$D$16:$D$18</xm:f>
          </x14:formula1>
          <xm:sqref>E10 E21 P10 P21</xm:sqref>
        </x14:dataValidation>
        <x14:dataValidation type="list" allowBlank="1" showInputMessage="1" showErrorMessage="1" xr:uid="{80A51E89-C934-490A-BBFB-B78F4879A3AF}">
          <x14:formula1>
            <xm:f>'(参考)リスト'!$E$16:$E$27</xm:f>
          </x14:formula1>
          <xm:sqref>E9 E20 P9 P20</xm:sqref>
        </x14:dataValidation>
        <x14:dataValidation type="list" allowBlank="1" showInputMessage="1" showErrorMessage="1" xr:uid="{D1C6F505-8099-4534-B3E3-9A8173021599}">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A59DF-0F21-471E-A931-33C9F17F1549}">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4</v>
      </c>
      <c r="F5" s="749"/>
      <c r="G5" s="750"/>
      <c r="H5" s="750"/>
      <c r="I5" s="750"/>
      <c r="J5" s="750"/>
      <c r="K5" s="750"/>
      <c r="L5" s="751"/>
      <c r="M5" s="745" t="s">
        <v>32</v>
      </c>
      <c r="N5" s="747" t="s">
        <v>190</v>
      </c>
      <c r="O5" s="748"/>
      <c r="P5" s="224">
        <v>5</v>
      </c>
      <c r="Q5" s="752"/>
      <c r="R5" s="753"/>
      <c r="S5" s="753"/>
      <c r="T5" s="753"/>
      <c r="U5" s="753"/>
      <c r="V5" s="753"/>
      <c r="W5" s="754"/>
    </row>
    <row r="6" spans="2:23" s="31" customFormat="1" ht="25.5" customHeight="1" x14ac:dyDescent="0.15">
      <c r="B6" s="746"/>
      <c r="C6" s="747" t="s">
        <v>321</v>
      </c>
      <c r="D6" s="748"/>
      <c r="E6" s="225">
        <v>9</v>
      </c>
      <c r="F6" s="752"/>
      <c r="G6" s="753"/>
      <c r="H6" s="753"/>
      <c r="I6" s="753"/>
      <c r="J6" s="753"/>
      <c r="K6" s="753"/>
      <c r="L6" s="754"/>
      <c r="M6" s="746"/>
      <c r="N6" s="747" t="s">
        <v>321</v>
      </c>
      <c r="O6" s="748"/>
      <c r="P6" s="225">
        <v>1</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337</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807</v>
      </c>
      <c r="F13" s="778"/>
      <c r="G13" s="779"/>
      <c r="H13" s="764" t="s">
        <v>432</v>
      </c>
      <c r="I13" s="764"/>
      <c r="J13" s="766"/>
      <c r="K13" s="766"/>
      <c r="L13" s="766"/>
      <c r="M13" s="764" t="s">
        <v>397</v>
      </c>
      <c r="N13" s="764"/>
      <c r="O13" s="764"/>
      <c r="P13" s="780" t="s">
        <v>808</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750</v>
      </c>
      <c r="F15" s="784"/>
      <c r="G15" s="784"/>
      <c r="H15" s="784"/>
      <c r="I15" s="784"/>
      <c r="J15" s="784"/>
      <c r="K15" s="784"/>
      <c r="L15" s="785"/>
      <c r="M15" s="761" t="s">
        <v>398</v>
      </c>
      <c r="N15" s="761"/>
      <c r="O15" s="761"/>
      <c r="P15" s="783" t="s">
        <v>750</v>
      </c>
      <c r="Q15" s="784"/>
      <c r="R15" s="784"/>
      <c r="S15" s="784"/>
      <c r="T15" s="784"/>
      <c r="U15" s="784"/>
      <c r="V15" s="784"/>
      <c r="W15" s="785"/>
    </row>
    <row r="16" spans="2:23" s="31" customFormat="1" ht="25.5" customHeight="1" x14ac:dyDescent="0.15">
      <c r="B16" s="763" t="s">
        <v>32</v>
      </c>
      <c r="C16" s="763" t="s">
        <v>190</v>
      </c>
      <c r="D16" s="763"/>
      <c r="E16" s="224">
        <v>5</v>
      </c>
      <c r="F16" s="749"/>
      <c r="G16" s="750"/>
      <c r="H16" s="750"/>
      <c r="I16" s="750"/>
      <c r="J16" s="750"/>
      <c r="K16" s="750"/>
      <c r="L16" s="751"/>
      <c r="M16" s="763" t="s">
        <v>32</v>
      </c>
      <c r="N16" s="763" t="s">
        <v>190</v>
      </c>
      <c r="O16" s="763"/>
      <c r="P16" s="224">
        <v>5</v>
      </c>
      <c r="Q16" s="752"/>
      <c r="R16" s="753"/>
      <c r="S16" s="753"/>
      <c r="T16" s="753"/>
      <c r="U16" s="753"/>
      <c r="V16" s="753"/>
      <c r="W16" s="754"/>
    </row>
    <row r="17" spans="2:24" s="31" customFormat="1" ht="25.5" customHeight="1" x14ac:dyDescent="0.15">
      <c r="B17" s="763"/>
      <c r="C17" s="763" t="s">
        <v>321</v>
      </c>
      <c r="D17" s="763"/>
      <c r="E17" s="225">
        <v>2</v>
      </c>
      <c r="F17" s="752"/>
      <c r="G17" s="753"/>
      <c r="H17" s="753"/>
      <c r="I17" s="753"/>
      <c r="J17" s="753"/>
      <c r="K17" s="753"/>
      <c r="L17" s="754"/>
      <c r="M17" s="763"/>
      <c r="N17" s="763" t="s">
        <v>321</v>
      </c>
      <c r="O17" s="763"/>
      <c r="P17" s="225">
        <v>3</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342</v>
      </c>
      <c r="F19" s="752"/>
      <c r="G19" s="753"/>
      <c r="H19" s="753"/>
      <c r="I19" s="753"/>
      <c r="J19" s="753"/>
      <c r="K19" s="753"/>
      <c r="L19" s="754"/>
      <c r="M19" s="763"/>
      <c r="N19" s="763" t="s">
        <v>166</v>
      </c>
      <c r="O19" s="763"/>
      <c r="P19" s="224" t="s">
        <v>336</v>
      </c>
      <c r="Q19" s="752"/>
      <c r="R19" s="753"/>
      <c r="S19" s="753"/>
      <c r="T19" s="753"/>
      <c r="U19" s="753"/>
      <c r="V19" s="753"/>
      <c r="W19" s="754"/>
    </row>
    <row r="20" spans="2:24" s="31" customFormat="1" ht="25.5" customHeight="1" x14ac:dyDescent="0.15">
      <c r="B20" s="761" t="s">
        <v>31</v>
      </c>
      <c r="C20" s="761"/>
      <c r="D20" s="761"/>
      <c r="E20" s="227" t="s">
        <v>464</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547</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755</v>
      </c>
      <c r="F24" s="781"/>
      <c r="G24" s="782"/>
      <c r="H24" s="764" t="s">
        <v>432</v>
      </c>
      <c r="I24" s="764"/>
      <c r="J24" s="777"/>
      <c r="K24" s="778"/>
      <c r="L24" s="779"/>
      <c r="M24" s="764" t="s">
        <v>397</v>
      </c>
      <c r="N24" s="764"/>
      <c r="O24" s="764"/>
      <c r="P24" s="780" t="s">
        <v>810</v>
      </c>
      <c r="Q24" s="781"/>
      <c r="R24" s="782"/>
      <c r="S24" s="764" t="s">
        <v>432</v>
      </c>
      <c r="T24" s="764"/>
      <c r="U24" s="766" t="s">
        <v>810</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809</v>
      </c>
      <c r="F26" s="784"/>
      <c r="G26" s="784"/>
      <c r="H26" s="784"/>
      <c r="I26" s="784"/>
      <c r="J26" s="784"/>
      <c r="K26" s="784"/>
      <c r="L26" s="785"/>
      <c r="M26" s="761" t="s">
        <v>398</v>
      </c>
      <c r="N26" s="761"/>
      <c r="O26" s="761"/>
      <c r="P26" s="783" t="s">
        <v>811</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A2E6C286-8D23-402F-9479-00384A9C601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4B5E30-0D8B-4CEB-AD9F-E10C4F81DBCE}">
          <x14:formula1>
            <xm:f>'(参考)リスト'!$B$16:$B$21</xm:f>
          </x14:formula1>
          <xm:sqref>E7 E18 P7 P18</xm:sqref>
        </x14:dataValidation>
        <x14:dataValidation type="list" allowBlank="1" showInputMessage="1" showErrorMessage="1" xr:uid="{2DCEF2A7-CA87-4904-9839-1EADEE2425D3}">
          <x14:formula1>
            <xm:f>'(参考)リスト'!$E$16:$E$27</xm:f>
          </x14:formula1>
          <xm:sqref>E9 E20 P9 P20</xm:sqref>
        </x14:dataValidation>
        <x14:dataValidation type="list" allowBlank="1" showInputMessage="1" showErrorMessage="1" xr:uid="{0FEC93F0-08C1-42D1-B7E4-AE2A77F16FC4}">
          <x14:formula1>
            <xm:f>'(参考)リスト'!$D$16:$D$18</xm:f>
          </x14:formula1>
          <xm:sqref>E10 E21 P10 P21</xm:sqref>
        </x14:dataValidation>
        <x14:dataValidation type="list" allowBlank="1" showInputMessage="1" showErrorMessage="1" xr:uid="{F91112AD-8842-4EF9-A2AE-D35CCE6D4250}">
          <x14:formula1>
            <xm:f>'(参考)リスト'!$F$16:$F$21</xm:f>
          </x14:formula1>
          <xm:sqref>E11:E12 E22:E23 P11:P12 P22:P23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A763E-C48A-4373-A81F-199EF77997CE}">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5</v>
      </c>
      <c r="F5" s="749"/>
      <c r="G5" s="750"/>
      <c r="H5" s="750"/>
      <c r="I5" s="750"/>
      <c r="J5" s="750"/>
      <c r="K5" s="750"/>
      <c r="L5" s="751"/>
      <c r="M5" s="745" t="s">
        <v>32</v>
      </c>
      <c r="N5" s="747" t="s">
        <v>190</v>
      </c>
      <c r="O5" s="748"/>
      <c r="P5" s="224">
        <v>5</v>
      </c>
      <c r="Q5" s="752"/>
      <c r="R5" s="753"/>
      <c r="S5" s="753"/>
      <c r="T5" s="753"/>
      <c r="U5" s="753"/>
      <c r="V5" s="753"/>
      <c r="W5" s="754"/>
    </row>
    <row r="6" spans="2:23" s="31" customFormat="1" ht="25.5" customHeight="1" x14ac:dyDescent="0.15">
      <c r="B6" s="746"/>
      <c r="C6" s="747" t="s">
        <v>321</v>
      </c>
      <c r="D6" s="748"/>
      <c r="E6" s="225">
        <v>4</v>
      </c>
      <c r="F6" s="752"/>
      <c r="G6" s="753"/>
      <c r="H6" s="753"/>
      <c r="I6" s="753"/>
      <c r="J6" s="753"/>
      <c r="K6" s="753"/>
      <c r="L6" s="754"/>
      <c r="M6" s="746"/>
      <c r="N6" s="747" t="s">
        <v>321</v>
      </c>
      <c r="O6" s="748"/>
      <c r="P6" s="225">
        <v>5</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336</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812</v>
      </c>
      <c r="F13" s="778"/>
      <c r="G13" s="779"/>
      <c r="H13" s="764" t="s">
        <v>432</v>
      </c>
      <c r="I13" s="764"/>
      <c r="J13" s="766" t="s">
        <v>699</v>
      </c>
      <c r="K13" s="766"/>
      <c r="L13" s="766"/>
      <c r="M13" s="764" t="s">
        <v>397</v>
      </c>
      <c r="N13" s="764"/>
      <c r="O13" s="764"/>
      <c r="P13" s="780" t="s">
        <v>814</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813</v>
      </c>
      <c r="F15" s="784"/>
      <c r="G15" s="784"/>
      <c r="H15" s="784"/>
      <c r="I15" s="784"/>
      <c r="J15" s="784"/>
      <c r="K15" s="784"/>
      <c r="L15" s="785"/>
      <c r="M15" s="761" t="s">
        <v>398</v>
      </c>
      <c r="N15" s="761"/>
      <c r="O15" s="761"/>
      <c r="P15" s="783" t="s">
        <v>750</v>
      </c>
      <c r="Q15" s="784"/>
      <c r="R15" s="784"/>
      <c r="S15" s="784"/>
      <c r="T15" s="784"/>
      <c r="U15" s="784"/>
      <c r="V15" s="784"/>
      <c r="W15" s="785"/>
    </row>
    <row r="16" spans="2:23" s="31" customFormat="1" ht="25.5" customHeight="1" x14ac:dyDescent="0.15">
      <c r="B16" s="763" t="s">
        <v>32</v>
      </c>
      <c r="C16" s="763" t="s">
        <v>190</v>
      </c>
      <c r="D16" s="763"/>
      <c r="E16" s="224">
        <v>5</v>
      </c>
      <c r="F16" s="749"/>
      <c r="G16" s="750"/>
      <c r="H16" s="750"/>
      <c r="I16" s="750"/>
      <c r="J16" s="750"/>
      <c r="K16" s="750"/>
      <c r="L16" s="751"/>
      <c r="M16" s="763" t="s">
        <v>32</v>
      </c>
      <c r="N16" s="763" t="s">
        <v>190</v>
      </c>
      <c r="O16" s="763"/>
      <c r="P16" s="224">
        <v>5</v>
      </c>
      <c r="Q16" s="752"/>
      <c r="R16" s="753"/>
      <c r="S16" s="753"/>
      <c r="T16" s="753"/>
      <c r="U16" s="753"/>
      <c r="V16" s="753"/>
      <c r="W16" s="754"/>
    </row>
    <row r="17" spans="2:24" s="31" customFormat="1" ht="25.5" customHeight="1" x14ac:dyDescent="0.15">
      <c r="B17" s="763"/>
      <c r="C17" s="763" t="s">
        <v>321</v>
      </c>
      <c r="D17" s="763"/>
      <c r="E17" s="225">
        <v>6</v>
      </c>
      <c r="F17" s="752"/>
      <c r="G17" s="753"/>
      <c r="H17" s="753"/>
      <c r="I17" s="753"/>
      <c r="J17" s="753"/>
      <c r="K17" s="753"/>
      <c r="L17" s="754"/>
      <c r="M17" s="763"/>
      <c r="N17" s="763" t="s">
        <v>321</v>
      </c>
      <c r="O17" s="763"/>
      <c r="P17" s="225">
        <v>7</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815</v>
      </c>
      <c r="F24" s="781"/>
      <c r="G24" s="782"/>
      <c r="H24" s="764" t="s">
        <v>432</v>
      </c>
      <c r="I24" s="764"/>
      <c r="J24" s="777"/>
      <c r="K24" s="778"/>
      <c r="L24" s="779"/>
      <c r="M24" s="764" t="s">
        <v>397</v>
      </c>
      <c r="N24" s="764"/>
      <c r="O24" s="764"/>
      <c r="P24" s="780" t="s">
        <v>816</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750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60B5B531-3227-4585-B7E8-E2692DD8497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5E5D5E-67D3-483A-9176-93B3D375176B}">
          <x14:formula1>
            <xm:f>'(参考)リスト'!$F$16:$F$21</xm:f>
          </x14:formula1>
          <xm:sqref>E11:E12 E22:E23 P11:P12 P22:P23</xm:sqref>
        </x14:dataValidation>
        <x14:dataValidation type="list" allowBlank="1" showInputMessage="1" showErrorMessage="1" xr:uid="{B5656F27-F1F2-46E0-AA2F-3F1FEDAE9EEA}">
          <x14:formula1>
            <xm:f>'(参考)リスト'!$D$16:$D$18</xm:f>
          </x14:formula1>
          <xm:sqref>E10 E21 P10 P21</xm:sqref>
        </x14:dataValidation>
        <x14:dataValidation type="list" allowBlank="1" showInputMessage="1" showErrorMessage="1" xr:uid="{6A49F983-9371-4188-88AF-D87D46375FED}">
          <x14:formula1>
            <xm:f>'(参考)リスト'!$E$16:$E$27</xm:f>
          </x14:formula1>
          <xm:sqref>E9 E20 P9 P20</xm:sqref>
        </x14:dataValidation>
        <x14:dataValidation type="list" allowBlank="1" showInputMessage="1" showErrorMessage="1" xr:uid="{9E6ACDDF-6941-4883-8AF5-D16335DCD144}">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A145E-F237-4A64-9754-27A66C94AD83}">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5</v>
      </c>
      <c r="F5" s="749"/>
      <c r="G5" s="750"/>
      <c r="H5" s="750"/>
      <c r="I5" s="750"/>
      <c r="J5" s="750"/>
      <c r="K5" s="750"/>
      <c r="L5" s="751"/>
      <c r="M5" s="745" t="s">
        <v>32</v>
      </c>
      <c r="N5" s="747" t="s">
        <v>190</v>
      </c>
      <c r="O5" s="748"/>
      <c r="P5" s="224">
        <v>5</v>
      </c>
      <c r="Q5" s="752"/>
      <c r="R5" s="753"/>
      <c r="S5" s="753"/>
      <c r="T5" s="753"/>
      <c r="U5" s="753"/>
      <c r="V5" s="753"/>
      <c r="W5" s="754"/>
    </row>
    <row r="6" spans="2:23" s="31" customFormat="1" ht="25.5" customHeight="1" x14ac:dyDescent="0.15">
      <c r="B6" s="746"/>
      <c r="C6" s="747" t="s">
        <v>321</v>
      </c>
      <c r="D6" s="748"/>
      <c r="E6" s="225">
        <v>8</v>
      </c>
      <c r="F6" s="752"/>
      <c r="G6" s="753"/>
      <c r="H6" s="753"/>
      <c r="I6" s="753"/>
      <c r="J6" s="753"/>
      <c r="K6" s="753"/>
      <c r="L6" s="754"/>
      <c r="M6" s="746"/>
      <c r="N6" s="747" t="s">
        <v>321</v>
      </c>
      <c r="O6" s="748"/>
      <c r="P6" s="225">
        <v>9</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336</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465</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817</v>
      </c>
      <c r="F13" s="778"/>
      <c r="G13" s="779"/>
      <c r="H13" s="764" t="s">
        <v>432</v>
      </c>
      <c r="I13" s="764"/>
      <c r="J13" s="766"/>
      <c r="K13" s="766"/>
      <c r="L13" s="766"/>
      <c r="M13" s="764" t="s">
        <v>397</v>
      </c>
      <c r="N13" s="764"/>
      <c r="O13" s="764"/>
      <c r="P13" s="780" t="s">
        <v>778</v>
      </c>
      <c r="Q13" s="781"/>
      <c r="R13" s="782"/>
      <c r="S13" s="764" t="s">
        <v>432</v>
      </c>
      <c r="T13" s="764"/>
      <c r="U13" s="765" t="s">
        <v>819</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818</v>
      </c>
      <c r="F15" s="784"/>
      <c r="G15" s="784"/>
      <c r="H15" s="784"/>
      <c r="I15" s="784"/>
      <c r="J15" s="784"/>
      <c r="K15" s="784"/>
      <c r="L15" s="785"/>
      <c r="M15" s="761" t="s">
        <v>398</v>
      </c>
      <c r="N15" s="761"/>
      <c r="O15" s="761"/>
      <c r="P15" s="783" t="s">
        <v>820</v>
      </c>
      <c r="Q15" s="784"/>
      <c r="R15" s="784"/>
      <c r="S15" s="784"/>
      <c r="T15" s="784"/>
      <c r="U15" s="784"/>
      <c r="V15" s="784"/>
      <c r="W15" s="785"/>
    </row>
    <row r="16" spans="2:23" s="31" customFormat="1" ht="25.5" customHeight="1" x14ac:dyDescent="0.15">
      <c r="B16" s="763" t="s">
        <v>32</v>
      </c>
      <c r="C16" s="763" t="s">
        <v>190</v>
      </c>
      <c r="D16" s="763"/>
      <c r="E16" s="224">
        <v>5</v>
      </c>
      <c r="F16" s="749"/>
      <c r="G16" s="750"/>
      <c r="H16" s="750"/>
      <c r="I16" s="750"/>
      <c r="J16" s="750"/>
      <c r="K16" s="750"/>
      <c r="L16" s="751"/>
      <c r="M16" s="763" t="s">
        <v>32</v>
      </c>
      <c r="N16" s="763" t="s">
        <v>190</v>
      </c>
      <c r="O16" s="763"/>
      <c r="P16" s="224">
        <v>5</v>
      </c>
      <c r="Q16" s="752"/>
      <c r="R16" s="753"/>
      <c r="S16" s="753"/>
      <c r="T16" s="753"/>
      <c r="U16" s="753"/>
      <c r="V16" s="753"/>
      <c r="W16" s="754"/>
    </row>
    <row r="17" spans="2:24" s="31" customFormat="1" ht="25.5" customHeight="1" x14ac:dyDescent="0.15">
      <c r="B17" s="763"/>
      <c r="C17" s="763" t="s">
        <v>321</v>
      </c>
      <c r="D17" s="763"/>
      <c r="E17" s="225">
        <v>10</v>
      </c>
      <c r="F17" s="752"/>
      <c r="G17" s="753"/>
      <c r="H17" s="753"/>
      <c r="I17" s="753"/>
      <c r="J17" s="753"/>
      <c r="K17" s="753"/>
      <c r="L17" s="754"/>
      <c r="M17" s="763"/>
      <c r="N17" s="763" t="s">
        <v>321</v>
      </c>
      <c r="O17" s="763"/>
      <c r="P17" s="225">
        <v>11</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337</v>
      </c>
      <c r="F19" s="752"/>
      <c r="G19" s="753"/>
      <c r="H19" s="753"/>
      <c r="I19" s="753"/>
      <c r="J19" s="753"/>
      <c r="K19" s="753"/>
      <c r="L19" s="754"/>
      <c r="M19" s="763"/>
      <c r="N19" s="763" t="s">
        <v>166</v>
      </c>
      <c r="O19" s="763"/>
      <c r="P19" s="224" t="s">
        <v>337</v>
      </c>
      <c r="Q19" s="752"/>
      <c r="R19" s="753"/>
      <c r="S19" s="753"/>
      <c r="T19" s="753"/>
      <c r="U19" s="753"/>
      <c r="V19" s="753"/>
      <c r="W19" s="754"/>
    </row>
    <row r="20" spans="2:24" s="31" customFormat="1" ht="25.5" customHeight="1" x14ac:dyDescent="0.15">
      <c r="B20" s="761" t="s">
        <v>31</v>
      </c>
      <c r="C20" s="761"/>
      <c r="D20" s="761"/>
      <c r="E20" s="227" t="s">
        <v>464</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576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569</v>
      </c>
      <c r="F23" s="755"/>
      <c r="G23" s="756"/>
      <c r="H23" s="756"/>
      <c r="I23" s="756"/>
      <c r="J23" s="756"/>
      <c r="K23" s="756"/>
      <c r="L23" s="757"/>
      <c r="M23" s="746"/>
      <c r="N23" s="761" t="s">
        <v>220</v>
      </c>
      <c r="O23" s="761"/>
      <c r="P23" s="178" t="s">
        <v>547</v>
      </c>
      <c r="Q23" s="752"/>
      <c r="R23" s="753"/>
      <c r="S23" s="753"/>
      <c r="T23" s="753"/>
      <c r="U23" s="753"/>
      <c r="V23" s="753"/>
      <c r="W23" s="754"/>
    </row>
    <row r="24" spans="2:24" s="31" customFormat="1" ht="25.5" customHeight="1" x14ac:dyDescent="0.15">
      <c r="B24" s="764" t="s">
        <v>397</v>
      </c>
      <c r="C24" s="764"/>
      <c r="D24" s="764"/>
      <c r="E24" s="780" t="s">
        <v>821</v>
      </c>
      <c r="F24" s="781"/>
      <c r="G24" s="782"/>
      <c r="H24" s="764" t="s">
        <v>432</v>
      </c>
      <c r="I24" s="764"/>
      <c r="J24" s="777" t="s">
        <v>822</v>
      </c>
      <c r="K24" s="778"/>
      <c r="L24" s="779"/>
      <c r="M24" s="764" t="s">
        <v>397</v>
      </c>
      <c r="N24" s="764"/>
      <c r="O24" s="764"/>
      <c r="P24" s="780" t="s">
        <v>826</v>
      </c>
      <c r="Q24" s="781"/>
      <c r="R24" s="782"/>
      <c r="S24" s="764" t="s">
        <v>432</v>
      </c>
      <c r="T24" s="764"/>
      <c r="U24" s="766" t="s">
        <v>822</v>
      </c>
      <c r="V24" s="766"/>
      <c r="W24" s="766"/>
    </row>
    <row r="25" spans="2:24" s="31" customFormat="1" ht="25.5" customHeight="1" x14ac:dyDescent="0.15">
      <c r="B25" s="767" t="s">
        <v>234</v>
      </c>
      <c r="C25" s="767"/>
      <c r="D25" s="767"/>
      <c r="E25" s="768" t="s">
        <v>824</v>
      </c>
      <c r="F25" s="768"/>
      <c r="G25" s="768"/>
      <c r="H25" s="769" t="s">
        <v>4</v>
      </c>
      <c r="I25" s="770"/>
      <c r="J25" s="771">
        <v>45589</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825</v>
      </c>
      <c r="F26" s="784"/>
      <c r="G26" s="784"/>
      <c r="H26" s="784"/>
      <c r="I26" s="784"/>
      <c r="J26" s="784"/>
      <c r="K26" s="784"/>
      <c r="L26" s="785"/>
      <c r="M26" s="761" t="s">
        <v>398</v>
      </c>
      <c r="N26" s="761"/>
      <c r="O26" s="761"/>
      <c r="P26" s="783" t="s">
        <v>827</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11AD2623-4040-4060-A91C-89011CDDD99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FAA306-1886-4235-893C-C0CFD64401B8}">
          <x14:formula1>
            <xm:f>'(参考)リスト'!$B$16:$B$21</xm:f>
          </x14:formula1>
          <xm:sqref>E7 E18 P7 P18</xm:sqref>
        </x14:dataValidation>
        <x14:dataValidation type="list" allowBlank="1" showInputMessage="1" showErrorMessage="1" xr:uid="{CA4EC13D-8688-4DA8-9EC2-32EF4F741EA7}">
          <x14:formula1>
            <xm:f>'(参考)リスト'!$E$16:$E$27</xm:f>
          </x14:formula1>
          <xm:sqref>E9 E20 P9 P20</xm:sqref>
        </x14:dataValidation>
        <x14:dataValidation type="list" allowBlank="1" showInputMessage="1" showErrorMessage="1" xr:uid="{9DD8641C-536E-475E-A5BE-05B6D8CC081B}">
          <x14:formula1>
            <xm:f>'(参考)リスト'!$D$16:$D$18</xm:f>
          </x14:formula1>
          <xm:sqref>E10 E21 P10 P21</xm:sqref>
        </x14:dataValidation>
        <x14:dataValidation type="list" allowBlank="1" showInputMessage="1" showErrorMessage="1" xr:uid="{5FA67C35-69BF-420F-BB3D-9A0895324D1E}">
          <x14:formula1>
            <xm:f>'(参考)リスト'!$F$16:$F$21</xm:f>
          </x14:formula1>
          <xm:sqref>E11:E12 E22:E23 P11:P12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D307-C421-4F44-BA2E-7D23F33FD855}">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5</v>
      </c>
      <c r="F5" s="749"/>
      <c r="G5" s="750"/>
      <c r="H5" s="750"/>
      <c r="I5" s="750"/>
      <c r="J5" s="750"/>
      <c r="K5" s="750"/>
      <c r="L5" s="751"/>
      <c r="M5" s="745" t="s">
        <v>32</v>
      </c>
      <c r="N5" s="747" t="s">
        <v>190</v>
      </c>
      <c r="O5" s="748"/>
      <c r="P5" s="224">
        <v>5</v>
      </c>
      <c r="Q5" s="752"/>
      <c r="R5" s="753"/>
      <c r="S5" s="753"/>
      <c r="T5" s="753"/>
      <c r="U5" s="753"/>
      <c r="V5" s="753"/>
      <c r="W5" s="754"/>
    </row>
    <row r="6" spans="2:23" s="31" customFormat="1" ht="25.5" customHeight="1" x14ac:dyDescent="0.15">
      <c r="B6" s="746"/>
      <c r="C6" s="747" t="s">
        <v>321</v>
      </c>
      <c r="D6" s="748"/>
      <c r="E6" s="225">
        <v>12</v>
      </c>
      <c r="F6" s="752"/>
      <c r="G6" s="753"/>
      <c r="H6" s="753"/>
      <c r="I6" s="753"/>
      <c r="J6" s="753"/>
      <c r="K6" s="753"/>
      <c r="L6" s="754"/>
      <c r="M6" s="746"/>
      <c r="N6" s="747" t="s">
        <v>321</v>
      </c>
      <c r="O6" s="748"/>
      <c r="P6" s="225">
        <v>13</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341</v>
      </c>
      <c r="F8" s="752"/>
      <c r="G8" s="753"/>
      <c r="H8" s="753"/>
      <c r="I8" s="753"/>
      <c r="J8" s="753"/>
      <c r="K8" s="753"/>
      <c r="L8" s="754"/>
      <c r="M8" s="758"/>
      <c r="N8" s="747" t="s">
        <v>166</v>
      </c>
      <c r="O8" s="748"/>
      <c r="P8" s="224" t="s">
        <v>337</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464</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547</v>
      </c>
      <c r="F12" s="755"/>
      <c r="G12" s="756"/>
      <c r="H12" s="756"/>
      <c r="I12" s="756"/>
      <c r="J12" s="756"/>
      <c r="K12" s="756"/>
      <c r="L12" s="757"/>
      <c r="M12" s="746"/>
      <c r="N12" s="761" t="s">
        <v>220</v>
      </c>
      <c r="O12" s="761"/>
      <c r="P12" s="178" t="s">
        <v>547</v>
      </c>
      <c r="Q12" s="752"/>
      <c r="R12" s="753"/>
      <c r="S12" s="753"/>
      <c r="T12" s="753"/>
      <c r="U12" s="753"/>
      <c r="V12" s="753"/>
      <c r="W12" s="754"/>
    </row>
    <row r="13" spans="2:23" s="31" customFormat="1" ht="25.5" customHeight="1" x14ac:dyDescent="0.15">
      <c r="B13" s="764" t="s">
        <v>397</v>
      </c>
      <c r="C13" s="764"/>
      <c r="D13" s="764"/>
      <c r="E13" s="777" t="s">
        <v>828</v>
      </c>
      <c r="F13" s="778"/>
      <c r="G13" s="779"/>
      <c r="H13" s="764" t="s">
        <v>432</v>
      </c>
      <c r="I13" s="764"/>
      <c r="J13" s="766" t="s">
        <v>700</v>
      </c>
      <c r="K13" s="766"/>
      <c r="L13" s="766"/>
      <c r="M13" s="764" t="s">
        <v>397</v>
      </c>
      <c r="N13" s="764"/>
      <c r="O13" s="764"/>
      <c r="P13" s="780" t="s">
        <v>829</v>
      </c>
      <c r="Q13" s="781"/>
      <c r="R13" s="782"/>
      <c r="S13" s="764" t="s">
        <v>432</v>
      </c>
      <c r="T13" s="764"/>
      <c r="U13" s="765" t="s">
        <v>830</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809</v>
      </c>
      <c r="F15" s="784"/>
      <c r="G15" s="784"/>
      <c r="H15" s="784"/>
      <c r="I15" s="784"/>
      <c r="J15" s="784"/>
      <c r="K15" s="784"/>
      <c r="L15" s="785"/>
      <c r="M15" s="761" t="s">
        <v>398</v>
      </c>
      <c r="N15" s="761"/>
      <c r="O15" s="761"/>
      <c r="P15" s="783" t="s">
        <v>831</v>
      </c>
      <c r="Q15" s="784"/>
      <c r="R15" s="784"/>
      <c r="S15" s="784"/>
      <c r="T15" s="784"/>
      <c r="U15" s="784"/>
      <c r="V15" s="784"/>
      <c r="W15" s="785"/>
    </row>
    <row r="16" spans="2:23" s="31" customFormat="1" ht="25.5" customHeight="1" x14ac:dyDescent="0.15">
      <c r="B16" s="763" t="s">
        <v>32</v>
      </c>
      <c r="C16" s="763" t="s">
        <v>190</v>
      </c>
      <c r="D16" s="763"/>
      <c r="E16" s="224">
        <v>5</v>
      </c>
      <c r="F16" s="749"/>
      <c r="G16" s="750"/>
      <c r="H16" s="750"/>
      <c r="I16" s="750"/>
      <c r="J16" s="750"/>
      <c r="K16" s="750"/>
      <c r="L16" s="751"/>
      <c r="M16" s="763" t="s">
        <v>32</v>
      </c>
      <c r="N16" s="763" t="s">
        <v>190</v>
      </c>
      <c r="O16" s="763"/>
      <c r="P16" s="224">
        <v>5</v>
      </c>
      <c r="Q16" s="752"/>
      <c r="R16" s="753"/>
      <c r="S16" s="753"/>
      <c r="T16" s="753"/>
      <c r="U16" s="753"/>
      <c r="V16" s="753"/>
      <c r="W16" s="754"/>
    </row>
    <row r="17" spans="2:24" s="31" customFormat="1" ht="25.5" customHeight="1" x14ac:dyDescent="0.15">
      <c r="B17" s="763"/>
      <c r="C17" s="763" t="s">
        <v>321</v>
      </c>
      <c r="D17" s="763"/>
      <c r="E17" s="225">
        <v>14</v>
      </c>
      <c r="F17" s="752"/>
      <c r="G17" s="753"/>
      <c r="H17" s="753"/>
      <c r="I17" s="753"/>
      <c r="J17" s="753"/>
      <c r="K17" s="753"/>
      <c r="L17" s="754"/>
      <c r="M17" s="763"/>
      <c r="N17" s="763" t="s">
        <v>321</v>
      </c>
      <c r="O17" s="763"/>
      <c r="P17" s="225">
        <v>15</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341</v>
      </c>
      <c r="F19" s="752"/>
      <c r="G19" s="753"/>
      <c r="H19" s="753"/>
      <c r="I19" s="753"/>
      <c r="J19" s="753"/>
      <c r="K19" s="753"/>
      <c r="L19" s="754"/>
      <c r="M19" s="763"/>
      <c r="N19" s="763" t="s">
        <v>166</v>
      </c>
      <c r="O19" s="763"/>
      <c r="P19" s="224" t="s">
        <v>337</v>
      </c>
      <c r="Q19" s="752"/>
      <c r="R19" s="753"/>
      <c r="S19" s="753"/>
      <c r="T19" s="753"/>
      <c r="U19" s="753"/>
      <c r="V19" s="753"/>
      <c r="W19" s="754"/>
    </row>
    <row r="20" spans="2:24" s="31" customFormat="1" ht="25.5" customHeight="1" x14ac:dyDescent="0.15">
      <c r="B20" s="761" t="s">
        <v>31</v>
      </c>
      <c r="C20" s="761"/>
      <c r="D20" s="761"/>
      <c r="E20" s="227" t="s">
        <v>470</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832</v>
      </c>
      <c r="F24" s="781"/>
      <c r="G24" s="782"/>
      <c r="H24" s="764" t="s">
        <v>432</v>
      </c>
      <c r="I24" s="764"/>
      <c r="J24" s="777" t="s">
        <v>700</v>
      </c>
      <c r="K24" s="778"/>
      <c r="L24" s="779"/>
      <c r="M24" s="764" t="s">
        <v>397</v>
      </c>
      <c r="N24" s="764"/>
      <c r="O24" s="764"/>
      <c r="P24" s="780" t="s">
        <v>834</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833</v>
      </c>
      <c r="F26" s="784"/>
      <c r="G26" s="784"/>
      <c r="H26" s="784"/>
      <c r="I26" s="784"/>
      <c r="J26" s="784"/>
      <c r="K26" s="784"/>
      <c r="L26" s="785"/>
      <c r="M26" s="761" t="s">
        <v>398</v>
      </c>
      <c r="N26" s="761"/>
      <c r="O26" s="761"/>
      <c r="P26" s="783" t="s">
        <v>750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9EF95076-E30D-4634-A1ED-33AB3CB4346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58ADE8-7D5B-4763-A35C-E55962FAE99B}">
          <x14:formula1>
            <xm:f>'(参考)リスト'!$F$16:$F$21</xm:f>
          </x14:formula1>
          <xm:sqref>E11:E12 E22:E23 P11:P12 P22:P23</xm:sqref>
        </x14:dataValidation>
        <x14:dataValidation type="list" allowBlank="1" showInputMessage="1" showErrorMessage="1" xr:uid="{E5FCE01E-67CA-44B6-B17A-FED8C1DB432A}">
          <x14:formula1>
            <xm:f>'(参考)リスト'!$D$16:$D$18</xm:f>
          </x14:formula1>
          <xm:sqref>E10 E21 P10 P21</xm:sqref>
        </x14:dataValidation>
        <x14:dataValidation type="list" allowBlank="1" showInputMessage="1" showErrorMessage="1" xr:uid="{6F909212-7CFC-412E-AEEB-0E617667BEA2}">
          <x14:formula1>
            <xm:f>'(参考)リスト'!$E$16:$E$27</xm:f>
          </x14:formula1>
          <xm:sqref>E9 E20 P9 P20</xm:sqref>
        </x14:dataValidation>
        <x14:dataValidation type="list" allowBlank="1" showInputMessage="1" showErrorMessage="1" xr:uid="{17C89FED-CB6B-4DE5-847E-59D8C5D44AE9}">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D583-680D-4533-AAC1-A7C29C794A96}">
  <dimension ref="B1:X31"/>
  <sheetViews>
    <sheetView showGridLines="0" showZeros="0" tabSelected="1" view="pageBreakPreview" zoomScale="90" zoomScaleNormal="70" zoomScaleSheetLayoutView="90" workbookViewId="0">
      <selection activeCell="P16" sqref="P16"/>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5</v>
      </c>
      <c r="F5" s="749"/>
      <c r="G5" s="750"/>
      <c r="H5" s="750"/>
      <c r="I5" s="750"/>
      <c r="J5" s="750"/>
      <c r="K5" s="750"/>
      <c r="L5" s="751"/>
      <c r="M5" s="745" t="s">
        <v>32</v>
      </c>
      <c r="N5" s="747" t="s">
        <v>190</v>
      </c>
      <c r="O5" s="748"/>
      <c r="P5" s="224">
        <v>5</v>
      </c>
      <c r="Q5" s="752"/>
      <c r="R5" s="753"/>
      <c r="S5" s="753"/>
      <c r="T5" s="753"/>
      <c r="U5" s="753"/>
      <c r="V5" s="753"/>
      <c r="W5" s="754"/>
    </row>
    <row r="6" spans="2:23" s="31" customFormat="1" ht="25.5" customHeight="1" x14ac:dyDescent="0.15">
      <c r="B6" s="746"/>
      <c r="C6" s="747" t="s">
        <v>321</v>
      </c>
      <c r="D6" s="748"/>
      <c r="E6" s="225">
        <v>16</v>
      </c>
      <c r="F6" s="752"/>
      <c r="G6" s="753"/>
      <c r="H6" s="753"/>
      <c r="I6" s="753"/>
      <c r="J6" s="753"/>
      <c r="K6" s="753"/>
      <c r="L6" s="754"/>
      <c r="M6" s="746"/>
      <c r="N6" s="747" t="s">
        <v>321</v>
      </c>
      <c r="O6" s="748"/>
      <c r="P6" s="225">
        <v>17</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335</v>
      </c>
      <c r="F8" s="752"/>
      <c r="G8" s="753"/>
      <c r="H8" s="753"/>
      <c r="I8" s="753"/>
      <c r="J8" s="753"/>
      <c r="K8" s="753"/>
      <c r="L8" s="754"/>
      <c r="M8" s="758"/>
      <c r="N8" s="747" t="s">
        <v>166</v>
      </c>
      <c r="O8" s="748"/>
      <c r="P8" s="224" t="s">
        <v>337</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835</v>
      </c>
      <c r="F13" s="778"/>
      <c r="G13" s="779"/>
      <c r="H13" s="764" t="s">
        <v>432</v>
      </c>
      <c r="I13" s="764"/>
      <c r="J13" s="766"/>
      <c r="K13" s="766"/>
      <c r="L13" s="766"/>
      <c r="M13" s="764" t="s">
        <v>397</v>
      </c>
      <c r="N13" s="764"/>
      <c r="O13" s="764"/>
      <c r="P13" s="780" t="s">
        <v>836</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818</v>
      </c>
      <c r="F15" s="784"/>
      <c r="G15" s="784"/>
      <c r="H15" s="784"/>
      <c r="I15" s="784"/>
      <c r="J15" s="784"/>
      <c r="K15" s="784"/>
      <c r="L15" s="785"/>
      <c r="M15" s="761" t="s">
        <v>398</v>
      </c>
      <c r="N15" s="761"/>
      <c r="O15" s="761"/>
      <c r="P15" s="783" t="s">
        <v>750</v>
      </c>
      <c r="Q15" s="784"/>
      <c r="R15" s="784"/>
      <c r="S15" s="784"/>
      <c r="T15" s="784"/>
      <c r="U15" s="784"/>
      <c r="V15" s="784"/>
      <c r="W15" s="785"/>
    </row>
    <row r="16" spans="2:23" s="31" customFormat="1" ht="25.5" customHeight="1" x14ac:dyDescent="0.15">
      <c r="B16" s="763" t="s">
        <v>32</v>
      </c>
      <c r="C16" s="763" t="s">
        <v>190</v>
      </c>
      <c r="D16" s="763"/>
      <c r="E16" s="224">
        <v>5</v>
      </c>
      <c r="F16" s="749"/>
      <c r="G16" s="750"/>
      <c r="H16" s="750"/>
      <c r="I16" s="750"/>
      <c r="J16" s="750"/>
      <c r="K16" s="750"/>
      <c r="L16" s="751"/>
      <c r="M16" s="763" t="s">
        <v>32</v>
      </c>
      <c r="N16" s="763" t="s">
        <v>190</v>
      </c>
      <c r="O16" s="763"/>
      <c r="P16" s="224">
        <v>5</v>
      </c>
      <c r="Q16" s="752"/>
      <c r="R16" s="753"/>
      <c r="S16" s="753"/>
      <c r="T16" s="753"/>
      <c r="U16" s="753"/>
      <c r="V16" s="753"/>
      <c r="W16" s="754"/>
    </row>
    <row r="17" spans="2:24" s="31" customFormat="1" ht="25.5" customHeight="1" x14ac:dyDescent="0.15">
      <c r="B17" s="763"/>
      <c r="C17" s="763" t="s">
        <v>321</v>
      </c>
      <c r="D17" s="763"/>
      <c r="E17" s="225">
        <v>18</v>
      </c>
      <c r="F17" s="752"/>
      <c r="G17" s="753"/>
      <c r="H17" s="753"/>
      <c r="I17" s="753"/>
      <c r="J17" s="753"/>
      <c r="K17" s="753"/>
      <c r="L17" s="754"/>
      <c r="M17" s="763"/>
      <c r="N17" s="763" t="s">
        <v>321</v>
      </c>
      <c r="O17" s="763"/>
      <c r="P17" s="225">
        <v>19</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337</v>
      </c>
      <c r="F19" s="752"/>
      <c r="G19" s="753"/>
      <c r="H19" s="753"/>
      <c r="I19" s="753"/>
      <c r="J19" s="753"/>
      <c r="K19" s="753"/>
      <c r="L19" s="754"/>
      <c r="M19" s="763"/>
      <c r="N19" s="763" t="s">
        <v>166</v>
      </c>
      <c r="O19" s="763"/>
      <c r="P19" s="224" t="s">
        <v>345</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837</v>
      </c>
      <c r="F24" s="781"/>
      <c r="G24" s="782"/>
      <c r="H24" s="764" t="s">
        <v>432</v>
      </c>
      <c r="I24" s="764"/>
      <c r="J24" s="777"/>
      <c r="K24" s="778"/>
      <c r="L24" s="779"/>
      <c r="M24" s="764" t="s">
        <v>397</v>
      </c>
      <c r="N24" s="764"/>
      <c r="O24" s="764"/>
      <c r="P24" s="780" t="s">
        <v>838</v>
      </c>
      <c r="Q24" s="781"/>
      <c r="R24" s="782"/>
      <c r="S24" s="764" t="s">
        <v>432</v>
      </c>
      <c r="T24" s="764"/>
      <c r="U24" s="766" t="s">
        <v>839</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840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8BC80393-DC84-4D0D-99C8-9088E0E435D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16DAEF-3270-4BC4-A530-469E3BACAD1D}">
          <x14:formula1>
            <xm:f>'(参考)リスト'!$B$16:$B$21</xm:f>
          </x14:formula1>
          <xm:sqref>E7 E18 P7 P18</xm:sqref>
        </x14:dataValidation>
        <x14:dataValidation type="list" allowBlank="1" showInputMessage="1" showErrorMessage="1" xr:uid="{07958635-9D3A-4424-8BF1-8FB9F8D864F2}">
          <x14:formula1>
            <xm:f>'(参考)リスト'!$E$16:$E$27</xm:f>
          </x14:formula1>
          <xm:sqref>E9 E20 P9 P20</xm:sqref>
        </x14:dataValidation>
        <x14:dataValidation type="list" allowBlank="1" showInputMessage="1" showErrorMessage="1" xr:uid="{E601D53D-6705-41AA-9C98-63AAB8F383A9}">
          <x14:formula1>
            <xm:f>'(参考)リスト'!$D$16:$D$18</xm:f>
          </x14:formula1>
          <xm:sqref>E10 E21 P10 P21</xm:sqref>
        </x14:dataValidation>
        <x14:dataValidation type="list" allowBlank="1" showInputMessage="1" showErrorMessage="1" xr:uid="{685C0B09-FB5C-46A0-81B2-08466CF23995}">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D9BA-FA6E-46BA-A33E-14E32CD6711E}">
  <dimension ref="B1:X31"/>
  <sheetViews>
    <sheetView showGridLines="0" showZeros="0" view="pageBreakPreview" topLeftCell="A4"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6</v>
      </c>
      <c r="F5" s="749"/>
      <c r="G5" s="750"/>
      <c r="H5" s="750"/>
      <c r="I5" s="750"/>
      <c r="J5" s="750"/>
      <c r="K5" s="750"/>
      <c r="L5" s="751"/>
      <c r="M5" s="745" t="s">
        <v>32</v>
      </c>
      <c r="N5" s="747" t="s">
        <v>190</v>
      </c>
      <c r="O5" s="748"/>
      <c r="P5" s="224">
        <v>6</v>
      </c>
      <c r="Q5" s="752"/>
      <c r="R5" s="753"/>
      <c r="S5" s="753"/>
      <c r="T5" s="753"/>
      <c r="U5" s="753"/>
      <c r="V5" s="753"/>
      <c r="W5" s="754"/>
    </row>
    <row r="6" spans="2:23" s="31" customFormat="1" ht="25.5" customHeight="1" x14ac:dyDescent="0.15">
      <c r="B6" s="746"/>
      <c r="C6" s="747" t="s">
        <v>321</v>
      </c>
      <c r="D6" s="748"/>
      <c r="E6" s="225">
        <v>1</v>
      </c>
      <c r="F6" s="752"/>
      <c r="G6" s="753"/>
      <c r="H6" s="753"/>
      <c r="I6" s="753"/>
      <c r="J6" s="753"/>
      <c r="K6" s="753"/>
      <c r="L6" s="754"/>
      <c r="M6" s="746"/>
      <c r="N6" s="747" t="s">
        <v>321</v>
      </c>
      <c r="O6" s="748"/>
      <c r="P6" s="225">
        <v>2</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346</v>
      </c>
      <c r="F8" s="752"/>
      <c r="G8" s="753"/>
      <c r="H8" s="753"/>
      <c r="I8" s="753"/>
      <c r="J8" s="753"/>
      <c r="K8" s="753"/>
      <c r="L8" s="754"/>
      <c r="M8" s="758"/>
      <c r="N8" s="747" t="s">
        <v>166</v>
      </c>
      <c r="O8" s="748"/>
      <c r="P8" s="224" t="s">
        <v>341</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470</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841</v>
      </c>
      <c r="F13" s="778"/>
      <c r="G13" s="779"/>
      <c r="H13" s="764" t="s">
        <v>432</v>
      </c>
      <c r="I13" s="764"/>
      <c r="J13" s="766"/>
      <c r="K13" s="766"/>
      <c r="L13" s="766"/>
      <c r="M13" s="764" t="s">
        <v>397</v>
      </c>
      <c r="N13" s="764"/>
      <c r="O13" s="764"/>
      <c r="P13" s="780" t="s">
        <v>711</v>
      </c>
      <c r="Q13" s="781"/>
      <c r="R13" s="782"/>
      <c r="S13" s="764" t="s">
        <v>432</v>
      </c>
      <c r="T13" s="764"/>
      <c r="U13" s="765" t="s">
        <v>701</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734</v>
      </c>
      <c r="F15" s="784"/>
      <c r="G15" s="784"/>
      <c r="H15" s="784"/>
      <c r="I15" s="784"/>
      <c r="J15" s="784"/>
      <c r="K15" s="784"/>
      <c r="L15" s="785"/>
      <c r="M15" s="761" t="s">
        <v>398</v>
      </c>
      <c r="N15" s="761"/>
      <c r="O15" s="761"/>
      <c r="P15" s="783" t="s">
        <v>842</v>
      </c>
      <c r="Q15" s="784"/>
      <c r="R15" s="784"/>
      <c r="S15" s="784"/>
      <c r="T15" s="784"/>
      <c r="U15" s="784"/>
      <c r="V15" s="784"/>
      <c r="W15" s="785"/>
    </row>
    <row r="16" spans="2:23" s="31" customFormat="1" ht="25.5" customHeight="1" x14ac:dyDescent="0.15">
      <c r="B16" s="763" t="s">
        <v>32</v>
      </c>
      <c r="C16" s="763" t="s">
        <v>190</v>
      </c>
      <c r="D16" s="763"/>
      <c r="E16" s="224">
        <v>6</v>
      </c>
      <c r="F16" s="749"/>
      <c r="G16" s="750"/>
      <c r="H16" s="750"/>
      <c r="I16" s="750"/>
      <c r="J16" s="750"/>
      <c r="K16" s="750"/>
      <c r="L16" s="751"/>
      <c r="M16" s="763" t="s">
        <v>32</v>
      </c>
      <c r="N16" s="763" t="s">
        <v>190</v>
      </c>
      <c r="O16" s="763"/>
      <c r="P16" s="224">
        <v>6</v>
      </c>
      <c r="Q16" s="752"/>
      <c r="R16" s="753"/>
      <c r="S16" s="753"/>
      <c r="T16" s="753"/>
      <c r="U16" s="753"/>
      <c r="V16" s="753"/>
      <c r="W16" s="754"/>
    </row>
    <row r="17" spans="2:24" s="31" customFormat="1" ht="25.5" customHeight="1" x14ac:dyDescent="0.15">
      <c r="B17" s="763"/>
      <c r="C17" s="763" t="s">
        <v>321</v>
      </c>
      <c r="D17" s="763"/>
      <c r="E17" s="225">
        <v>3</v>
      </c>
      <c r="F17" s="752"/>
      <c r="G17" s="753"/>
      <c r="H17" s="753"/>
      <c r="I17" s="753"/>
      <c r="J17" s="753"/>
      <c r="K17" s="753"/>
      <c r="L17" s="754"/>
      <c r="M17" s="763"/>
      <c r="N17" s="763" t="s">
        <v>321</v>
      </c>
      <c r="O17" s="763"/>
      <c r="P17" s="225">
        <v>3</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249</v>
      </c>
      <c r="Q18" s="752"/>
      <c r="R18" s="753"/>
      <c r="S18" s="753"/>
      <c r="T18" s="753"/>
      <c r="U18" s="753"/>
      <c r="V18" s="753"/>
      <c r="W18" s="754"/>
    </row>
    <row r="19" spans="2:24" s="31" customFormat="1" ht="25.5" customHeight="1" x14ac:dyDescent="0.15">
      <c r="B19" s="763"/>
      <c r="C19" s="763" t="s">
        <v>166</v>
      </c>
      <c r="D19" s="763"/>
      <c r="E19" s="224" t="s">
        <v>341</v>
      </c>
      <c r="F19" s="752"/>
      <c r="G19" s="753"/>
      <c r="H19" s="753"/>
      <c r="I19" s="753"/>
      <c r="J19" s="753"/>
      <c r="K19" s="753"/>
      <c r="L19" s="754"/>
      <c r="M19" s="763"/>
      <c r="N19" s="763" t="s">
        <v>166</v>
      </c>
      <c r="O19" s="763"/>
      <c r="P19" s="224" t="s">
        <v>264</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474</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843</v>
      </c>
      <c r="F24" s="781"/>
      <c r="G24" s="782"/>
      <c r="H24" s="764" t="s">
        <v>432</v>
      </c>
      <c r="I24" s="764"/>
      <c r="J24" s="777"/>
      <c r="K24" s="778"/>
      <c r="L24" s="779"/>
      <c r="M24" s="764" t="s">
        <v>397</v>
      </c>
      <c r="N24" s="764"/>
      <c r="O24" s="764"/>
      <c r="P24" s="780" t="s">
        <v>845</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844</v>
      </c>
      <c r="F26" s="784"/>
      <c r="G26" s="784"/>
      <c r="H26" s="784"/>
      <c r="I26" s="784"/>
      <c r="J26" s="784"/>
      <c r="K26" s="784"/>
      <c r="L26" s="785"/>
      <c r="M26" s="761" t="s">
        <v>398</v>
      </c>
      <c r="N26" s="761"/>
      <c r="O26" s="761"/>
      <c r="P26" s="783" t="s">
        <v>844</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652A0DBF-0BFA-4308-8128-7BD0B199F4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A731E41-C004-4F04-8D09-CC833DADD307}">
          <x14:formula1>
            <xm:f>'(参考)リスト'!$F$16:$F$21</xm:f>
          </x14:formula1>
          <xm:sqref>E11:E12 E22:E23 P11:P12 P22:P23</xm:sqref>
        </x14:dataValidation>
        <x14:dataValidation type="list" allowBlank="1" showInputMessage="1" showErrorMessage="1" xr:uid="{70A8D124-12AE-47D9-A8C5-6949DBF42D7C}">
          <x14:formula1>
            <xm:f>'(参考)リスト'!$D$16:$D$18</xm:f>
          </x14:formula1>
          <xm:sqref>E10 E21 P10 P21</xm:sqref>
        </x14:dataValidation>
        <x14:dataValidation type="list" allowBlank="1" showInputMessage="1" showErrorMessage="1" xr:uid="{1464ED0C-E967-4E8D-8841-89AE58297375}">
          <x14:formula1>
            <xm:f>'(参考)リスト'!$E$16:$E$27</xm:f>
          </x14:formula1>
          <xm:sqref>E9 E20 P9 P20</xm:sqref>
        </x14:dataValidation>
        <x14:dataValidation type="list" allowBlank="1" showInputMessage="1" showErrorMessage="1" xr:uid="{68E76186-625B-4694-91D9-2CDA17A17413}">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6F43-4435-4E38-9EA0-86B3990E79A4}">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6</v>
      </c>
      <c r="F5" s="749"/>
      <c r="G5" s="750"/>
      <c r="H5" s="750"/>
      <c r="I5" s="750"/>
      <c r="J5" s="750"/>
      <c r="K5" s="750"/>
      <c r="L5" s="751"/>
      <c r="M5" s="745" t="s">
        <v>32</v>
      </c>
      <c r="N5" s="747" t="s">
        <v>190</v>
      </c>
      <c r="O5" s="748"/>
      <c r="P5" s="224">
        <v>7</v>
      </c>
      <c r="Q5" s="752"/>
      <c r="R5" s="753"/>
      <c r="S5" s="753"/>
      <c r="T5" s="753"/>
      <c r="U5" s="753"/>
      <c r="V5" s="753"/>
      <c r="W5" s="754"/>
    </row>
    <row r="6" spans="2:23" s="31" customFormat="1" ht="25.5" customHeight="1" x14ac:dyDescent="0.15">
      <c r="B6" s="746"/>
      <c r="C6" s="747" t="s">
        <v>321</v>
      </c>
      <c r="D6" s="748"/>
      <c r="E6" s="225">
        <v>4</v>
      </c>
      <c r="F6" s="752"/>
      <c r="G6" s="753"/>
      <c r="H6" s="753"/>
      <c r="I6" s="753"/>
      <c r="J6" s="753"/>
      <c r="K6" s="753"/>
      <c r="L6" s="754"/>
      <c r="M6" s="746"/>
      <c r="N6" s="747" t="s">
        <v>321</v>
      </c>
      <c r="O6" s="748"/>
      <c r="P6" s="225">
        <v>1</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345</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531</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846</v>
      </c>
      <c r="F13" s="778"/>
      <c r="G13" s="779"/>
      <c r="H13" s="764" t="s">
        <v>432</v>
      </c>
      <c r="I13" s="764"/>
      <c r="J13" s="766" t="s">
        <v>696</v>
      </c>
      <c r="K13" s="766"/>
      <c r="L13" s="766"/>
      <c r="M13" s="764" t="s">
        <v>397</v>
      </c>
      <c r="N13" s="764"/>
      <c r="O13" s="764"/>
      <c r="P13" s="780" t="s">
        <v>848</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847</v>
      </c>
      <c r="F15" s="784"/>
      <c r="G15" s="784"/>
      <c r="H15" s="784"/>
      <c r="I15" s="784"/>
      <c r="J15" s="784"/>
      <c r="K15" s="784"/>
      <c r="L15" s="785"/>
      <c r="M15" s="761" t="s">
        <v>398</v>
      </c>
      <c r="N15" s="761"/>
      <c r="O15" s="761"/>
      <c r="P15" s="783" t="s">
        <v>750</v>
      </c>
      <c r="Q15" s="784"/>
      <c r="R15" s="784"/>
      <c r="S15" s="784"/>
      <c r="T15" s="784"/>
      <c r="U15" s="784"/>
      <c r="V15" s="784"/>
      <c r="W15" s="785"/>
    </row>
    <row r="16" spans="2:23" s="31" customFormat="1" ht="25.5" customHeight="1" x14ac:dyDescent="0.15">
      <c r="B16" s="763" t="s">
        <v>32</v>
      </c>
      <c r="C16" s="763" t="s">
        <v>190</v>
      </c>
      <c r="D16" s="763"/>
      <c r="E16" s="224">
        <v>7</v>
      </c>
      <c r="F16" s="749"/>
      <c r="G16" s="750"/>
      <c r="H16" s="750"/>
      <c r="I16" s="750"/>
      <c r="J16" s="750"/>
      <c r="K16" s="750"/>
      <c r="L16" s="751"/>
      <c r="M16" s="763" t="s">
        <v>32</v>
      </c>
      <c r="N16" s="763" t="s">
        <v>190</v>
      </c>
      <c r="O16" s="763"/>
      <c r="P16" s="224">
        <v>7.3</v>
      </c>
      <c r="Q16" s="752"/>
      <c r="R16" s="753"/>
      <c r="S16" s="753"/>
      <c r="T16" s="753"/>
      <c r="U16" s="753"/>
      <c r="V16" s="753"/>
      <c r="W16" s="754"/>
    </row>
    <row r="17" spans="2:24" s="31" customFormat="1" ht="25.5" customHeight="1" x14ac:dyDescent="0.15">
      <c r="B17" s="763"/>
      <c r="C17" s="763" t="s">
        <v>321</v>
      </c>
      <c r="D17" s="763"/>
      <c r="E17" s="225">
        <v>2</v>
      </c>
      <c r="F17" s="752"/>
      <c r="G17" s="753"/>
      <c r="H17" s="753"/>
      <c r="I17" s="753"/>
      <c r="J17" s="753"/>
      <c r="K17" s="753"/>
      <c r="L17" s="754"/>
      <c r="M17" s="763"/>
      <c r="N17" s="763" t="s">
        <v>321</v>
      </c>
      <c r="O17" s="763"/>
      <c r="P17" s="225">
        <v>3</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849</v>
      </c>
      <c r="F24" s="781"/>
      <c r="G24" s="782"/>
      <c r="H24" s="764" t="s">
        <v>432</v>
      </c>
      <c r="I24" s="764"/>
      <c r="J24" s="777"/>
      <c r="K24" s="778"/>
      <c r="L24" s="779"/>
      <c r="M24" s="764" t="s">
        <v>397</v>
      </c>
      <c r="N24" s="764"/>
      <c r="O24" s="764"/>
      <c r="P24" s="780" t="s">
        <v>850</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750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52C83977-50FC-4B2C-BF52-25097C37153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8ED28F5-BBD7-4866-A917-2217068F0D8E}">
          <x14:formula1>
            <xm:f>'(参考)リスト'!$B$16:$B$21</xm:f>
          </x14:formula1>
          <xm:sqref>E7 E18 P7 P18</xm:sqref>
        </x14:dataValidation>
        <x14:dataValidation type="list" allowBlank="1" showInputMessage="1" showErrorMessage="1" xr:uid="{E1B33B71-E2B6-4521-B6F9-C79B8FF99673}">
          <x14:formula1>
            <xm:f>'(参考)リスト'!$E$16:$E$27</xm:f>
          </x14:formula1>
          <xm:sqref>E9 E20 P9 P20</xm:sqref>
        </x14:dataValidation>
        <x14:dataValidation type="list" allowBlank="1" showInputMessage="1" showErrorMessage="1" xr:uid="{525F02B4-17EF-4C8F-A365-0FC46FCFF029}">
          <x14:formula1>
            <xm:f>'(参考)リスト'!$D$16:$D$18</xm:f>
          </x14:formula1>
          <xm:sqref>E10 E21 P10 P21</xm:sqref>
        </x14:dataValidation>
        <x14:dataValidation type="list" allowBlank="1" showInputMessage="1" showErrorMessage="1" xr:uid="{3FEF223E-06EE-4133-8BDA-722DDBF0BF21}">
          <x14:formula1>
            <xm:f>'(参考)リスト'!$F$16:$F$21</xm:f>
          </x14:formula1>
          <xm:sqref>E11:E12 E22:E23 P11:P12 P22:P23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5D09A-C966-45EA-8EC2-555B8273A3FD}">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7</v>
      </c>
      <c r="F5" s="749"/>
      <c r="G5" s="750"/>
      <c r="H5" s="750"/>
      <c r="I5" s="750"/>
      <c r="J5" s="750"/>
      <c r="K5" s="750"/>
      <c r="L5" s="751"/>
      <c r="M5" s="745" t="s">
        <v>32</v>
      </c>
      <c r="N5" s="747" t="s">
        <v>190</v>
      </c>
      <c r="O5" s="748"/>
      <c r="P5" s="224">
        <v>7</v>
      </c>
      <c r="Q5" s="752"/>
      <c r="R5" s="753"/>
      <c r="S5" s="753"/>
      <c r="T5" s="753"/>
      <c r="U5" s="753"/>
      <c r="V5" s="753"/>
      <c r="W5" s="754"/>
    </row>
    <row r="6" spans="2:23" s="31" customFormat="1" ht="25.5" customHeight="1" x14ac:dyDescent="0.15">
      <c r="B6" s="746"/>
      <c r="C6" s="747" t="s">
        <v>321</v>
      </c>
      <c r="D6" s="748"/>
      <c r="E6" s="225">
        <v>4</v>
      </c>
      <c r="F6" s="752"/>
      <c r="G6" s="753"/>
      <c r="H6" s="753"/>
      <c r="I6" s="753"/>
      <c r="J6" s="753"/>
      <c r="K6" s="753"/>
      <c r="L6" s="754"/>
      <c r="M6" s="746"/>
      <c r="N6" s="747" t="s">
        <v>321</v>
      </c>
      <c r="O6" s="748"/>
      <c r="P6" s="225">
        <v>5</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346</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463</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531</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851</v>
      </c>
      <c r="F13" s="778"/>
      <c r="G13" s="779"/>
      <c r="H13" s="764" t="s">
        <v>432</v>
      </c>
      <c r="I13" s="764"/>
      <c r="J13" s="766"/>
      <c r="K13" s="766"/>
      <c r="L13" s="766"/>
      <c r="M13" s="764" t="s">
        <v>397</v>
      </c>
      <c r="N13" s="764"/>
      <c r="O13" s="764"/>
      <c r="P13" s="780" t="s">
        <v>853</v>
      </c>
      <c r="Q13" s="781"/>
      <c r="R13" s="782"/>
      <c r="S13" s="764" t="s">
        <v>432</v>
      </c>
      <c r="T13" s="764"/>
      <c r="U13" s="765" t="s">
        <v>854</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852</v>
      </c>
      <c r="F15" s="784"/>
      <c r="G15" s="784"/>
      <c r="H15" s="784"/>
      <c r="I15" s="784"/>
      <c r="J15" s="784"/>
      <c r="K15" s="784"/>
      <c r="L15" s="785"/>
      <c r="M15" s="761" t="s">
        <v>398</v>
      </c>
      <c r="N15" s="761"/>
      <c r="O15" s="761"/>
      <c r="P15" s="783"/>
      <c r="Q15" s="784"/>
      <c r="R15" s="784"/>
      <c r="S15" s="784"/>
      <c r="T15" s="784"/>
      <c r="U15" s="784"/>
      <c r="V15" s="784"/>
      <c r="W15" s="785"/>
    </row>
    <row r="16" spans="2:23" s="31" customFormat="1" ht="25.5" customHeight="1" x14ac:dyDescent="0.15">
      <c r="B16" s="763" t="s">
        <v>32</v>
      </c>
      <c r="C16" s="763" t="s">
        <v>190</v>
      </c>
      <c r="D16" s="763"/>
      <c r="E16" s="224">
        <v>7</v>
      </c>
      <c r="F16" s="749"/>
      <c r="G16" s="750"/>
      <c r="H16" s="750"/>
      <c r="I16" s="750"/>
      <c r="J16" s="750"/>
      <c r="K16" s="750"/>
      <c r="L16" s="751"/>
      <c r="M16" s="763" t="s">
        <v>32</v>
      </c>
      <c r="N16" s="763" t="s">
        <v>190</v>
      </c>
      <c r="O16" s="763"/>
      <c r="P16" s="224">
        <v>7</v>
      </c>
      <c r="Q16" s="752"/>
      <c r="R16" s="753"/>
      <c r="S16" s="753"/>
      <c r="T16" s="753"/>
      <c r="U16" s="753"/>
      <c r="V16" s="753"/>
      <c r="W16" s="754"/>
    </row>
    <row r="17" spans="2:24" s="31" customFormat="1" ht="25.5" customHeight="1" x14ac:dyDescent="0.15">
      <c r="B17" s="763"/>
      <c r="C17" s="763" t="s">
        <v>321</v>
      </c>
      <c r="D17" s="763"/>
      <c r="E17" s="225">
        <v>6</v>
      </c>
      <c r="F17" s="752"/>
      <c r="G17" s="753"/>
      <c r="H17" s="753"/>
      <c r="I17" s="753"/>
      <c r="J17" s="753"/>
      <c r="K17" s="753"/>
      <c r="L17" s="754"/>
      <c r="M17" s="763"/>
      <c r="N17" s="763" t="s">
        <v>321</v>
      </c>
      <c r="O17" s="763"/>
      <c r="P17" s="225">
        <v>7</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337</v>
      </c>
      <c r="F19" s="752"/>
      <c r="G19" s="753"/>
      <c r="H19" s="753"/>
      <c r="I19" s="753"/>
      <c r="J19" s="753"/>
      <c r="K19" s="753"/>
      <c r="L19" s="754"/>
      <c r="M19" s="763"/>
      <c r="N19" s="763" t="s">
        <v>166</v>
      </c>
      <c r="O19" s="763"/>
      <c r="P19" s="224" t="s">
        <v>341</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855</v>
      </c>
      <c r="F24" s="781"/>
      <c r="G24" s="782"/>
      <c r="H24" s="764" t="s">
        <v>432</v>
      </c>
      <c r="I24" s="764"/>
      <c r="J24" s="777"/>
      <c r="K24" s="778"/>
      <c r="L24" s="779"/>
      <c r="M24" s="764" t="s">
        <v>397</v>
      </c>
      <c r="N24" s="764"/>
      <c r="O24" s="764"/>
      <c r="P24" s="780" t="s">
        <v>856</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736</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1708EC53-B5C6-4B75-AE4E-976880B3CAB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7A87B38-97AC-4299-A637-22423E4AB63E}">
          <x14:formula1>
            <xm:f>'(参考)リスト'!$F$16:$F$21</xm:f>
          </x14:formula1>
          <xm:sqref>E11:E12 E22:E23 P11:P12 P22:P23</xm:sqref>
        </x14:dataValidation>
        <x14:dataValidation type="list" allowBlank="1" showInputMessage="1" showErrorMessage="1" xr:uid="{B338BD5B-87EE-4649-AB92-ABFE453A9CF6}">
          <x14:formula1>
            <xm:f>'(参考)リスト'!$D$16:$D$18</xm:f>
          </x14:formula1>
          <xm:sqref>E10 E21 P10 P21</xm:sqref>
        </x14:dataValidation>
        <x14:dataValidation type="list" allowBlank="1" showInputMessage="1" showErrorMessage="1" xr:uid="{290990C2-8335-4C4B-89A2-EED963358F42}">
          <x14:formula1>
            <xm:f>'(参考)リスト'!$E$16:$E$27</xm:f>
          </x14:formula1>
          <xm:sqref>E9 E20 P9 P20</xm:sqref>
        </x14:dataValidation>
        <x14:dataValidation type="list" allowBlank="1" showInputMessage="1" showErrorMessage="1" xr:uid="{E247E0E7-5301-4920-9CEB-89982F7F6993}">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F3A12-3FAE-400F-B0A6-ED2B53B26BD6}">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7</v>
      </c>
      <c r="F5" s="749"/>
      <c r="G5" s="750"/>
      <c r="H5" s="750"/>
      <c r="I5" s="750"/>
      <c r="J5" s="750"/>
      <c r="K5" s="750"/>
      <c r="L5" s="751"/>
      <c r="M5" s="745" t="s">
        <v>32</v>
      </c>
      <c r="N5" s="747" t="s">
        <v>190</v>
      </c>
      <c r="O5" s="748"/>
      <c r="P5" s="224">
        <v>8</v>
      </c>
      <c r="Q5" s="752"/>
      <c r="R5" s="753"/>
      <c r="S5" s="753"/>
      <c r="T5" s="753"/>
      <c r="U5" s="753"/>
      <c r="V5" s="753"/>
      <c r="W5" s="754"/>
    </row>
    <row r="6" spans="2:23" s="31" customFormat="1" ht="25.5" customHeight="1" x14ac:dyDescent="0.15">
      <c r="B6" s="746"/>
      <c r="C6" s="747" t="s">
        <v>321</v>
      </c>
      <c r="D6" s="748"/>
      <c r="E6" s="225">
        <v>8</v>
      </c>
      <c r="F6" s="752"/>
      <c r="G6" s="753"/>
      <c r="H6" s="753"/>
      <c r="I6" s="753"/>
      <c r="J6" s="753"/>
      <c r="K6" s="753"/>
      <c r="L6" s="754"/>
      <c r="M6" s="746"/>
      <c r="N6" s="747" t="s">
        <v>321</v>
      </c>
      <c r="O6" s="748"/>
      <c r="P6" s="225">
        <v>1</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345</v>
      </c>
      <c r="F8" s="752"/>
      <c r="G8" s="753"/>
      <c r="H8" s="753"/>
      <c r="I8" s="753"/>
      <c r="J8" s="753"/>
      <c r="K8" s="753"/>
      <c r="L8" s="754"/>
      <c r="M8" s="758"/>
      <c r="N8" s="747" t="s">
        <v>166</v>
      </c>
      <c r="O8" s="748"/>
      <c r="P8" s="224" t="s">
        <v>342</v>
      </c>
      <c r="Q8" s="752"/>
      <c r="R8" s="753"/>
      <c r="S8" s="753"/>
      <c r="T8" s="753"/>
      <c r="U8" s="753"/>
      <c r="V8" s="753"/>
      <c r="W8" s="754"/>
    </row>
    <row r="9" spans="2:23" s="31" customFormat="1" ht="25.5" customHeight="1" x14ac:dyDescent="0.15">
      <c r="B9" s="759" t="s">
        <v>31</v>
      </c>
      <c r="C9" s="762"/>
      <c r="D9" s="760"/>
      <c r="E9" s="227" t="s">
        <v>464</v>
      </c>
      <c r="F9" s="752"/>
      <c r="G9" s="753"/>
      <c r="H9" s="753"/>
      <c r="I9" s="753"/>
      <c r="J9" s="753"/>
      <c r="K9" s="753"/>
      <c r="L9" s="754"/>
      <c r="M9" s="759" t="s">
        <v>31</v>
      </c>
      <c r="N9" s="762"/>
      <c r="O9" s="760"/>
      <c r="P9" s="227" t="s">
        <v>470</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857</v>
      </c>
      <c r="F13" s="778"/>
      <c r="G13" s="779"/>
      <c r="H13" s="764" t="s">
        <v>432</v>
      </c>
      <c r="I13" s="764"/>
      <c r="J13" s="766" t="s">
        <v>702</v>
      </c>
      <c r="K13" s="766"/>
      <c r="L13" s="766"/>
      <c r="M13" s="764" t="s">
        <v>397</v>
      </c>
      <c r="N13" s="764"/>
      <c r="O13" s="764"/>
      <c r="P13" s="780" t="s">
        <v>859</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858</v>
      </c>
      <c r="F15" s="784"/>
      <c r="G15" s="784"/>
      <c r="H15" s="784"/>
      <c r="I15" s="784"/>
      <c r="J15" s="784"/>
      <c r="K15" s="784"/>
      <c r="L15" s="785"/>
      <c r="M15" s="761" t="s">
        <v>398</v>
      </c>
      <c r="N15" s="761"/>
      <c r="O15" s="761"/>
      <c r="P15" s="783" t="s">
        <v>860</v>
      </c>
      <c r="Q15" s="784"/>
      <c r="R15" s="784"/>
      <c r="S15" s="784"/>
      <c r="T15" s="784"/>
      <c r="U15" s="784"/>
      <c r="V15" s="784"/>
      <c r="W15" s="785"/>
    </row>
    <row r="16" spans="2:23" s="31" customFormat="1" ht="25.5" customHeight="1" x14ac:dyDescent="0.15">
      <c r="B16" s="763" t="s">
        <v>32</v>
      </c>
      <c r="C16" s="763" t="s">
        <v>190</v>
      </c>
      <c r="D16" s="763"/>
      <c r="E16" s="224">
        <v>8</v>
      </c>
      <c r="F16" s="749"/>
      <c r="G16" s="750"/>
      <c r="H16" s="750"/>
      <c r="I16" s="750"/>
      <c r="J16" s="750"/>
      <c r="K16" s="750"/>
      <c r="L16" s="751"/>
      <c r="M16" s="763" t="s">
        <v>32</v>
      </c>
      <c r="N16" s="763" t="s">
        <v>190</v>
      </c>
      <c r="O16" s="763"/>
      <c r="P16" s="224">
        <v>8</v>
      </c>
      <c r="Q16" s="752"/>
      <c r="R16" s="753"/>
      <c r="S16" s="753"/>
      <c r="T16" s="753"/>
      <c r="U16" s="753"/>
      <c r="V16" s="753"/>
      <c r="W16" s="754"/>
    </row>
    <row r="17" spans="2:24" s="31" customFormat="1" ht="25.5" customHeight="1" x14ac:dyDescent="0.15">
      <c r="B17" s="763"/>
      <c r="C17" s="763" t="s">
        <v>321</v>
      </c>
      <c r="D17" s="763"/>
      <c r="E17" s="225">
        <v>2</v>
      </c>
      <c r="F17" s="752"/>
      <c r="G17" s="753"/>
      <c r="H17" s="753"/>
      <c r="I17" s="753"/>
      <c r="J17" s="753"/>
      <c r="K17" s="753"/>
      <c r="L17" s="754"/>
      <c r="M17" s="763"/>
      <c r="N17" s="763" t="s">
        <v>321</v>
      </c>
      <c r="O17" s="763"/>
      <c r="P17" s="225">
        <v>3</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346</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471</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251</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861</v>
      </c>
      <c r="F24" s="781"/>
      <c r="G24" s="782"/>
      <c r="H24" s="764" t="s">
        <v>432</v>
      </c>
      <c r="I24" s="764"/>
      <c r="J24" s="777"/>
      <c r="K24" s="778"/>
      <c r="L24" s="779"/>
      <c r="M24" s="764" t="s">
        <v>397</v>
      </c>
      <c r="N24" s="764"/>
      <c r="O24" s="764"/>
      <c r="P24" s="780" t="s">
        <v>862</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734</v>
      </c>
      <c r="F26" s="784"/>
      <c r="G26" s="784"/>
      <c r="H26" s="784"/>
      <c r="I26" s="784"/>
      <c r="J26" s="784"/>
      <c r="K26" s="784"/>
      <c r="L26" s="785"/>
      <c r="M26" s="761" t="s">
        <v>398</v>
      </c>
      <c r="N26" s="761"/>
      <c r="O26" s="761"/>
      <c r="P26" s="783" t="s">
        <v>750</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69237CF8-70B1-4BA3-BB55-6ABF3A79FDD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C97F3C-C9C0-4B36-86CD-35F624777717}">
          <x14:formula1>
            <xm:f>'(参考)リスト'!$B$16:$B$21</xm:f>
          </x14:formula1>
          <xm:sqref>E7 E18 P7 P18</xm:sqref>
        </x14:dataValidation>
        <x14:dataValidation type="list" allowBlank="1" showInputMessage="1" showErrorMessage="1" xr:uid="{F5AEC297-8A9C-4C70-96C1-4A89E5372CF8}">
          <x14:formula1>
            <xm:f>'(参考)リスト'!$E$16:$E$27</xm:f>
          </x14:formula1>
          <xm:sqref>E9 E20 P9 P20</xm:sqref>
        </x14:dataValidation>
        <x14:dataValidation type="list" allowBlank="1" showInputMessage="1" showErrorMessage="1" xr:uid="{95A1A9EF-52A9-4F86-BAA7-DB17CD9504AD}">
          <x14:formula1>
            <xm:f>'(参考)リスト'!$D$16:$D$18</xm:f>
          </x14:formula1>
          <xm:sqref>E10 E21 P10 P21</xm:sqref>
        </x14:dataValidation>
        <x14:dataValidation type="list" allowBlank="1" showInputMessage="1" showErrorMessage="1" xr:uid="{59BA1BC0-68E1-4D7D-95B8-00D8CF6C1827}">
          <x14:formula1>
            <xm:f>'(参考)リスト'!$F$16:$F$21</xm:f>
          </x14:formula1>
          <xm:sqref>E11:E12 E22:E23 P11:P12 P22:P23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A097B-58E1-485E-B24D-CE0CCB62A2E1}">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8</v>
      </c>
      <c r="F5" s="749"/>
      <c r="G5" s="750"/>
      <c r="H5" s="750"/>
      <c r="I5" s="750"/>
      <c r="J5" s="750"/>
      <c r="K5" s="750"/>
      <c r="L5" s="751"/>
      <c r="M5" s="745" t="s">
        <v>32</v>
      </c>
      <c r="N5" s="747" t="s">
        <v>190</v>
      </c>
      <c r="O5" s="748"/>
      <c r="P5" s="224">
        <v>8</v>
      </c>
      <c r="Q5" s="752"/>
      <c r="R5" s="753"/>
      <c r="S5" s="753"/>
      <c r="T5" s="753"/>
      <c r="U5" s="753"/>
      <c r="V5" s="753"/>
      <c r="W5" s="754"/>
    </row>
    <row r="6" spans="2:23" s="31" customFormat="1" ht="25.5" customHeight="1" x14ac:dyDescent="0.15">
      <c r="B6" s="746"/>
      <c r="C6" s="747" t="s">
        <v>321</v>
      </c>
      <c r="D6" s="748"/>
      <c r="E6" s="225">
        <v>4</v>
      </c>
      <c r="F6" s="752"/>
      <c r="G6" s="753"/>
      <c r="H6" s="753"/>
      <c r="I6" s="753"/>
      <c r="J6" s="753"/>
      <c r="K6" s="753"/>
      <c r="L6" s="754"/>
      <c r="M6" s="746"/>
      <c r="N6" s="747" t="s">
        <v>321</v>
      </c>
      <c r="O6" s="748"/>
      <c r="P6" s="225">
        <v>5</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338</v>
      </c>
      <c r="F8" s="752"/>
      <c r="G8" s="753"/>
      <c r="H8" s="753"/>
      <c r="I8" s="753"/>
      <c r="J8" s="753"/>
      <c r="K8" s="753"/>
      <c r="L8" s="754"/>
      <c r="M8" s="758"/>
      <c r="N8" s="747" t="s">
        <v>166</v>
      </c>
      <c r="O8" s="748"/>
      <c r="P8" s="224" t="s">
        <v>338</v>
      </c>
      <c r="Q8" s="752"/>
      <c r="R8" s="753"/>
      <c r="S8" s="753"/>
      <c r="T8" s="753"/>
      <c r="U8" s="753"/>
      <c r="V8" s="753"/>
      <c r="W8" s="754"/>
    </row>
    <row r="9" spans="2:23" s="31" customFormat="1" ht="25.5" customHeight="1" x14ac:dyDescent="0.15">
      <c r="B9" s="759" t="s">
        <v>31</v>
      </c>
      <c r="C9" s="762"/>
      <c r="D9" s="760"/>
      <c r="E9" s="227" t="s">
        <v>463</v>
      </c>
      <c r="F9" s="752"/>
      <c r="G9" s="753"/>
      <c r="H9" s="753"/>
      <c r="I9" s="753"/>
      <c r="J9" s="753"/>
      <c r="K9" s="753"/>
      <c r="L9" s="754"/>
      <c r="M9" s="759" t="s">
        <v>31</v>
      </c>
      <c r="N9" s="762"/>
      <c r="O9" s="760"/>
      <c r="P9" s="227" t="s">
        <v>470</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863</v>
      </c>
      <c r="F13" s="778"/>
      <c r="G13" s="779"/>
      <c r="H13" s="764" t="s">
        <v>432</v>
      </c>
      <c r="I13" s="764"/>
      <c r="J13" s="766" t="s">
        <v>864</v>
      </c>
      <c r="K13" s="766"/>
      <c r="L13" s="766"/>
      <c r="M13" s="764" t="s">
        <v>397</v>
      </c>
      <c r="N13" s="764"/>
      <c r="O13" s="764"/>
      <c r="P13" s="780" t="s">
        <v>866</v>
      </c>
      <c r="Q13" s="781"/>
      <c r="R13" s="782"/>
      <c r="S13" s="764" t="s">
        <v>432</v>
      </c>
      <c r="T13" s="764"/>
      <c r="U13" s="765"/>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865</v>
      </c>
      <c r="F15" s="784"/>
      <c r="G15" s="784"/>
      <c r="H15" s="784"/>
      <c r="I15" s="784"/>
      <c r="J15" s="784"/>
      <c r="K15" s="784"/>
      <c r="L15" s="785"/>
      <c r="M15" s="761" t="s">
        <v>398</v>
      </c>
      <c r="N15" s="761"/>
      <c r="O15" s="761"/>
      <c r="P15" s="783" t="s">
        <v>867</v>
      </c>
      <c r="Q15" s="784"/>
      <c r="R15" s="784"/>
      <c r="S15" s="784"/>
      <c r="T15" s="784"/>
      <c r="U15" s="784"/>
      <c r="V15" s="784"/>
      <c r="W15" s="785"/>
    </row>
    <row r="16" spans="2:23" s="31" customFormat="1" ht="25.5" customHeight="1" x14ac:dyDescent="0.15">
      <c r="B16" s="763" t="s">
        <v>32</v>
      </c>
      <c r="C16" s="763" t="s">
        <v>190</v>
      </c>
      <c r="D16" s="763"/>
      <c r="E16" s="224">
        <v>8</v>
      </c>
      <c r="F16" s="749"/>
      <c r="G16" s="750"/>
      <c r="H16" s="750"/>
      <c r="I16" s="750"/>
      <c r="J16" s="750"/>
      <c r="K16" s="750"/>
      <c r="L16" s="751"/>
      <c r="M16" s="763" t="s">
        <v>32</v>
      </c>
      <c r="N16" s="763" t="s">
        <v>190</v>
      </c>
      <c r="O16" s="763"/>
      <c r="P16" s="224">
        <v>8</v>
      </c>
      <c r="Q16" s="752"/>
      <c r="R16" s="753"/>
      <c r="S16" s="753"/>
      <c r="T16" s="753"/>
      <c r="U16" s="753"/>
      <c r="V16" s="753"/>
      <c r="W16" s="754"/>
    </row>
    <row r="17" spans="2:24" s="31" customFormat="1" ht="25.5" customHeight="1" x14ac:dyDescent="0.15">
      <c r="B17" s="763"/>
      <c r="C17" s="763" t="s">
        <v>321</v>
      </c>
      <c r="D17" s="763"/>
      <c r="E17" s="225">
        <v>6</v>
      </c>
      <c r="F17" s="752"/>
      <c r="G17" s="753"/>
      <c r="H17" s="753"/>
      <c r="I17" s="753"/>
      <c r="J17" s="753"/>
      <c r="K17" s="753"/>
      <c r="L17" s="754"/>
      <c r="M17" s="763"/>
      <c r="N17" s="763" t="s">
        <v>321</v>
      </c>
      <c r="O17" s="763"/>
      <c r="P17" s="225">
        <v>7</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341</v>
      </c>
      <c r="F19" s="752"/>
      <c r="G19" s="753"/>
      <c r="H19" s="753"/>
      <c r="I19" s="753"/>
      <c r="J19" s="753"/>
      <c r="K19" s="753"/>
      <c r="L19" s="754"/>
      <c r="M19" s="763"/>
      <c r="N19" s="763" t="s">
        <v>166</v>
      </c>
      <c r="O19" s="763"/>
      <c r="P19" s="224" t="s">
        <v>337</v>
      </c>
      <c r="Q19" s="752"/>
      <c r="R19" s="753"/>
      <c r="S19" s="753"/>
      <c r="T19" s="753"/>
      <c r="U19" s="753"/>
      <c r="V19" s="753"/>
      <c r="W19" s="754"/>
    </row>
    <row r="20" spans="2:24" s="31" customFormat="1" ht="25.5" customHeight="1" x14ac:dyDescent="0.15">
      <c r="B20" s="761" t="s">
        <v>31</v>
      </c>
      <c r="C20" s="761"/>
      <c r="D20" s="761"/>
      <c r="E20" s="227" t="s">
        <v>464</v>
      </c>
      <c r="F20" s="752"/>
      <c r="G20" s="753"/>
      <c r="H20" s="753"/>
      <c r="I20" s="753"/>
      <c r="J20" s="753"/>
      <c r="K20" s="753"/>
      <c r="L20" s="754"/>
      <c r="M20" s="761" t="s">
        <v>31</v>
      </c>
      <c r="N20" s="761"/>
      <c r="O20" s="761"/>
      <c r="P20" s="227" t="s">
        <v>464</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547</v>
      </c>
      <c r="F23" s="755"/>
      <c r="G23" s="756"/>
      <c r="H23" s="756"/>
      <c r="I23" s="756"/>
      <c r="J23" s="756"/>
      <c r="K23" s="756"/>
      <c r="L23" s="757"/>
      <c r="M23" s="746"/>
      <c r="N23" s="761" t="s">
        <v>220</v>
      </c>
      <c r="O23" s="761"/>
      <c r="P23" s="178" t="s">
        <v>547</v>
      </c>
      <c r="Q23" s="752"/>
      <c r="R23" s="753"/>
      <c r="S23" s="753"/>
      <c r="T23" s="753"/>
      <c r="U23" s="753"/>
      <c r="V23" s="753"/>
      <c r="W23" s="754"/>
    </row>
    <row r="24" spans="2:24" s="31" customFormat="1" ht="25.5" customHeight="1" x14ac:dyDescent="0.15">
      <c r="B24" s="764" t="s">
        <v>397</v>
      </c>
      <c r="C24" s="764"/>
      <c r="D24" s="764"/>
      <c r="E24" s="780" t="s">
        <v>868</v>
      </c>
      <c r="F24" s="781"/>
      <c r="G24" s="782"/>
      <c r="H24" s="764" t="s">
        <v>432</v>
      </c>
      <c r="I24" s="764"/>
      <c r="J24" s="777" t="s">
        <v>703</v>
      </c>
      <c r="K24" s="778"/>
      <c r="L24" s="779"/>
      <c r="M24" s="764" t="s">
        <v>397</v>
      </c>
      <c r="N24" s="764"/>
      <c r="O24" s="764"/>
      <c r="P24" s="780" t="s">
        <v>763</v>
      </c>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869</v>
      </c>
      <c r="F26" s="784"/>
      <c r="G26" s="784"/>
      <c r="H26" s="784"/>
      <c r="I26" s="784"/>
      <c r="J26" s="784"/>
      <c r="K26" s="784"/>
      <c r="L26" s="785"/>
      <c r="M26" s="761" t="s">
        <v>398</v>
      </c>
      <c r="N26" s="761"/>
      <c r="O26" s="761"/>
      <c r="P26" s="783" t="s">
        <v>801</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088AE156-301C-474E-9F63-66BD20704D2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88FAEAC-3A92-492B-88C4-343210BCB558}">
          <x14:formula1>
            <xm:f>'(参考)リスト'!$F$16:$F$21</xm:f>
          </x14:formula1>
          <xm:sqref>E11:E12 E22:E23 P11:P12 P22:P23</xm:sqref>
        </x14:dataValidation>
        <x14:dataValidation type="list" allowBlank="1" showInputMessage="1" showErrorMessage="1" xr:uid="{9637D553-9B2A-44DE-BFEB-C568CAE194DB}">
          <x14:formula1>
            <xm:f>'(参考)リスト'!$D$16:$D$18</xm:f>
          </x14:formula1>
          <xm:sqref>E10 E21 P10 P21</xm:sqref>
        </x14:dataValidation>
        <x14:dataValidation type="list" allowBlank="1" showInputMessage="1" showErrorMessage="1" xr:uid="{9C50F31A-36A6-4540-8F14-492BE01F05D2}">
          <x14:formula1>
            <xm:f>'(参考)リスト'!$E$16:$E$27</xm:f>
          </x14:formula1>
          <xm:sqref>E9 E20 P9 P20</xm:sqref>
        </x14:dataValidation>
        <x14:dataValidation type="list" allowBlank="1" showInputMessage="1" showErrorMessage="1" xr:uid="{2D9F1FB0-420D-4FAA-83E4-78FD917B48A9}">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2545-9C77-4974-ABB3-80A345A8337D}">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8</v>
      </c>
      <c r="F5" s="749"/>
      <c r="G5" s="750"/>
      <c r="H5" s="750"/>
      <c r="I5" s="750"/>
      <c r="J5" s="750"/>
      <c r="K5" s="750"/>
      <c r="L5" s="751"/>
      <c r="M5" s="745" t="s">
        <v>32</v>
      </c>
      <c r="N5" s="747" t="s">
        <v>190</v>
      </c>
      <c r="O5" s="748"/>
      <c r="P5" s="224">
        <v>8</v>
      </c>
      <c r="Q5" s="752"/>
      <c r="R5" s="753"/>
      <c r="S5" s="753"/>
      <c r="T5" s="753"/>
      <c r="U5" s="753"/>
      <c r="V5" s="753"/>
      <c r="W5" s="754"/>
    </row>
    <row r="6" spans="2:23" s="31" customFormat="1" ht="25.5" customHeight="1" x14ac:dyDescent="0.15">
      <c r="B6" s="746"/>
      <c r="C6" s="747" t="s">
        <v>321</v>
      </c>
      <c r="D6" s="748"/>
      <c r="E6" s="225">
        <v>8</v>
      </c>
      <c r="F6" s="752"/>
      <c r="G6" s="753"/>
      <c r="H6" s="753"/>
      <c r="I6" s="753"/>
      <c r="J6" s="753"/>
      <c r="K6" s="753"/>
      <c r="L6" s="754"/>
      <c r="M6" s="746"/>
      <c r="N6" s="747" t="s">
        <v>321</v>
      </c>
      <c r="O6" s="748"/>
      <c r="P6" s="225">
        <v>9</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337</v>
      </c>
      <c r="F8" s="752"/>
      <c r="G8" s="753"/>
      <c r="H8" s="753"/>
      <c r="I8" s="753"/>
      <c r="J8" s="753"/>
      <c r="K8" s="753"/>
      <c r="L8" s="754"/>
      <c r="M8" s="758"/>
      <c r="N8" s="747" t="s">
        <v>166</v>
      </c>
      <c r="O8" s="748"/>
      <c r="P8" s="224" t="s">
        <v>345</v>
      </c>
      <c r="Q8" s="752"/>
      <c r="R8" s="753"/>
      <c r="S8" s="753"/>
      <c r="T8" s="753"/>
      <c r="U8" s="753"/>
      <c r="V8" s="753"/>
      <c r="W8" s="754"/>
    </row>
    <row r="9" spans="2:23" s="31" customFormat="1" ht="25.5" customHeight="1" x14ac:dyDescent="0.15">
      <c r="B9" s="759" t="s">
        <v>31</v>
      </c>
      <c r="C9" s="762"/>
      <c r="D9" s="760"/>
      <c r="E9" s="227" t="s">
        <v>465</v>
      </c>
      <c r="F9" s="752"/>
      <c r="G9" s="753"/>
      <c r="H9" s="753"/>
      <c r="I9" s="753"/>
      <c r="J9" s="753"/>
      <c r="K9" s="753"/>
      <c r="L9" s="754"/>
      <c r="M9" s="759" t="s">
        <v>31</v>
      </c>
      <c r="N9" s="762"/>
      <c r="O9" s="760"/>
      <c r="P9" s="227" t="s">
        <v>464</v>
      </c>
      <c r="Q9" s="752"/>
      <c r="R9" s="753"/>
      <c r="S9" s="753"/>
      <c r="T9" s="753"/>
      <c r="U9" s="753"/>
      <c r="V9" s="753"/>
      <c r="W9" s="754"/>
    </row>
    <row r="10" spans="2:23" s="31" customFormat="1" ht="25.5" customHeight="1" x14ac:dyDescent="0.15">
      <c r="B10" s="745" t="s">
        <v>219</v>
      </c>
      <c r="C10" s="759" t="s">
        <v>396</v>
      </c>
      <c r="D10" s="760"/>
      <c r="E10" s="225" t="s">
        <v>250</v>
      </c>
      <c r="F10" s="752"/>
      <c r="G10" s="753"/>
      <c r="H10" s="753"/>
      <c r="I10" s="753"/>
      <c r="J10" s="753"/>
      <c r="K10" s="753"/>
      <c r="L10" s="754"/>
      <c r="M10" s="745" t="s">
        <v>219</v>
      </c>
      <c r="N10" s="759" t="s">
        <v>396</v>
      </c>
      <c r="O10" s="760"/>
      <c r="P10" s="225" t="s">
        <v>250</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532</v>
      </c>
      <c r="Q12" s="752"/>
      <c r="R12" s="753"/>
      <c r="S12" s="753"/>
      <c r="T12" s="753"/>
      <c r="U12" s="753"/>
      <c r="V12" s="753"/>
      <c r="W12" s="754"/>
    </row>
    <row r="13" spans="2:23" s="31" customFormat="1" ht="25.5" customHeight="1" x14ac:dyDescent="0.15">
      <c r="B13" s="764" t="s">
        <v>397</v>
      </c>
      <c r="C13" s="764"/>
      <c r="D13" s="764"/>
      <c r="E13" s="777" t="s">
        <v>870</v>
      </c>
      <c r="F13" s="778"/>
      <c r="G13" s="779"/>
      <c r="H13" s="764" t="s">
        <v>432</v>
      </c>
      <c r="I13" s="764"/>
      <c r="J13" s="766" t="s">
        <v>704</v>
      </c>
      <c r="K13" s="766"/>
      <c r="L13" s="766"/>
      <c r="M13" s="764" t="s">
        <v>397</v>
      </c>
      <c r="N13" s="764"/>
      <c r="O13" s="764"/>
      <c r="P13" s="780" t="s">
        <v>872</v>
      </c>
      <c r="Q13" s="781"/>
      <c r="R13" s="782"/>
      <c r="S13" s="764" t="s">
        <v>432</v>
      </c>
      <c r="T13" s="764"/>
      <c r="U13" s="765" t="s">
        <v>705</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871</v>
      </c>
      <c r="F15" s="784"/>
      <c r="G15" s="784"/>
      <c r="H15" s="784"/>
      <c r="I15" s="784"/>
      <c r="J15" s="784"/>
      <c r="K15" s="784"/>
      <c r="L15" s="785"/>
      <c r="M15" s="761" t="s">
        <v>398</v>
      </c>
      <c r="N15" s="761"/>
      <c r="O15" s="761"/>
      <c r="P15" s="783" t="s">
        <v>873</v>
      </c>
      <c r="Q15" s="784"/>
      <c r="R15" s="784"/>
      <c r="S15" s="784"/>
      <c r="T15" s="784"/>
      <c r="U15" s="784"/>
      <c r="V15" s="784"/>
      <c r="W15" s="785"/>
    </row>
    <row r="16" spans="2:23" s="31" customFormat="1" ht="25.5" customHeight="1" x14ac:dyDescent="0.15">
      <c r="B16" s="763" t="s">
        <v>32</v>
      </c>
      <c r="C16" s="763" t="s">
        <v>190</v>
      </c>
      <c r="D16" s="763"/>
      <c r="E16" s="224">
        <v>9</v>
      </c>
      <c r="F16" s="749"/>
      <c r="G16" s="750"/>
      <c r="H16" s="750"/>
      <c r="I16" s="750"/>
      <c r="J16" s="750"/>
      <c r="K16" s="750"/>
      <c r="L16" s="751"/>
      <c r="M16" s="763" t="s">
        <v>32</v>
      </c>
      <c r="N16" s="763" t="s">
        <v>190</v>
      </c>
      <c r="O16" s="763"/>
      <c r="P16" s="224">
        <v>9</v>
      </c>
      <c r="Q16" s="752"/>
      <c r="R16" s="753"/>
      <c r="S16" s="753"/>
      <c r="T16" s="753"/>
      <c r="U16" s="753"/>
      <c r="V16" s="753"/>
      <c r="W16" s="754"/>
    </row>
    <row r="17" spans="2:24" s="31" customFormat="1" ht="25.5" customHeight="1" x14ac:dyDescent="0.15">
      <c r="B17" s="763"/>
      <c r="C17" s="763" t="s">
        <v>321</v>
      </c>
      <c r="D17" s="763"/>
      <c r="E17" s="225">
        <v>1</v>
      </c>
      <c r="F17" s="752"/>
      <c r="G17" s="753"/>
      <c r="H17" s="753"/>
      <c r="I17" s="753"/>
      <c r="J17" s="753"/>
      <c r="K17" s="753"/>
      <c r="L17" s="754"/>
      <c r="M17" s="763"/>
      <c r="N17" s="763" t="s">
        <v>321</v>
      </c>
      <c r="O17" s="763"/>
      <c r="P17" s="225">
        <v>2</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338</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471</v>
      </c>
      <c r="F20" s="752"/>
      <c r="G20" s="753"/>
      <c r="H20" s="753"/>
      <c r="I20" s="753"/>
      <c r="J20" s="753"/>
      <c r="K20" s="753"/>
      <c r="L20" s="754"/>
      <c r="M20" s="761" t="s">
        <v>31</v>
      </c>
      <c r="N20" s="761"/>
      <c r="O20" s="761"/>
      <c r="P20" s="227" t="s">
        <v>463</v>
      </c>
      <c r="Q20" s="752"/>
      <c r="R20" s="753"/>
      <c r="S20" s="753"/>
      <c r="T20" s="753"/>
      <c r="U20" s="753"/>
      <c r="V20" s="753"/>
      <c r="W20" s="754"/>
    </row>
    <row r="21" spans="2:24" s="31" customFormat="1" ht="25.5" customHeight="1" x14ac:dyDescent="0.15">
      <c r="B21" s="745" t="s">
        <v>219</v>
      </c>
      <c r="C21" s="761" t="s">
        <v>396</v>
      </c>
      <c r="D21" s="761"/>
      <c r="E21" s="225" t="s">
        <v>251</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856</v>
      </c>
      <c r="F24" s="781"/>
      <c r="G24" s="782"/>
      <c r="H24" s="764" t="s">
        <v>432</v>
      </c>
      <c r="I24" s="764"/>
      <c r="J24" s="777"/>
      <c r="K24" s="778"/>
      <c r="L24" s="779"/>
      <c r="M24" s="764" t="s">
        <v>397</v>
      </c>
      <c r="N24" s="764"/>
      <c r="O24" s="764"/>
      <c r="P24" s="780" t="s">
        <v>874</v>
      </c>
      <c r="Q24" s="781"/>
      <c r="R24" s="782"/>
      <c r="S24" s="764" t="s">
        <v>432</v>
      </c>
      <c r="T24" s="764"/>
      <c r="U24" s="766" t="s">
        <v>875</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750</v>
      </c>
      <c r="F26" s="784"/>
      <c r="G26" s="784"/>
      <c r="H26" s="784"/>
      <c r="I26" s="784"/>
      <c r="J26" s="784"/>
      <c r="K26" s="784"/>
      <c r="L26" s="785"/>
      <c r="M26" s="761" t="s">
        <v>398</v>
      </c>
      <c r="N26" s="761"/>
      <c r="O26" s="761"/>
      <c r="P26" s="783" t="s">
        <v>876</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7882308C-C718-42F6-ABFD-394B4CB8EAC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85A30F-909E-43B1-80E0-D8C088E73225}">
          <x14:formula1>
            <xm:f>'(参考)リスト'!$B$16:$B$21</xm:f>
          </x14:formula1>
          <xm:sqref>E7 E18 P7 P18</xm:sqref>
        </x14:dataValidation>
        <x14:dataValidation type="list" allowBlank="1" showInputMessage="1" showErrorMessage="1" xr:uid="{B3F8D93F-E104-4D24-BBA0-80E3E80F2512}">
          <x14:formula1>
            <xm:f>'(参考)リスト'!$E$16:$E$27</xm:f>
          </x14:formula1>
          <xm:sqref>E9 E20 P9 P20</xm:sqref>
        </x14:dataValidation>
        <x14:dataValidation type="list" allowBlank="1" showInputMessage="1" showErrorMessage="1" xr:uid="{B4344836-08BE-402E-9A08-38D20FBD7526}">
          <x14:formula1>
            <xm:f>'(参考)リスト'!$D$16:$D$18</xm:f>
          </x14:formula1>
          <xm:sqref>E10 E21 P10 P21</xm:sqref>
        </x14:dataValidation>
        <x14:dataValidation type="list" allowBlank="1" showInputMessage="1" showErrorMessage="1" xr:uid="{72664828-EECE-4847-A6D6-9C6CF65D7290}">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F691F-0449-445D-8AFC-6807BD41F1E2}">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v>9</v>
      </c>
      <c r="F5" s="749"/>
      <c r="G5" s="750"/>
      <c r="H5" s="750"/>
      <c r="I5" s="750"/>
      <c r="J5" s="750"/>
      <c r="K5" s="750"/>
      <c r="L5" s="751"/>
      <c r="M5" s="745" t="s">
        <v>32</v>
      </c>
      <c r="N5" s="747" t="s">
        <v>190</v>
      </c>
      <c r="O5" s="748"/>
      <c r="P5" s="224">
        <v>9</v>
      </c>
      <c r="Q5" s="752"/>
      <c r="R5" s="753"/>
      <c r="S5" s="753"/>
      <c r="T5" s="753"/>
      <c r="U5" s="753"/>
      <c r="V5" s="753"/>
      <c r="W5" s="754"/>
    </row>
    <row r="6" spans="2:23" s="31" customFormat="1" ht="25.5" customHeight="1" x14ac:dyDescent="0.15">
      <c r="B6" s="746"/>
      <c r="C6" s="747" t="s">
        <v>321</v>
      </c>
      <c r="D6" s="748"/>
      <c r="E6" s="225">
        <v>3</v>
      </c>
      <c r="F6" s="752"/>
      <c r="G6" s="753"/>
      <c r="H6" s="753"/>
      <c r="I6" s="753"/>
      <c r="J6" s="753"/>
      <c r="K6" s="753"/>
      <c r="L6" s="754"/>
      <c r="M6" s="746"/>
      <c r="N6" s="747" t="s">
        <v>321</v>
      </c>
      <c r="O6" s="748"/>
      <c r="P6" s="225">
        <v>4</v>
      </c>
      <c r="Q6" s="752"/>
      <c r="R6" s="753"/>
      <c r="S6" s="753"/>
      <c r="T6" s="753"/>
      <c r="U6" s="753"/>
      <c r="V6" s="753"/>
      <c r="W6" s="754"/>
    </row>
    <row r="7" spans="2:23" s="31" customFormat="1" ht="25.5" customHeight="1" x14ac:dyDescent="0.15">
      <c r="B7" s="745" t="s">
        <v>30</v>
      </c>
      <c r="C7" s="747" t="s">
        <v>167</v>
      </c>
      <c r="D7" s="748"/>
      <c r="E7" s="226" t="s">
        <v>462</v>
      </c>
      <c r="F7" s="752"/>
      <c r="G7" s="753"/>
      <c r="H7" s="753"/>
      <c r="I7" s="753"/>
      <c r="J7" s="753"/>
      <c r="K7" s="753"/>
      <c r="L7" s="754"/>
      <c r="M7" s="745" t="s">
        <v>30</v>
      </c>
      <c r="N7" s="747" t="s">
        <v>167</v>
      </c>
      <c r="O7" s="748"/>
      <c r="P7" s="226" t="s">
        <v>462</v>
      </c>
      <c r="Q7" s="752"/>
      <c r="R7" s="753"/>
      <c r="S7" s="753"/>
      <c r="T7" s="753"/>
      <c r="U7" s="753"/>
      <c r="V7" s="753"/>
      <c r="W7" s="754"/>
    </row>
    <row r="8" spans="2:23" s="31" customFormat="1" ht="25.5" customHeight="1" x14ac:dyDescent="0.15">
      <c r="B8" s="758"/>
      <c r="C8" s="747" t="s">
        <v>166</v>
      </c>
      <c r="D8" s="748"/>
      <c r="E8" s="224" t="s">
        <v>337</v>
      </c>
      <c r="F8" s="752"/>
      <c r="G8" s="753"/>
      <c r="H8" s="753"/>
      <c r="I8" s="753"/>
      <c r="J8" s="753"/>
      <c r="K8" s="753"/>
      <c r="L8" s="754"/>
      <c r="M8" s="758"/>
      <c r="N8" s="747" t="s">
        <v>166</v>
      </c>
      <c r="O8" s="748"/>
      <c r="P8" s="224" t="s">
        <v>335</v>
      </c>
      <c r="Q8" s="752"/>
      <c r="R8" s="753"/>
      <c r="S8" s="753"/>
      <c r="T8" s="753"/>
      <c r="U8" s="753"/>
      <c r="V8" s="753"/>
      <c r="W8" s="754"/>
    </row>
    <row r="9" spans="2:23" s="31" customFormat="1" ht="25.5" customHeight="1" x14ac:dyDescent="0.15">
      <c r="B9" s="759" t="s">
        <v>31</v>
      </c>
      <c r="C9" s="762"/>
      <c r="D9" s="760"/>
      <c r="E9" s="227" t="s">
        <v>471</v>
      </c>
      <c r="F9" s="752"/>
      <c r="G9" s="753"/>
      <c r="H9" s="753"/>
      <c r="I9" s="753"/>
      <c r="J9" s="753"/>
      <c r="K9" s="753"/>
      <c r="L9" s="754"/>
      <c r="M9" s="759" t="s">
        <v>31</v>
      </c>
      <c r="N9" s="762"/>
      <c r="O9" s="760"/>
      <c r="P9" s="227" t="s">
        <v>471</v>
      </c>
      <c r="Q9" s="752"/>
      <c r="R9" s="753"/>
      <c r="S9" s="753"/>
      <c r="T9" s="753"/>
      <c r="U9" s="753"/>
      <c r="V9" s="753"/>
      <c r="W9" s="754"/>
    </row>
    <row r="10" spans="2:23" s="31" customFormat="1" ht="25.5" customHeight="1" x14ac:dyDescent="0.15">
      <c r="B10" s="745" t="s">
        <v>219</v>
      </c>
      <c r="C10" s="759" t="s">
        <v>396</v>
      </c>
      <c r="D10" s="760"/>
      <c r="E10" s="225" t="s">
        <v>251</v>
      </c>
      <c r="F10" s="752"/>
      <c r="G10" s="753"/>
      <c r="H10" s="753"/>
      <c r="I10" s="753"/>
      <c r="J10" s="753"/>
      <c r="K10" s="753"/>
      <c r="L10" s="754"/>
      <c r="M10" s="745" t="s">
        <v>219</v>
      </c>
      <c r="N10" s="759" t="s">
        <v>396</v>
      </c>
      <c r="O10" s="760"/>
      <c r="P10" s="225" t="s">
        <v>251</v>
      </c>
      <c r="Q10" s="752"/>
      <c r="R10" s="753"/>
      <c r="S10" s="753"/>
      <c r="T10" s="753"/>
      <c r="U10" s="753"/>
      <c r="V10" s="753"/>
      <c r="W10" s="754"/>
    </row>
    <row r="11" spans="2:23" s="31" customFormat="1" ht="25.5" customHeight="1" x14ac:dyDescent="0.15">
      <c r="B11" s="758"/>
      <c r="C11" s="759" t="s">
        <v>218</v>
      </c>
      <c r="D11" s="760"/>
      <c r="E11" s="178" t="s">
        <v>556</v>
      </c>
      <c r="F11" s="752"/>
      <c r="G11" s="753"/>
      <c r="H11" s="753"/>
      <c r="I11" s="753"/>
      <c r="J11" s="753"/>
      <c r="K11" s="753"/>
      <c r="L11" s="754"/>
      <c r="M11" s="758"/>
      <c r="N11" s="759" t="s">
        <v>218</v>
      </c>
      <c r="O11" s="760"/>
      <c r="P11" s="178" t="s">
        <v>556</v>
      </c>
      <c r="Q11" s="752"/>
      <c r="R11" s="753"/>
      <c r="S11" s="753"/>
      <c r="T11" s="753"/>
      <c r="U11" s="753"/>
      <c r="V11" s="753"/>
      <c r="W11" s="754"/>
    </row>
    <row r="12" spans="2:23" s="31" customFormat="1" ht="25.5" customHeight="1" x14ac:dyDescent="0.15">
      <c r="B12" s="746"/>
      <c r="C12" s="761" t="s">
        <v>220</v>
      </c>
      <c r="D12" s="761"/>
      <c r="E12" s="178" t="s">
        <v>532</v>
      </c>
      <c r="F12" s="755"/>
      <c r="G12" s="756"/>
      <c r="H12" s="756"/>
      <c r="I12" s="756"/>
      <c r="J12" s="756"/>
      <c r="K12" s="756"/>
      <c r="L12" s="757"/>
      <c r="M12" s="746"/>
      <c r="N12" s="761" t="s">
        <v>220</v>
      </c>
      <c r="O12" s="761"/>
      <c r="P12" s="178" t="s">
        <v>531</v>
      </c>
      <c r="Q12" s="752"/>
      <c r="R12" s="753"/>
      <c r="S12" s="753"/>
      <c r="T12" s="753"/>
      <c r="U12" s="753"/>
      <c r="V12" s="753"/>
      <c r="W12" s="754"/>
    </row>
    <row r="13" spans="2:23" s="31" customFormat="1" ht="25.5" customHeight="1" x14ac:dyDescent="0.15">
      <c r="B13" s="764" t="s">
        <v>397</v>
      </c>
      <c r="C13" s="764"/>
      <c r="D13" s="764"/>
      <c r="E13" s="777" t="s">
        <v>877</v>
      </c>
      <c r="F13" s="778"/>
      <c r="G13" s="779"/>
      <c r="H13" s="764" t="s">
        <v>432</v>
      </c>
      <c r="I13" s="764"/>
      <c r="J13" s="766"/>
      <c r="K13" s="766"/>
      <c r="L13" s="766"/>
      <c r="M13" s="764" t="s">
        <v>397</v>
      </c>
      <c r="N13" s="764"/>
      <c r="O13" s="764"/>
      <c r="P13" s="780" t="s">
        <v>878</v>
      </c>
      <c r="Q13" s="781"/>
      <c r="R13" s="782"/>
      <c r="S13" s="764" t="s">
        <v>432</v>
      </c>
      <c r="T13" s="764"/>
      <c r="U13" s="765" t="s">
        <v>879</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750</v>
      </c>
      <c r="F15" s="784"/>
      <c r="G15" s="784"/>
      <c r="H15" s="784"/>
      <c r="I15" s="784"/>
      <c r="J15" s="784"/>
      <c r="K15" s="784"/>
      <c r="L15" s="785"/>
      <c r="M15" s="761" t="s">
        <v>398</v>
      </c>
      <c r="N15" s="761"/>
      <c r="O15" s="761"/>
      <c r="P15" s="783" t="s">
        <v>880</v>
      </c>
      <c r="Q15" s="784"/>
      <c r="R15" s="784"/>
      <c r="S15" s="784"/>
      <c r="T15" s="784"/>
      <c r="U15" s="784"/>
      <c r="V15" s="784"/>
      <c r="W15" s="785"/>
    </row>
    <row r="16" spans="2:23" s="31" customFormat="1" ht="25.5" customHeight="1" x14ac:dyDescent="0.15">
      <c r="B16" s="763" t="s">
        <v>32</v>
      </c>
      <c r="C16" s="763" t="s">
        <v>190</v>
      </c>
      <c r="D16" s="763"/>
      <c r="E16" s="224" t="s">
        <v>542</v>
      </c>
      <c r="F16" s="749"/>
      <c r="G16" s="750"/>
      <c r="H16" s="750"/>
      <c r="I16" s="750"/>
      <c r="J16" s="750"/>
      <c r="K16" s="750"/>
      <c r="L16" s="751"/>
      <c r="M16" s="763" t="s">
        <v>32</v>
      </c>
      <c r="N16" s="763" t="s">
        <v>190</v>
      </c>
      <c r="O16" s="763"/>
      <c r="P16" s="224" t="s">
        <v>542</v>
      </c>
      <c r="Q16" s="752"/>
      <c r="R16" s="753"/>
      <c r="S16" s="753"/>
      <c r="T16" s="753"/>
      <c r="U16" s="753"/>
      <c r="V16" s="753"/>
      <c r="W16" s="754"/>
    </row>
    <row r="17" spans="2:24" s="31" customFormat="1" ht="25.5" customHeight="1" x14ac:dyDescent="0.15">
      <c r="B17" s="763"/>
      <c r="C17" s="763" t="s">
        <v>321</v>
      </c>
      <c r="D17" s="763"/>
      <c r="E17" s="225">
        <v>1</v>
      </c>
      <c r="F17" s="752"/>
      <c r="G17" s="753"/>
      <c r="H17" s="753"/>
      <c r="I17" s="753"/>
      <c r="J17" s="753"/>
      <c r="K17" s="753"/>
      <c r="L17" s="754"/>
      <c r="M17" s="763"/>
      <c r="N17" s="763" t="s">
        <v>321</v>
      </c>
      <c r="O17" s="763"/>
      <c r="P17" s="225">
        <v>2</v>
      </c>
      <c r="Q17" s="752"/>
      <c r="R17" s="753"/>
      <c r="S17" s="753"/>
      <c r="T17" s="753"/>
      <c r="U17" s="753"/>
      <c r="V17" s="753"/>
      <c r="W17" s="754"/>
    </row>
    <row r="18" spans="2:24" s="31" customFormat="1" ht="25.5" customHeight="1" x14ac:dyDescent="0.15">
      <c r="B18" s="763" t="s">
        <v>30</v>
      </c>
      <c r="C18" s="763" t="s">
        <v>167</v>
      </c>
      <c r="D18" s="763"/>
      <c r="E18" s="226" t="s">
        <v>462</v>
      </c>
      <c r="F18" s="752"/>
      <c r="G18" s="753"/>
      <c r="H18" s="753"/>
      <c r="I18" s="753"/>
      <c r="J18" s="753"/>
      <c r="K18" s="753"/>
      <c r="L18" s="754"/>
      <c r="M18" s="763" t="s">
        <v>30</v>
      </c>
      <c r="N18" s="763" t="s">
        <v>167</v>
      </c>
      <c r="O18" s="763"/>
      <c r="P18" s="226" t="s">
        <v>462</v>
      </c>
      <c r="Q18" s="752"/>
      <c r="R18" s="753"/>
      <c r="S18" s="753"/>
      <c r="T18" s="753"/>
      <c r="U18" s="753"/>
      <c r="V18" s="753"/>
      <c r="W18" s="754"/>
    </row>
    <row r="19" spans="2:24" s="31" customFormat="1" ht="25.5" customHeight="1" x14ac:dyDescent="0.15">
      <c r="B19" s="763"/>
      <c r="C19" s="763" t="s">
        <v>166</v>
      </c>
      <c r="D19" s="763"/>
      <c r="E19" s="224" t="s">
        <v>336</v>
      </c>
      <c r="F19" s="752"/>
      <c r="G19" s="753"/>
      <c r="H19" s="753"/>
      <c r="I19" s="753"/>
      <c r="J19" s="753"/>
      <c r="K19" s="753"/>
      <c r="L19" s="754"/>
      <c r="M19" s="763"/>
      <c r="N19" s="763" t="s">
        <v>166</v>
      </c>
      <c r="O19" s="763"/>
      <c r="P19" s="224" t="s">
        <v>338</v>
      </c>
      <c r="Q19" s="752"/>
      <c r="R19" s="753"/>
      <c r="S19" s="753"/>
      <c r="T19" s="753"/>
      <c r="U19" s="753"/>
      <c r="V19" s="753"/>
      <c r="W19" s="754"/>
    </row>
    <row r="20" spans="2:24" s="31" customFormat="1" ht="25.5" customHeight="1" x14ac:dyDescent="0.15">
      <c r="B20" s="761" t="s">
        <v>31</v>
      </c>
      <c r="C20" s="761"/>
      <c r="D20" s="761"/>
      <c r="E20" s="227" t="s">
        <v>464</v>
      </c>
      <c r="F20" s="752"/>
      <c r="G20" s="753"/>
      <c r="H20" s="753"/>
      <c r="I20" s="753"/>
      <c r="J20" s="753"/>
      <c r="K20" s="753"/>
      <c r="L20" s="754"/>
      <c r="M20" s="761" t="s">
        <v>31</v>
      </c>
      <c r="N20" s="761"/>
      <c r="O20" s="761"/>
      <c r="P20" s="227" t="s">
        <v>463</v>
      </c>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t="s">
        <v>250</v>
      </c>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t="s">
        <v>556</v>
      </c>
      <c r="Q22" s="752"/>
      <c r="R22" s="753"/>
      <c r="S22" s="753"/>
      <c r="T22" s="753"/>
      <c r="U22" s="753"/>
      <c r="V22" s="753"/>
      <c r="W22" s="754"/>
    </row>
    <row r="23" spans="2:24" s="31" customFormat="1" ht="25.5" customHeight="1" x14ac:dyDescent="0.15">
      <c r="B23" s="746"/>
      <c r="C23" s="761" t="s">
        <v>220</v>
      </c>
      <c r="D23" s="761"/>
      <c r="E23" s="178" t="s">
        <v>532</v>
      </c>
      <c r="F23" s="755"/>
      <c r="G23" s="756"/>
      <c r="H23" s="756"/>
      <c r="I23" s="756"/>
      <c r="J23" s="756"/>
      <c r="K23" s="756"/>
      <c r="L23" s="757"/>
      <c r="M23" s="746"/>
      <c r="N23" s="761" t="s">
        <v>220</v>
      </c>
      <c r="O23" s="761"/>
      <c r="P23" s="178" t="s">
        <v>532</v>
      </c>
      <c r="Q23" s="752"/>
      <c r="R23" s="753"/>
      <c r="S23" s="753"/>
      <c r="T23" s="753"/>
      <c r="U23" s="753"/>
      <c r="V23" s="753"/>
      <c r="W23" s="754"/>
    </row>
    <row r="24" spans="2:24" s="31" customFormat="1" ht="25.5" customHeight="1" x14ac:dyDescent="0.15">
      <c r="B24" s="764" t="s">
        <v>397</v>
      </c>
      <c r="C24" s="764"/>
      <c r="D24" s="764"/>
      <c r="E24" s="780" t="s">
        <v>881</v>
      </c>
      <c r="F24" s="781"/>
      <c r="G24" s="782"/>
      <c r="H24" s="764" t="s">
        <v>432</v>
      </c>
      <c r="I24" s="764"/>
      <c r="J24" s="777" t="s">
        <v>706</v>
      </c>
      <c r="K24" s="778"/>
      <c r="L24" s="779"/>
      <c r="M24" s="764" t="s">
        <v>397</v>
      </c>
      <c r="N24" s="764"/>
      <c r="O24" s="764"/>
      <c r="P24" s="780" t="s">
        <v>883</v>
      </c>
      <c r="Q24" s="781"/>
      <c r="R24" s="782"/>
      <c r="S24" s="764" t="s">
        <v>432</v>
      </c>
      <c r="T24" s="764"/>
      <c r="U24" s="766" t="s">
        <v>884</v>
      </c>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t="s">
        <v>537</v>
      </c>
      <c r="Q25" s="768"/>
      <c r="R25" s="768"/>
      <c r="S25" s="775" t="s">
        <v>4</v>
      </c>
      <c r="T25" s="776"/>
      <c r="U25" s="771" t="s">
        <v>537</v>
      </c>
      <c r="V25" s="772"/>
      <c r="W25" s="773"/>
    </row>
    <row r="26" spans="2:24" s="31" customFormat="1" ht="39.75" customHeight="1" x14ac:dyDescent="0.15">
      <c r="B26" s="761" t="s">
        <v>398</v>
      </c>
      <c r="C26" s="761"/>
      <c r="D26" s="761"/>
      <c r="E26" s="783" t="s">
        <v>882</v>
      </c>
      <c r="F26" s="784"/>
      <c r="G26" s="784"/>
      <c r="H26" s="784"/>
      <c r="I26" s="784"/>
      <c r="J26" s="784"/>
      <c r="K26" s="784"/>
      <c r="L26" s="785"/>
      <c r="M26" s="761" t="s">
        <v>398</v>
      </c>
      <c r="N26" s="761"/>
      <c r="O26" s="761"/>
      <c r="P26" s="783" t="s">
        <v>885</v>
      </c>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DAB8967-1FD4-4744-B3FA-6AB39C1D4E3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CBF64BC-4C01-470D-BBE9-E0B66407DBD6}">
          <x14:formula1>
            <xm:f>'(参考)リスト'!$F$16:$F$21</xm:f>
          </x14:formula1>
          <xm:sqref>E11:E12 E22:E23 P11:P12 P22:P23</xm:sqref>
        </x14:dataValidation>
        <x14:dataValidation type="list" allowBlank="1" showInputMessage="1" showErrorMessage="1" xr:uid="{F99717C4-CEE6-4B93-94CD-91A520732EB2}">
          <x14:formula1>
            <xm:f>'(参考)リスト'!$D$16:$D$18</xm:f>
          </x14:formula1>
          <xm:sqref>E10 E21 P10 P21</xm:sqref>
        </x14:dataValidation>
        <x14:dataValidation type="list" allowBlank="1" showInputMessage="1" showErrorMessage="1" xr:uid="{C69D522D-210D-48AB-95E4-A8C03C2DE4E0}">
          <x14:formula1>
            <xm:f>'(参考)リスト'!$E$16:$E$27</xm:f>
          </x14:formula1>
          <xm:sqref>E9 E20 P9 P20</xm:sqref>
        </x14:dataValidation>
        <x14:dataValidation type="list" allowBlank="1" showInputMessage="1" showErrorMessage="1" xr:uid="{D8B732F2-0F35-4D4B-8D04-57B96065A95D}">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58EC4-9F6A-4B0E-9DB6-901C7C956D23}">
  <dimension ref="B1:X31"/>
  <sheetViews>
    <sheetView showGridLines="0" showZeros="0" view="pageBreakPreview" zoomScale="90" zoomScaleNormal="70" zoomScaleSheetLayoutView="90" workbookViewId="0">
      <selection activeCell="AM23" sqref="AM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09"/>
    </row>
    <row r="2" spans="2:23" ht="25.15" customHeight="1" x14ac:dyDescent="0.15">
      <c r="B2" s="222" t="s">
        <v>506</v>
      </c>
      <c r="C2" s="223"/>
      <c r="D2" s="223"/>
      <c r="E2" s="223"/>
      <c r="F2" s="223"/>
      <c r="G2" s="223"/>
      <c r="H2" s="223"/>
      <c r="I2" s="223"/>
      <c r="J2" s="223"/>
      <c r="K2" s="223"/>
      <c r="L2" s="223"/>
      <c r="M2" s="223"/>
      <c r="N2" s="223"/>
      <c r="O2" s="223"/>
      <c r="P2" s="223"/>
      <c r="Q2" s="223"/>
      <c r="R2" s="337" t="s">
        <v>411</v>
      </c>
      <c r="S2" s="337"/>
      <c r="T2" s="544" t="s">
        <v>896</v>
      </c>
      <c r="U2" s="544"/>
      <c r="V2" s="544"/>
      <c r="W2" s="544"/>
    </row>
    <row r="3" spans="2:23" ht="25.15" customHeight="1" x14ac:dyDescent="0.15">
      <c r="B3" s="724" t="s">
        <v>34</v>
      </c>
      <c r="C3" s="725"/>
      <c r="D3" s="725"/>
      <c r="E3" s="726" t="s">
        <v>709</v>
      </c>
      <c r="F3" s="727"/>
      <c r="G3" s="728"/>
      <c r="H3" s="718" t="s">
        <v>27</v>
      </c>
      <c r="I3" s="719"/>
      <c r="J3" s="729" t="s">
        <v>567</v>
      </c>
      <c r="K3" s="730"/>
      <c r="L3" s="731"/>
      <c r="M3" s="733" t="s">
        <v>446</v>
      </c>
      <c r="N3" s="741"/>
      <c r="O3" s="734"/>
      <c r="P3" s="732" t="s">
        <v>529</v>
      </c>
      <c r="Q3" s="732"/>
      <c r="R3" s="732"/>
      <c r="S3" s="733" t="s">
        <v>185</v>
      </c>
      <c r="T3" s="734"/>
      <c r="U3" s="737">
        <v>45587</v>
      </c>
      <c r="V3" s="738"/>
      <c r="W3" s="739"/>
    </row>
    <row r="4" spans="2:23" ht="25.15" customHeight="1" x14ac:dyDescent="0.15">
      <c r="B4" s="713" t="s">
        <v>28</v>
      </c>
      <c r="C4" s="714"/>
      <c r="D4" s="714"/>
      <c r="E4" s="715" t="s">
        <v>710</v>
      </c>
      <c r="F4" s="716"/>
      <c r="G4" s="717"/>
      <c r="H4" s="718" t="s">
        <v>33</v>
      </c>
      <c r="I4" s="719"/>
      <c r="J4" s="720" t="s">
        <v>897</v>
      </c>
      <c r="K4" s="721"/>
      <c r="L4" s="722"/>
      <c r="M4" s="742"/>
      <c r="N4" s="743"/>
      <c r="O4" s="744"/>
      <c r="P4" s="723" t="s">
        <v>530</v>
      </c>
      <c r="Q4" s="723"/>
      <c r="R4" s="723"/>
      <c r="S4" s="735"/>
      <c r="T4" s="736"/>
      <c r="U4" s="735"/>
      <c r="V4" s="740"/>
      <c r="W4" s="736"/>
    </row>
    <row r="5" spans="2:23" s="31" customFormat="1" ht="25.5" customHeight="1" x14ac:dyDescent="0.15">
      <c r="B5" s="745" t="s">
        <v>32</v>
      </c>
      <c r="C5" s="747" t="s">
        <v>190</v>
      </c>
      <c r="D5" s="748"/>
      <c r="E5" s="224" t="s">
        <v>542</v>
      </c>
      <c r="F5" s="749"/>
      <c r="G5" s="750"/>
      <c r="H5" s="750"/>
      <c r="I5" s="750"/>
      <c r="J5" s="750"/>
      <c r="K5" s="750"/>
      <c r="L5" s="751"/>
      <c r="M5" s="745" t="s">
        <v>32</v>
      </c>
      <c r="N5" s="747" t="s">
        <v>190</v>
      </c>
      <c r="O5" s="748"/>
      <c r="P5" s="224" t="s">
        <v>542</v>
      </c>
      <c r="Q5" s="752"/>
      <c r="R5" s="753"/>
      <c r="S5" s="753"/>
      <c r="T5" s="753"/>
      <c r="U5" s="753"/>
      <c r="V5" s="753"/>
      <c r="W5" s="754"/>
    </row>
    <row r="6" spans="2:23" s="31" customFormat="1" ht="25.5" customHeight="1" x14ac:dyDescent="0.15">
      <c r="B6" s="746"/>
      <c r="C6" s="747" t="s">
        <v>321</v>
      </c>
      <c r="D6" s="748"/>
      <c r="E6" s="225">
        <v>3</v>
      </c>
      <c r="F6" s="752"/>
      <c r="G6" s="753"/>
      <c r="H6" s="753"/>
      <c r="I6" s="753"/>
      <c r="J6" s="753"/>
      <c r="K6" s="753"/>
      <c r="L6" s="754"/>
      <c r="M6" s="746"/>
      <c r="N6" s="747" t="s">
        <v>321</v>
      </c>
      <c r="O6" s="748"/>
      <c r="P6" s="225">
        <v>4</v>
      </c>
      <c r="Q6" s="752"/>
      <c r="R6" s="753"/>
      <c r="S6" s="753"/>
      <c r="T6" s="753"/>
      <c r="U6" s="753"/>
      <c r="V6" s="753"/>
      <c r="W6" s="754"/>
    </row>
    <row r="7" spans="2:23" s="31" customFormat="1" ht="25.5" customHeight="1" x14ac:dyDescent="0.15">
      <c r="B7" s="745" t="s">
        <v>30</v>
      </c>
      <c r="C7" s="747" t="s">
        <v>167</v>
      </c>
      <c r="D7" s="748"/>
      <c r="E7" s="226" t="s">
        <v>249</v>
      </c>
      <c r="F7" s="752"/>
      <c r="G7" s="753"/>
      <c r="H7" s="753"/>
      <c r="I7" s="753"/>
      <c r="J7" s="753"/>
      <c r="K7" s="753"/>
      <c r="L7" s="754"/>
      <c r="M7" s="745" t="s">
        <v>30</v>
      </c>
      <c r="N7" s="747" t="s">
        <v>167</v>
      </c>
      <c r="O7" s="748"/>
      <c r="P7" s="226" t="s">
        <v>249</v>
      </c>
      <c r="Q7" s="752"/>
      <c r="R7" s="753"/>
      <c r="S7" s="753"/>
      <c r="T7" s="753"/>
      <c r="U7" s="753"/>
      <c r="V7" s="753"/>
      <c r="W7" s="754"/>
    </row>
    <row r="8" spans="2:23" s="31" customFormat="1" ht="25.5" customHeight="1" x14ac:dyDescent="0.15">
      <c r="B8" s="758"/>
      <c r="C8" s="747" t="s">
        <v>166</v>
      </c>
      <c r="D8" s="748"/>
      <c r="E8" s="224" t="s">
        <v>264</v>
      </c>
      <c r="F8" s="752"/>
      <c r="G8" s="753"/>
      <c r="H8" s="753"/>
      <c r="I8" s="753"/>
      <c r="J8" s="753"/>
      <c r="K8" s="753"/>
      <c r="L8" s="754"/>
      <c r="M8" s="758"/>
      <c r="N8" s="747" t="s">
        <v>166</v>
      </c>
      <c r="O8" s="748"/>
      <c r="P8" s="224" t="s">
        <v>264</v>
      </c>
      <c r="Q8" s="752"/>
      <c r="R8" s="753"/>
      <c r="S8" s="753"/>
      <c r="T8" s="753"/>
      <c r="U8" s="753"/>
      <c r="V8" s="753"/>
      <c r="W8" s="754"/>
    </row>
    <row r="9" spans="2:23" s="31" customFormat="1" ht="25.5" customHeight="1" x14ac:dyDescent="0.15">
      <c r="B9" s="759" t="s">
        <v>31</v>
      </c>
      <c r="C9" s="762"/>
      <c r="D9" s="760"/>
      <c r="E9" s="227" t="s">
        <v>474</v>
      </c>
      <c r="F9" s="752"/>
      <c r="G9" s="753"/>
      <c r="H9" s="753"/>
      <c r="I9" s="753"/>
      <c r="J9" s="753"/>
      <c r="K9" s="753"/>
      <c r="L9" s="754"/>
      <c r="M9" s="759" t="s">
        <v>31</v>
      </c>
      <c r="N9" s="762"/>
      <c r="O9" s="760"/>
      <c r="P9" s="227" t="s">
        <v>474</v>
      </c>
      <c r="Q9" s="752"/>
      <c r="R9" s="753"/>
      <c r="S9" s="753"/>
      <c r="T9" s="753"/>
      <c r="U9" s="753"/>
      <c r="V9" s="753"/>
      <c r="W9" s="754"/>
    </row>
    <row r="10" spans="2:23" s="31" customFormat="1" ht="25.5" customHeight="1" x14ac:dyDescent="0.15">
      <c r="B10" s="745" t="s">
        <v>219</v>
      </c>
      <c r="C10" s="759" t="s">
        <v>396</v>
      </c>
      <c r="D10" s="760"/>
      <c r="E10" s="225"/>
      <c r="F10" s="752"/>
      <c r="G10" s="753"/>
      <c r="H10" s="753"/>
      <c r="I10" s="753"/>
      <c r="J10" s="753"/>
      <c r="K10" s="753"/>
      <c r="L10" s="754"/>
      <c r="M10" s="745" t="s">
        <v>219</v>
      </c>
      <c r="N10" s="759" t="s">
        <v>396</v>
      </c>
      <c r="O10" s="760"/>
      <c r="P10" s="225"/>
      <c r="Q10" s="752"/>
      <c r="R10" s="753"/>
      <c r="S10" s="753"/>
      <c r="T10" s="753"/>
      <c r="U10" s="753"/>
      <c r="V10" s="753"/>
      <c r="W10" s="754"/>
    </row>
    <row r="11" spans="2:23" s="31" customFormat="1" ht="25.5" customHeight="1" x14ac:dyDescent="0.15">
      <c r="B11" s="758"/>
      <c r="C11" s="759" t="s">
        <v>218</v>
      </c>
      <c r="D11" s="760"/>
      <c r="E11" s="178"/>
      <c r="F11" s="752"/>
      <c r="G11" s="753"/>
      <c r="H11" s="753"/>
      <c r="I11" s="753"/>
      <c r="J11" s="753"/>
      <c r="K11" s="753"/>
      <c r="L11" s="754"/>
      <c r="M11" s="758"/>
      <c r="N11" s="759" t="s">
        <v>218</v>
      </c>
      <c r="O11" s="760"/>
      <c r="P11" s="178"/>
      <c r="Q11" s="752"/>
      <c r="R11" s="753"/>
      <c r="S11" s="753"/>
      <c r="T11" s="753"/>
      <c r="U11" s="753"/>
      <c r="V11" s="753"/>
      <c r="W11" s="754"/>
    </row>
    <row r="12" spans="2:23" s="31" customFormat="1" ht="25.5" customHeight="1" x14ac:dyDescent="0.15">
      <c r="B12" s="746"/>
      <c r="C12" s="761" t="s">
        <v>220</v>
      </c>
      <c r="D12" s="761"/>
      <c r="E12" s="178"/>
      <c r="F12" s="755"/>
      <c r="G12" s="756"/>
      <c r="H12" s="756"/>
      <c r="I12" s="756"/>
      <c r="J12" s="756"/>
      <c r="K12" s="756"/>
      <c r="L12" s="757"/>
      <c r="M12" s="746"/>
      <c r="N12" s="761" t="s">
        <v>220</v>
      </c>
      <c r="O12" s="761"/>
      <c r="P12" s="178"/>
      <c r="Q12" s="752"/>
      <c r="R12" s="753"/>
      <c r="S12" s="753"/>
      <c r="T12" s="753"/>
      <c r="U12" s="753"/>
      <c r="V12" s="753"/>
      <c r="W12" s="754"/>
    </row>
    <row r="13" spans="2:23" s="31" customFormat="1" ht="25.5" customHeight="1" x14ac:dyDescent="0.15">
      <c r="B13" s="764" t="s">
        <v>397</v>
      </c>
      <c r="C13" s="764"/>
      <c r="D13" s="764"/>
      <c r="E13" s="777" t="s">
        <v>886</v>
      </c>
      <c r="F13" s="778"/>
      <c r="G13" s="779"/>
      <c r="H13" s="764" t="s">
        <v>432</v>
      </c>
      <c r="I13" s="764"/>
      <c r="J13" s="766"/>
      <c r="K13" s="766"/>
      <c r="L13" s="766"/>
      <c r="M13" s="764" t="s">
        <v>397</v>
      </c>
      <c r="N13" s="764"/>
      <c r="O13" s="764"/>
      <c r="P13" s="780" t="s">
        <v>888</v>
      </c>
      <c r="Q13" s="781"/>
      <c r="R13" s="782"/>
      <c r="S13" s="764" t="s">
        <v>432</v>
      </c>
      <c r="T13" s="764"/>
      <c r="U13" s="765" t="s">
        <v>889</v>
      </c>
      <c r="V13" s="766"/>
      <c r="W13" s="766"/>
    </row>
    <row r="14" spans="2:23" s="31" customFormat="1" ht="25.5" customHeight="1" x14ac:dyDescent="0.15">
      <c r="B14" s="767" t="s">
        <v>234</v>
      </c>
      <c r="C14" s="767"/>
      <c r="D14" s="767"/>
      <c r="E14" s="768" t="s">
        <v>537</v>
      </c>
      <c r="F14" s="768"/>
      <c r="G14" s="768"/>
      <c r="H14" s="769" t="s">
        <v>4</v>
      </c>
      <c r="I14" s="770"/>
      <c r="J14" s="771" t="s">
        <v>537</v>
      </c>
      <c r="K14" s="772"/>
      <c r="L14" s="773"/>
      <c r="M14" s="769" t="s">
        <v>234</v>
      </c>
      <c r="N14" s="770"/>
      <c r="O14" s="774"/>
      <c r="P14" s="768" t="s">
        <v>537</v>
      </c>
      <c r="Q14" s="768"/>
      <c r="R14" s="768"/>
      <c r="S14" s="775" t="s">
        <v>4</v>
      </c>
      <c r="T14" s="776"/>
      <c r="U14" s="771" t="s">
        <v>537</v>
      </c>
      <c r="V14" s="772"/>
      <c r="W14" s="773"/>
    </row>
    <row r="15" spans="2:23" s="31" customFormat="1" ht="39.75" customHeight="1" x14ac:dyDescent="0.15">
      <c r="B15" s="761" t="s">
        <v>398</v>
      </c>
      <c r="C15" s="761"/>
      <c r="D15" s="761"/>
      <c r="E15" s="783" t="s">
        <v>887</v>
      </c>
      <c r="F15" s="784"/>
      <c r="G15" s="784"/>
      <c r="H15" s="784"/>
      <c r="I15" s="784"/>
      <c r="J15" s="784"/>
      <c r="K15" s="784"/>
      <c r="L15" s="785"/>
      <c r="M15" s="761" t="s">
        <v>398</v>
      </c>
      <c r="N15" s="761"/>
      <c r="O15" s="761"/>
      <c r="P15" s="783" t="s">
        <v>890</v>
      </c>
      <c r="Q15" s="784"/>
      <c r="R15" s="784"/>
      <c r="S15" s="784"/>
      <c r="T15" s="784"/>
      <c r="U15" s="784"/>
      <c r="V15" s="784"/>
      <c r="W15" s="785"/>
    </row>
    <row r="16" spans="2:23" s="31" customFormat="1" ht="25.5" customHeight="1" x14ac:dyDescent="0.15">
      <c r="B16" s="763" t="s">
        <v>32</v>
      </c>
      <c r="C16" s="763" t="s">
        <v>190</v>
      </c>
      <c r="D16" s="763"/>
      <c r="E16" s="224" t="s">
        <v>542</v>
      </c>
      <c r="F16" s="749"/>
      <c r="G16" s="750"/>
      <c r="H16" s="750"/>
      <c r="I16" s="750"/>
      <c r="J16" s="750"/>
      <c r="K16" s="750"/>
      <c r="L16" s="751"/>
      <c r="M16" s="763" t="s">
        <v>32</v>
      </c>
      <c r="N16" s="763" t="s">
        <v>190</v>
      </c>
      <c r="O16" s="763"/>
      <c r="P16" s="224"/>
      <c r="Q16" s="752"/>
      <c r="R16" s="753"/>
      <c r="S16" s="753"/>
      <c r="T16" s="753"/>
      <c r="U16" s="753"/>
      <c r="V16" s="753"/>
      <c r="W16" s="754"/>
    </row>
    <row r="17" spans="2:24" s="31" customFormat="1" ht="25.5" customHeight="1" x14ac:dyDescent="0.15">
      <c r="B17" s="763"/>
      <c r="C17" s="763" t="s">
        <v>321</v>
      </c>
      <c r="D17" s="763"/>
      <c r="E17" s="225">
        <v>5</v>
      </c>
      <c r="F17" s="752"/>
      <c r="G17" s="753"/>
      <c r="H17" s="753"/>
      <c r="I17" s="753"/>
      <c r="J17" s="753"/>
      <c r="K17" s="753"/>
      <c r="L17" s="754"/>
      <c r="M17" s="763"/>
      <c r="N17" s="763" t="s">
        <v>321</v>
      </c>
      <c r="O17" s="763"/>
      <c r="P17" s="225"/>
      <c r="Q17" s="752"/>
      <c r="R17" s="753"/>
      <c r="S17" s="753"/>
      <c r="T17" s="753"/>
      <c r="U17" s="753"/>
      <c r="V17" s="753"/>
      <c r="W17" s="754"/>
    </row>
    <row r="18" spans="2:24" s="31" customFormat="1" ht="25.5" customHeight="1" x14ac:dyDescent="0.15">
      <c r="B18" s="763" t="s">
        <v>30</v>
      </c>
      <c r="C18" s="763" t="s">
        <v>167</v>
      </c>
      <c r="D18" s="763"/>
      <c r="E18" s="226" t="s">
        <v>461</v>
      </c>
      <c r="F18" s="752"/>
      <c r="G18" s="753"/>
      <c r="H18" s="753"/>
      <c r="I18" s="753"/>
      <c r="J18" s="753"/>
      <c r="K18" s="753"/>
      <c r="L18" s="754"/>
      <c r="M18" s="763" t="s">
        <v>30</v>
      </c>
      <c r="N18" s="763" t="s">
        <v>167</v>
      </c>
      <c r="O18" s="763"/>
      <c r="P18" s="226"/>
      <c r="Q18" s="752"/>
      <c r="R18" s="753"/>
      <c r="S18" s="753"/>
      <c r="T18" s="753"/>
      <c r="U18" s="753"/>
      <c r="V18" s="753"/>
      <c r="W18" s="754"/>
    </row>
    <row r="19" spans="2:24" s="31" customFormat="1" ht="25.5" customHeight="1" x14ac:dyDescent="0.15">
      <c r="B19" s="763"/>
      <c r="C19" s="763" t="s">
        <v>166</v>
      </c>
      <c r="D19" s="763"/>
      <c r="E19" s="224" t="s">
        <v>347</v>
      </c>
      <c r="F19" s="752"/>
      <c r="G19" s="753"/>
      <c r="H19" s="753"/>
      <c r="I19" s="753"/>
      <c r="J19" s="753"/>
      <c r="K19" s="753"/>
      <c r="L19" s="754"/>
      <c r="M19" s="763"/>
      <c r="N19" s="763" t="s">
        <v>166</v>
      </c>
      <c r="O19" s="763"/>
      <c r="P19" s="224"/>
      <c r="Q19" s="752"/>
      <c r="R19" s="753"/>
      <c r="S19" s="753"/>
      <c r="T19" s="753"/>
      <c r="U19" s="753"/>
      <c r="V19" s="753"/>
      <c r="W19" s="754"/>
    </row>
    <row r="20" spans="2:24" s="31" customFormat="1" ht="25.5" customHeight="1" x14ac:dyDescent="0.15">
      <c r="B20" s="761" t="s">
        <v>31</v>
      </c>
      <c r="C20" s="761"/>
      <c r="D20" s="761"/>
      <c r="E20" s="227" t="s">
        <v>464</v>
      </c>
      <c r="F20" s="752"/>
      <c r="G20" s="753"/>
      <c r="H20" s="753"/>
      <c r="I20" s="753"/>
      <c r="J20" s="753"/>
      <c r="K20" s="753"/>
      <c r="L20" s="754"/>
      <c r="M20" s="761" t="s">
        <v>31</v>
      </c>
      <c r="N20" s="761"/>
      <c r="O20" s="761"/>
      <c r="P20" s="227"/>
      <c r="Q20" s="752"/>
      <c r="R20" s="753"/>
      <c r="S20" s="753"/>
      <c r="T20" s="753"/>
      <c r="U20" s="753"/>
      <c r="V20" s="753"/>
      <c r="W20" s="754"/>
    </row>
    <row r="21" spans="2:24" s="31" customFormat="1" ht="25.5" customHeight="1" x14ac:dyDescent="0.15">
      <c r="B21" s="745" t="s">
        <v>219</v>
      </c>
      <c r="C21" s="761" t="s">
        <v>396</v>
      </c>
      <c r="D21" s="761"/>
      <c r="E21" s="225" t="s">
        <v>250</v>
      </c>
      <c r="F21" s="752"/>
      <c r="G21" s="753"/>
      <c r="H21" s="753"/>
      <c r="I21" s="753"/>
      <c r="J21" s="753"/>
      <c r="K21" s="753"/>
      <c r="L21" s="754"/>
      <c r="M21" s="745" t="s">
        <v>219</v>
      </c>
      <c r="N21" s="761" t="s">
        <v>396</v>
      </c>
      <c r="O21" s="761"/>
      <c r="P21" s="225"/>
      <c r="Q21" s="752"/>
      <c r="R21" s="753"/>
      <c r="S21" s="753"/>
      <c r="T21" s="753"/>
      <c r="U21" s="753"/>
      <c r="V21" s="753"/>
      <c r="W21" s="754"/>
    </row>
    <row r="22" spans="2:24" s="31" customFormat="1" ht="25.5" customHeight="1" x14ac:dyDescent="0.15">
      <c r="B22" s="758"/>
      <c r="C22" s="761" t="s">
        <v>218</v>
      </c>
      <c r="D22" s="761"/>
      <c r="E22" s="178" t="s">
        <v>556</v>
      </c>
      <c r="F22" s="752"/>
      <c r="G22" s="753"/>
      <c r="H22" s="753"/>
      <c r="I22" s="753"/>
      <c r="J22" s="753"/>
      <c r="K22" s="753"/>
      <c r="L22" s="754"/>
      <c r="M22" s="758"/>
      <c r="N22" s="761" t="s">
        <v>218</v>
      </c>
      <c r="O22" s="761"/>
      <c r="P22" s="178"/>
      <c r="Q22" s="752"/>
      <c r="R22" s="753"/>
      <c r="S22" s="753"/>
      <c r="T22" s="753"/>
      <c r="U22" s="753"/>
      <c r="V22" s="753"/>
      <c r="W22" s="754"/>
    </row>
    <row r="23" spans="2:24" s="31" customFormat="1" ht="25.5" customHeight="1" x14ac:dyDescent="0.15">
      <c r="B23" s="746"/>
      <c r="C23" s="761" t="s">
        <v>220</v>
      </c>
      <c r="D23" s="761"/>
      <c r="E23" s="178" t="s">
        <v>547</v>
      </c>
      <c r="F23" s="755"/>
      <c r="G23" s="756"/>
      <c r="H23" s="756"/>
      <c r="I23" s="756"/>
      <c r="J23" s="756"/>
      <c r="K23" s="756"/>
      <c r="L23" s="757"/>
      <c r="M23" s="746"/>
      <c r="N23" s="761" t="s">
        <v>220</v>
      </c>
      <c r="O23" s="761"/>
      <c r="P23" s="178"/>
      <c r="Q23" s="752"/>
      <c r="R23" s="753"/>
      <c r="S23" s="753"/>
      <c r="T23" s="753"/>
      <c r="U23" s="753"/>
      <c r="V23" s="753"/>
      <c r="W23" s="754"/>
    </row>
    <row r="24" spans="2:24" s="31" customFormat="1" ht="25.5" customHeight="1" x14ac:dyDescent="0.15">
      <c r="B24" s="764" t="s">
        <v>397</v>
      </c>
      <c r="C24" s="764"/>
      <c r="D24" s="764"/>
      <c r="E24" s="780" t="s">
        <v>891</v>
      </c>
      <c r="F24" s="781"/>
      <c r="G24" s="782"/>
      <c r="H24" s="764" t="s">
        <v>432</v>
      </c>
      <c r="I24" s="764"/>
      <c r="J24" s="777" t="s">
        <v>892</v>
      </c>
      <c r="K24" s="778"/>
      <c r="L24" s="779"/>
      <c r="M24" s="764" t="s">
        <v>397</v>
      </c>
      <c r="N24" s="764"/>
      <c r="O24" s="764"/>
      <c r="P24" s="780"/>
      <c r="Q24" s="781"/>
      <c r="R24" s="782"/>
      <c r="S24" s="764" t="s">
        <v>432</v>
      </c>
      <c r="T24" s="764"/>
      <c r="U24" s="766"/>
      <c r="V24" s="766"/>
      <c r="W24" s="766"/>
    </row>
    <row r="25" spans="2:24" s="31" customFormat="1" ht="25.5" customHeight="1" x14ac:dyDescent="0.15">
      <c r="B25" s="767" t="s">
        <v>234</v>
      </c>
      <c r="C25" s="767"/>
      <c r="D25" s="767"/>
      <c r="E25" s="768" t="s">
        <v>537</v>
      </c>
      <c r="F25" s="768"/>
      <c r="G25" s="768"/>
      <c r="H25" s="769" t="s">
        <v>4</v>
      </c>
      <c r="I25" s="770"/>
      <c r="J25" s="771" t="s">
        <v>537</v>
      </c>
      <c r="K25" s="772"/>
      <c r="L25" s="773"/>
      <c r="M25" s="769" t="s">
        <v>234</v>
      </c>
      <c r="N25" s="770"/>
      <c r="O25" s="774"/>
      <c r="P25" s="768"/>
      <c r="Q25" s="768"/>
      <c r="R25" s="768"/>
      <c r="S25" s="775" t="s">
        <v>4</v>
      </c>
      <c r="T25" s="776"/>
      <c r="U25" s="771"/>
      <c r="V25" s="772"/>
      <c r="W25" s="773"/>
    </row>
    <row r="26" spans="2:24" s="31" customFormat="1" ht="39.75" customHeight="1" x14ac:dyDescent="0.15">
      <c r="B26" s="761" t="s">
        <v>398</v>
      </c>
      <c r="C26" s="761"/>
      <c r="D26" s="761"/>
      <c r="E26" s="783" t="s">
        <v>893</v>
      </c>
      <c r="F26" s="784"/>
      <c r="G26" s="784"/>
      <c r="H26" s="784"/>
      <c r="I26" s="784"/>
      <c r="J26" s="784"/>
      <c r="K26" s="784"/>
      <c r="L26" s="785"/>
      <c r="M26" s="761" t="s">
        <v>398</v>
      </c>
      <c r="N26" s="761"/>
      <c r="O26" s="761"/>
      <c r="P26" s="783"/>
      <c r="Q26" s="784"/>
      <c r="R26" s="784"/>
      <c r="S26" s="784"/>
      <c r="T26" s="784"/>
      <c r="U26" s="784"/>
      <c r="V26" s="784"/>
      <c r="W26" s="785"/>
    </row>
    <row r="27" spans="2:24" s="31" customFormat="1" ht="15" customHeight="1" x14ac:dyDescent="0.15">
      <c r="B27" s="228"/>
      <c r="C27" s="786" t="s">
        <v>519</v>
      </c>
      <c r="D27" s="787"/>
      <c r="E27" s="787"/>
      <c r="F27" s="787"/>
      <c r="G27" s="787"/>
      <c r="H27" s="787"/>
      <c r="I27" s="787"/>
      <c r="J27" s="787"/>
      <c r="K27" s="787"/>
      <c r="L27" s="787"/>
      <c r="M27" s="229"/>
      <c r="N27" s="229" t="s">
        <v>427</v>
      </c>
      <c r="O27" s="229"/>
      <c r="P27" s="229"/>
      <c r="Q27" s="229"/>
      <c r="R27" s="229"/>
      <c r="S27" s="229"/>
      <c r="T27" s="229"/>
      <c r="U27" s="229"/>
      <c r="V27" s="229"/>
      <c r="W27" s="229"/>
    </row>
    <row r="28" spans="2:24" s="31" customFormat="1" ht="15" customHeight="1" x14ac:dyDescent="0.15">
      <c r="B28" s="228"/>
      <c r="C28" s="788"/>
      <c r="D28" s="788"/>
      <c r="E28" s="788"/>
      <c r="F28" s="788"/>
      <c r="G28" s="788"/>
      <c r="H28" s="788"/>
      <c r="I28" s="788"/>
      <c r="J28" s="788"/>
      <c r="K28" s="788"/>
      <c r="L28" s="788"/>
      <c r="M28" s="229"/>
      <c r="N28" s="229" t="s">
        <v>520</v>
      </c>
      <c r="O28" s="229"/>
      <c r="P28" s="229"/>
      <c r="Q28" s="229"/>
      <c r="R28" s="229"/>
      <c r="S28" s="229"/>
      <c r="T28" s="229"/>
      <c r="U28" s="229"/>
      <c r="V28" s="229"/>
      <c r="W28" s="229"/>
    </row>
    <row r="29" spans="2:24" ht="15" customHeight="1" x14ac:dyDescent="0.15">
      <c r="C29" s="106" t="s">
        <v>428</v>
      </c>
      <c r="D29" s="4"/>
      <c r="E29" s="4"/>
      <c r="F29" s="4"/>
      <c r="G29" s="4"/>
      <c r="H29" s="4"/>
      <c r="I29" s="4"/>
      <c r="J29" s="4"/>
      <c r="K29" s="4"/>
      <c r="L29" s="4"/>
      <c r="M29" s="4"/>
      <c r="N29" s="34" t="s">
        <v>405</v>
      </c>
      <c r="O29" s="4"/>
      <c r="P29" s="4"/>
      <c r="Q29" s="4"/>
      <c r="R29" s="4"/>
      <c r="S29" s="4"/>
      <c r="T29" s="4"/>
      <c r="U29" s="4"/>
      <c r="V29" s="4"/>
      <c r="W29" s="4"/>
      <c r="X29" s="31"/>
    </row>
    <row r="30" spans="2:24" ht="15" customHeight="1" x14ac:dyDescent="0.15">
      <c r="C30" s="106" t="s">
        <v>429</v>
      </c>
      <c r="D30" s="4"/>
      <c r="E30" s="4"/>
      <c r="F30" s="4"/>
      <c r="G30" s="4"/>
      <c r="H30" s="4"/>
      <c r="I30" s="4"/>
      <c r="J30" s="4"/>
      <c r="K30" s="4"/>
      <c r="L30" s="4"/>
      <c r="M30" s="4"/>
      <c r="N30" s="34" t="s">
        <v>374</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9"/>
  <dataValidations count="1">
    <dataValidation type="list" allowBlank="1" showInputMessage="1" showErrorMessage="1" sqref="E8 E19 P8 P19" xr:uid="{FA922C56-9254-4F2A-87FB-197E96F7140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26C67D-670C-4867-B587-5F8D612D31D0}">
          <x14:formula1>
            <xm:f>'(参考)リスト'!$B$16:$B$21</xm:f>
          </x14:formula1>
          <xm:sqref>E7 E18 P7 P18</xm:sqref>
        </x14:dataValidation>
        <x14:dataValidation type="list" allowBlank="1" showInputMessage="1" showErrorMessage="1" xr:uid="{2278A492-3210-4311-A2BC-14705914DFB2}">
          <x14:formula1>
            <xm:f>'(参考)リスト'!$E$16:$E$27</xm:f>
          </x14:formula1>
          <xm:sqref>E9 E20 P9 P20</xm:sqref>
        </x14:dataValidation>
        <x14:dataValidation type="list" allowBlank="1" showInputMessage="1" showErrorMessage="1" xr:uid="{FE8875BA-A7B8-4201-B6A9-E5971301E010}">
          <x14:formula1>
            <xm:f>'(参考)リスト'!$D$16:$D$18</xm:f>
          </x14:formula1>
          <xm:sqref>E10 E21 P10 P21</xm:sqref>
        </x14:dataValidation>
        <x14:dataValidation type="list" allowBlank="1" showInputMessage="1" showErrorMessage="1" xr:uid="{F9B165B9-4082-48F6-9ADF-93807420E012}">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AM23" sqref="AM23"/>
    </sheetView>
  </sheetViews>
  <sheetFormatPr defaultColWidth="7.625" defaultRowHeight="28.15" customHeight="1" x14ac:dyDescent="0.15"/>
  <cols>
    <col min="1" max="1" width="7" style="28" customWidth="1"/>
    <col min="2" max="2" width="7.375" style="28" customWidth="1"/>
    <col min="3" max="3" width="5.875" style="28" customWidth="1"/>
    <col min="4" max="6" width="6.875" style="28" customWidth="1"/>
    <col min="7" max="8" width="5.875" style="28" customWidth="1"/>
    <col min="9" max="9" width="8.875" style="28" customWidth="1"/>
    <col min="10" max="10" width="7.375" style="28" customWidth="1"/>
    <col min="11" max="11" width="5.875" style="28" customWidth="1"/>
    <col min="12" max="14" width="6.75" style="28" customWidth="1"/>
    <col min="15" max="16" width="5.875" style="28" customWidth="1"/>
    <col min="17" max="17" width="8.875" style="28" customWidth="1"/>
    <col min="18" max="18" width="7.375" style="28" customWidth="1"/>
    <col min="19" max="19" width="5.875" style="28" customWidth="1"/>
    <col min="20" max="22" width="6.75" style="28" customWidth="1"/>
    <col min="23" max="24" width="5.875" style="28" customWidth="1"/>
    <col min="25" max="25" width="8.875" style="28" customWidth="1"/>
    <col min="26" max="16384" width="7.625" style="28"/>
  </cols>
  <sheetData>
    <row r="1" spans="2:25" ht="9" customHeight="1" x14ac:dyDescent="0.15"/>
    <row r="2" spans="2:25" ht="18" customHeight="1" x14ac:dyDescent="0.15">
      <c r="B2" s="222" t="s">
        <v>243</v>
      </c>
      <c r="C2" s="223"/>
      <c r="D2" s="223"/>
      <c r="E2" s="223"/>
      <c r="F2" s="223"/>
      <c r="G2" s="223"/>
      <c r="H2" s="223"/>
      <c r="I2" s="223"/>
      <c r="J2" s="223"/>
      <c r="K2" s="223"/>
      <c r="L2" s="223"/>
      <c r="M2" s="223"/>
      <c r="N2" s="223"/>
      <c r="O2" s="223"/>
      <c r="P2" s="223"/>
      <c r="Q2" s="223"/>
    </row>
    <row r="3" spans="2:25" ht="25.15" customHeight="1" x14ac:dyDescent="0.15">
      <c r="B3" s="808" t="s">
        <v>34</v>
      </c>
      <c r="C3" s="808"/>
      <c r="D3" s="808"/>
      <c r="E3" s="809" t="s">
        <v>709</v>
      </c>
      <c r="F3" s="809"/>
      <c r="G3" s="809"/>
      <c r="H3" s="809"/>
      <c r="I3" s="799" t="s">
        <v>27</v>
      </c>
      <c r="J3" s="800"/>
      <c r="K3" s="801"/>
      <c r="L3" s="729" t="s">
        <v>567</v>
      </c>
      <c r="M3" s="730"/>
      <c r="N3" s="731"/>
      <c r="O3" s="827" t="s">
        <v>446</v>
      </c>
      <c r="P3" s="828"/>
      <c r="Q3" s="829"/>
      <c r="R3" s="810" t="s">
        <v>529</v>
      </c>
      <c r="S3" s="811"/>
      <c r="T3" s="812"/>
      <c r="U3" s="833" t="s">
        <v>213</v>
      </c>
      <c r="V3" s="834"/>
      <c r="W3" s="835">
        <v>45587</v>
      </c>
      <c r="X3" s="836"/>
      <c r="Y3" s="837"/>
    </row>
    <row r="4" spans="2:25" ht="25.15" customHeight="1" x14ac:dyDescent="0.15">
      <c r="B4" s="813" t="s">
        <v>28</v>
      </c>
      <c r="C4" s="813"/>
      <c r="D4" s="813"/>
      <c r="E4" s="814" t="s">
        <v>710</v>
      </c>
      <c r="F4" s="814"/>
      <c r="G4" s="814"/>
      <c r="H4" s="814"/>
      <c r="I4" s="799" t="s">
        <v>33</v>
      </c>
      <c r="J4" s="800"/>
      <c r="K4" s="801"/>
      <c r="L4" s="780" t="s">
        <v>897</v>
      </c>
      <c r="M4" s="781"/>
      <c r="N4" s="782"/>
      <c r="O4" s="830"/>
      <c r="P4" s="831"/>
      <c r="Q4" s="832"/>
      <c r="R4" s="815" t="s">
        <v>530</v>
      </c>
      <c r="S4" s="816"/>
      <c r="T4" s="817"/>
      <c r="U4" s="664"/>
      <c r="V4" s="665"/>
      <c r="W4" s="838"/>
      <c r="X4" s="839"/>
      <c r="Y4" s="840"/>
    </row>
    <row r="5" spans="2:25" ht="15" customHeight="1" x14ac:dyDescent="0.15">
      <c r="B5" s="799" t="s">
        <v>198</v>
      </c>
      <c r="C5" s="800"/>
      <c r="D5" s="801"/>
      <c r="E5" s="230"/>
      <c r="F5" s="799" t="s">
        <v>197</v>
      </c>
      <c r="G5" s="800"/>
      <c r="H5" s="801"/>
      <c r="I5" s="231"/>
      <c r="J5" s="799" t="s">
        <v>198</v>
      </c>
      <c r="K5" s="800"/>
      <c r="L5" s="801"/>
      <c r="M5" s="230"/>
      <c r="N5" s="799" t="s">
        <v>197</v>
      </c>
      <c r="O5" s="800"/>
      <c r="P5" s="801"/>
      <c r="Q5" s="231"/>
      <c r="R5" s="802" t="s">
        <v>198</v>
      </c>
      <c r="S5" s="804"/>
      <c r="T5" s="803"/>
      <c r="U5" s="107"/>
      <c r="V5" s="802" t="s">
        <v>197</v>
      </c>
      <c r="W5" s="804"/>
      <c r="X5" s="803"/>
      <c r="Y5" s="121"/>
    </row>
    <row r="6" spans="2:25" ht="15" customHeight="1" x14ac:dyDescent="0.15">
      <c r="B6" s="799" t="s">
        <v>196</v>
      </c>
      <c r="C6" s="800"/>
      <c r="D6" s="178"/>
      <c r="E6" s="805"/>
      <c r="F6" s="806"/>
      <c r="G6" s="806"/>
      <c r="H6" s="806"/>
      <c r="I6" s="807"/>
      <c r="J6" s="799" t="s">
        <v>196</v>
      </c>
      <c r="K6" s="800"/>
      <c r="L6" s="178"/>
      <c r="M6" s="805"/>
      <c r="N6" s="806"/>
      <c r="O6" s="806"/>
      <c r="P6" s="806"/>
      <c r="Q6" s="807"/>
      <c r="R6" s="802" t="s">
        <v>196</v>
      </c>
      <c r="S6" s="804"/>
      <c r="T6" s="149"/>
      <c r="U6" s="818"/>
      <c r="V6" s="819"/>
      <c r="W6" s="819"/>
      <c r="X6" s="819"/>
      <c r="Y6" s="820"/>
    </row>
    <row r="7" spans="2:25" ht="15" customHeight="1" x14ac:dyDescent="0.15">
      <c r="B7" s="799" t="s">
        <v>195</v>
      </c>
      <c r="C7" s="801"/>
      <c r="D7" s="729"/>
      <c r="E7" s="731"/>
      <c r="F7" s="799" t="s">
        <v>194</v>
      </c>
      <c r="G7" s="801"/>
      <c r="H7" s="308"/>
      <c r="I7" s="308"/>
      <c r="J7" s="799" t="s">
        <v>195</v>
      </c>
      <c r="K7" s="801"/>
      <c r="L7" s="729"/>
      <c r="M7" s="731"/>
      <c r="N7" s="799" t="s">
        <v>194</v>
      </c>
      <c r="O7" s="801"/>
      <c r="P7" s="308"/>
      <c r="Q7" s="308"/>
      <c r="R7" s="802" t="s">
        <v>195</v>
      </c>
      <c r="S7" s="803"/>
      <c r="T7" s="821"/>
      <c r="U7" s="822"/>
      <c r="V7" s="802" t="s">
        <v>194</v>
      </c>
      <c r="W7" s="803"/>
      <c r="X7" s="307"/>
      <c r="Y7" s="307"/>
    </row>
    <row r="8" spans="2:25" ht="15" customHeight="1" x14ac:dyDescent="0.15">
      <c r="B8" s="823" t="s">
        <v>205</v>
      </c>
      <c r="C8" s="823"/>
      <c r="D8" s="178"/>
      <c r="E8" s="232" t="s">
        <v>193</v>
      </c>
      <c r="F8" s="824"/>
      <c r="G8" s="824"/>
      <c r="H8" s="824"/>
      <c r="I8" s="824"/>
      <c r="J8" s="823" t="s">
        <v>205</v>
      </c>
      <c r="K8" s="823"/>
      <c r="L8" s="178"/>
      <c r="M8" s="232" t="s">
        <v>193</v>
      </c>
      <c r="N8" s="824"/>
      <c r="O8" s="824"/>
      <c r="P8" s="824"/>
      <c r="Q8" s="824"/>
      <c r="R8" s="825" t="s">
        <v>205</v>
      </c>
      <c r="S8" s="825"/>
      <c r="T8" s="149"/>
      <c r="U8" s="124" t="s">
        <v>193</v>
      </c>
      <c r="V8" s="826"/>
      <c r="W8" s="826"/>
      <c r="X8" s="826"/>
      <c r="Y8" s="826"/>
    </row>
    <row r="9" spans="2:25" s="31" customFormat="1" ht="14.1" customHeight="1" x14ac:dyDescent="0.15">
      <c r="B9" s="789"/>
      <c r="C9" s="789"/>
      <c r="D9" s="789"/>
      <c r="E9" s="789"/>
      <c r="F9" s="789"/>
      <c r="G9" s="789"/>
      <c r="H9" s="789"/>
      <c r="I9" s="789"/>
      <c r="J9" s="766"/>
      <c r="K9" s="766"/>
      <c r="L9" s="766"/>
      <c r="M9" s="766"/>
      <c r="N9" s="766"/>
      <c r="O9" s="766"/>
      <c r="P9" s="766"/>
      <c r="Q9" s="766"/>
      <c r="R9" s="790"/>
      <c r="S9" s="790"/>
      <c r="T9" s="790"/>
      <c r="U9" s="790"/>
      <c r="V9" s="790"/>
      <c r="W9" s="790"/>
      <c r="X9" s="790"/>
      <c r="Y9" s="791"/>
    </row>
    <row r="10" spans="2:25" s="31" customFormat="1" ht="14.1" customHeight="1" x14ac:dyDescent="0.15">
      <c r="B10" s="765"/>
      <c r="C10" s="765"/>
      <c r="D10" s="765"/>
      <c r="E10" s="765"/>
      <c r="F10" s="765"/>
      <c r="G10" s="765"/>
      <c r="H10" s="765"/>
      <c r="I10" s="765"/>
      <c r="J10" s="766"/>
      <c r="K10" s="766"/>
      <c r="L10" s="766"/>
      <c r="M10" s="766"/>
      <c r="N10" s="766"/>
      <c r="O10" s="766"/>
      <c r="P10" s="766"/>
      <c r="Q10" s="766"/>
      <c r="R10" s="790"/>
      <c r="S10" s="790"/>
      <c r="T10" s="790"/>
      <c r="U10" s="790"/>
      <c r="V10" s="790"/>
      <c r="W10" s="790"/>
      <c r="X10" s="790"/>
      <c r="Y10" s="791"/>
    </row>
    <row r="11" spans="2:25" s="31" customFormat="1" ht="14.1" customHeight="1" x14ac:dyDescent="0.15">
      <c r="B11" s="765"/>
      <c r="C11" s="765"/>
      <c r="D11" s="765"/>
      <c r="E11" s="765"/>
      <c r="F11" s="765"/>
      <c r="G11" s="765"/>
      <c r="H11" s="765"/>
      <c r="I11" s="765"/>
      <c r="J11" s="766"/>
      <c r="K11" s="766"/>
      <c r="L11" s="766"/>
      <c r="M11" s="766"/>
      <c r="N11" s="766"/>
      <c r="O11" s="766"/>
      <c r="P11" s="766"/>
      <c r="Q11" s="766"/>
      <c r="R11" s="790"/>
      <c r="S11" s="790"/>
      <c r="T11" s="790"/>
      <c r="U11" s="790"/>
      <c r="V11" s="790"/>
      <c r="W11" s="790"/>
      <c r="X11" s="790"/>
      <c r="Y11" s="791"/>
    </row>
    <row r="12" spans="2:25" s="31" customFormat="1" ht="14.1" customHeight="1" x14ac:dyDescent="0.15">
      <c r="B12" s="765"/>
      <c r="C12" s="765"/>
      <c r="D12" s="765"/>
      <c r="E12" s="765"/>
      <c r="F12" s="765"/>
      <c r="G12" s="765"/>
      <c r="H12" s="765"/>
      <c r="I12" s="765"/>
      <c r="J12" s="766"/>
      <c r="K12" s="766"/>
      <c r="L12" s="766"/>
      <c r="M12" s="766"/>
      <c r="N12" s="766"/>
      <c r="O12" s="766"/>
      <c r="P12" s="766"/>
      <c r="Q12" s="766"/>
      <c r="R12" s="790"/>
      <c r="S12" s="790"/>
      <c r="T12" s="790"/>
      <c r="U12" s="790"/>
      <c r="V12" s="790"/>
      <c r="W12" s="790"/>
      <c r="X12" s="790"/>
      <c r="Y12" s="791"/>
    </row>
    <row r="13" spans="2:25" s="31" customFormat="1" ht="14.1" customHeight="1" x14ac:dyDescent="0.15">
      <c r="B13" s="765"/>
      <c r="C13" s="765"/>
      <c r="D13" s="765"/>
      <c r="E13" s="765"/>
      <c r="F13" s="765"/>
      <c r="G13" s="765"/>
      <c r="H13" s="765"/>
      <c r="I13" s="765"/>
      <c r="J13" s="766"/>
      <c r="K13" s="766"/>
      <c r="L13" s="766"/>
      <c r="M13" s="766"/>
      <c r="N13" s="766"/>
      <c r="O13" s="766"/>
      <c r="P13" s="766"/>
      <c r="Q13" s="766"/>
      <c r="R13" s="790"/>
      <c r="S13" s="790"/>
      <c r="T13" s="790"/>
      <c r="U13" s="790"/>
      <c r="V13" s="790"/>
      <c r="W13" s="790"/>
      <c r="X13" s="790"/>
      <c r="Y13" s="791"/>
    </row>
    <row r="14" spans="2:25" s="31" customFormat="1" ht="14.1" customHeight="1" x14ac:dyDescent="0.15">
      <c r="B14" s="765"/>
      <c r="C14" s="765"/>
      <c r="D14" s="765"/>
      <c r="E14" s="765"/>
      <c r="F14" s="765"/>
      <c r="G14" s="765"/>
      <c r="H14" s="765"/>
      <c r="I14" s="765"/>
      <c r="J14" s="766"/>
      <c r="K14" s="766"/>
      <c r="L14" s="766"/>
      <c r="M14" s="766"/>
      <c r="N14" s="766"/>
      <c r="O14" s="766"/>
      <c r="P14" s="766"/>
      <c r="Q14" s="766"/>
      <c r="R14" s="790"/>
      <c r="S14" s="790"/>
      <c r="T14" s="790"/>
      <c r="U14" s="790"/>
      <c r="V14" s="790"/>
      <c r="W14" s="790"/>
      <c r="X14" s="790"/>
      <c r="Y14" s="791"/>
    </row>
    <row r="15" spans="2:25" s="31" customFormat="1" ht="14.1" customHeight="1" x14ac:dyDescent="0.15">
      <c r="B15" s="765"/>
      <c r="C15" s="765"/>
      <c r="D15" s="765"/>
      <c r="E15" s="765"/>
      <c r="F15" s="765"/>
      <c r="G15" s="765"/>
      <c r="H15" s="765"/>
      <c r="I15" s="765"/>
      <c r="J15" s="766"/>
      <c r="K15" s="766"/>
      <c r="L15" s="766"/>
      <c r="M15" s="766"/>
      <c r="N15" s="766"/>
      <c r="O15" s="766"/>
      <c r="P15" s="766"/>
      <c r="Q15" s="766"/>
      <c r="R15" s="790"/>
      <c r="S15" s="790"/>
      <c r="T15" s="790"/>
      <c r="U15" s="790"/>
      <c r="V15" s="790"/>
      <c r="W15" s="790"/>
      <c r="X15" s="790"/>
      <c r="Y15" s="791"/>
    </row>
    <row r="16" spans="2:25" s="31" customFormat="1" ht="14.1" customHeight="1" x14ac:dyDescent="0.15">
      <c r="B16" s="765"/>
      <c r="C16" s="765"/>
      <c r="D16" s="765"/>
      <c r="E16" s="765"/>
      <c r="F16" s="765"/>
      <c r="G16" s="765"/>
      <c r="H16" s="765"/>
      <c r="I16" s="765"/>
      <c r="J16" s="766"/>
      <c r="K16" s="766"/>
      <c r="L16" s="766"/>
      <c r="M16" s="766"/>
      <c r="N16" s="766"/>
      <c r="O16" s="766"/>
      <c r="P16" s="766"/>
      <c r="Q16" s="766"/>
      <c r="R16" s="790"/>
      <c r="S16" s="790"/>
      <c r="T16" s="790"/>
      <c r="U16" s="790"/>
      <c r="V16" s="790"/>
      <c r="W16" s="790"/>
      <c r="X16" s="790"/>
      <c r="Y16" s="791"/>
    </row>
    <row r="17" spans="2:25" s="31" customFormat="1" ht="14.1" customHeight="1" x14ac:dyDescent="0.15">
      <c r="B17" s="765"/>
      <c r="C17" s="765"/>
      <c r="D17" s="765"/>
      <c r="E17" s="765"/>
      <c r="F17" s="765"/>
      <c r="G17" s="765"/>
      <c r="H17" s="765"/>
      <c r="I17" s="765"/>
      <c r="J17" s="766"/>
      <c r="K17" s="766"/>
      <c r="L17" s="766"/>
      <c r="M17" s="766"/>
      <c r="N17" s="766"/>
      <c r="O17" s="766"/>
      <c r="P17" s="766"/>
      <c r="Q17" s="766"/>
      <c r="R17" s="790"/>
      <c r="S17" s="790"/>
      <c r="T17" s="790"/>
      <c r="U17" s="790"/>
      <c r="V17" s="790"/>
      <c r="W17" s="790"/>
      <c r="X17" s="790"/>
      <c r="Y17" s="791"/>
    </row>
    <row r="18" spans="2:25" s="31" customFormat="1" ht="14.1" customHeight="1" x14ac:dyDescent="0.15">
      <c r="B18" s="765"/>
      <c r="C18" s="765"/>
      <c r="D18" s="765"/>
      <c r="E18" s="765"/>
      <c r="F18" s="765"/>
      <c r="G18" s="765"/>
      <c r="H18" s="765"/>
      <c r="I18" s="765"/>
      <c r="J18" s="766"/>
      <c r="K18" s="766"/>
      <c r="L18" s="766"/>
      <c r="M18" s="766"/>
      <c r="N18" s="766"/>
      <c r="O18" s="766"/>
      <c r="P18" s="766"/>
      <c r="Q18" s="766"/>
      <c r="R18" s="790"/>
      <c r="S18" s="790"/>
      <c r="T18" s="790"/>
      <c r="U18" s="790"/>
      <c r="V18" s="790"/>
      <c r="W18" s="790"/>
      <c r="X18" s="790"/>
      <c r="Y18" s="791"/>
    </row>
    <row r="19" spans="2:25" s="31" customFormat="1" ht="14.1" customHeight="1" x14ac:dyDescent="0.15">
      <c r="B19" s="765"/>
      <c r="C19" s="765"/>
      <c r="D19" s="765"/>
      <c r="E19" s="765"/>
      <c r="F19" s="765"/>
      <c r="G19" s="765"/>
      <c r="H19" s="765"/>
      <c r="I19" s="765"/>
      <c r="J19" s="766"/>
      <c r="K19" s="766"/>
      <c r="L19" s="766"/>
      <c r="M19" s="766"/>
      <c r="N19" s="766"/>
      <c r="O19" s="766"/>
      <c r="P19" s="766"/>
      <c r="Q19" s="766"/>
      <c r="R19" s="790"/>
      <c r="S19" s="790"/>
      <c r="T19" s="790"/>
      <c r="U19" s="790"/>
      <c r="V19" s="790"/>
      <c r="W19" s="790"/>
      <c r="X19" s="790"/>
      <c r="Y19" s="791"/>
    </row>
    <row r="20" spans="2:25" s="31" customFormat="1" ht="14.1" customHeight="1" x14ac:dyDescent="0.15">
      <c r="B20" s="765"/>
      <c r="C20" s="765"/>
      <c r="D20" s="765"/>
      <c r="E20" s="765"/>
      <c r="F20" s="765"/>
      <c r="G20" s="765"/>
      <c r="H20" s="765"/>
      <c r="I20" s="765"/>
      <c r="J20" s="766"/>
      <c r="K20" s="766"/>
      <c r="L20" s="766"/>
      <c r="M20" s="766"/>
      <c r="N20" s="766"/>
      <c r="O20" s="766"/>
      <c r="P20" s="766"/>
      <c r="Q20" s="766"/>
      <c r="R20" s="790"/>
      <c r="S20" s="790"/>
      <c r="T20" s="790"/>
      <c r="U20" s="790"/>
      <c r="V20" s="790"/>
      <c r="W20" s="790"/>
      <c r="X20" s="790"/>
      <c r="Y20" s="791"/>
    </row>
    <row r="21" spans="2:25" s="31" customFormat="1" ht="14.1" customHeight="1" x14ac:dyDescent="0.15">
      <c r="B21" s="765"/>
      <c r="C21" s="765"/>
      <c r="D21" s="765"/>
      <c r="E21" s="765"/>
      <c r="F21" s="765"/>
      <c r="G21" s="765"/>
      <c r="H21" s="765"/>
      <c r="I21" s="765"/>
      <c r="J21" s="766"/>
      <c r="K21" s="766"/>
      <c r="L21" s="766"/>
      <c r="M21" s="766"/>
      <c r="N21" s="766"/>
      <c r="O21" s="766"/>
      <c r="P21" s="766"/>
      <c r="Q21" s="766"/>
      <c r="R21" s="790"/>
      <c r="S21" s="790"/>
      <c r="T21" s="790"/>
      <c r="U21" s="790"/>
      <c r="V21" s="790"/>
      <c r="W21" s="790"/>
      <c r="X21" s="790"/>
      <c r="Y21" s="791"/>
    </row>
    <row r="22" spans="2:25" ht="15" customHeight="1" x14ac:dyDescent="0.15">
      <c r="B22" s="799" t="s">
        <v>198</v>
      </c>
      <c r="C22" s="800"/>
      <c r="D22" s="801"/>
      <c r="E22" s="230"/>
      <c r="F22" s="799" t="s">
        <v>197</v>
      </c>
      <c r="G22" s="800"/>
      <c r="H22" s="801"/>
      <c r="I22" s="231"/>
      <c r="J22" s="799" t="s">
        <v>198</v>
      </c>
      <c r="K22" s="800"/>
      <c r="L22" s="801"/>
      <c r="M22" s="230"/>
      <c r="N22" s="799" t="s">
        <v>197</v>
      </c>
      <c r="O22" s="800"/>
      <c r="P22" s="801"/>
      <c r="Q22" s="231"/>
      <c r="R22" s="802" t="s">
        <v>198</v>
      </c>
      <c r="S22" s="804"/>
      <c r="T22" s="803"/>
      <c r="U22" s="107"/>
      <c r="V22" s="802" t="s">
        <v>197</v>
      </c>
      <c r="W22" s="804"/>
      <c r="X22" s="803"/>
      <c r="Y22" s="121"/>
    </row>
    <row r="23" spans="2:25" ht="15" customHeight="1" x14ac:dyDescent="0.15">
      <c r="B23" s="799" t="s">
        <v>196</v>
      </c>
      <c r="C23" s="800"/>
      <c r="D23" s="178"/>
      <c r="E23" s="805"/>
      <c r="F23" s="806"/>
      <c r="G23" s="806"/>
      <c r="H23" s="806"/>
      <c r="I23" s="807"/>
      <c r="J23" s="799" t="s">
        <v>196</v>
      </c>
      <c r="K23" s="800"/>
      <c r="L23" s="178"/>
      <c r="M23" s="805"/>
      <c r="N23" s="806"/>
      <c r="O23" s="806"/>
      <c r="P23" s="806"/>
      <c r="Q23" s="807"/>
      <c r="R23" s="802" t="s">
        <v>196</v>
      </c>
      <c r="S23" s="804"/>
      <c r="T23" s="149"/>
      <c r="U23" s="818"/>
      <c r="V23" s="819"/>
      <c r="W23" s="819"/>
      <c r="X23" s="819"/>
      <c r="Y23" s="820"/>
    </row>
    <row r="24" spans="2:25" ht="15" customHeight="1" x14ac:dyDescent="0.15">
      <c r="B24" s="799" t="s">
        <v>195</v>
      </c>
      <c r="C24" s="801"/>
      <c r="D24" s="729"/>
      <c r="E24" s="731"/>
      <c r="F24" s="799" t="s">
        <v>194</v>
      </c>
      <c r="G24" s="801"/>
      <c r="H24" s="308"/>
      <c r="I24" s="308"/>
      <c r="J24" s="799" t="s">
        <v>195</v>
      </c>
      <c r="K24" s="801"/>
      <c r="L24" s="729"/>
      <c r="M24" s="731"/>
      <c r="N24" s="799" t="s">
        <v>194</v>
      </c>
      <c r="O24" s="801"/>
      <c r="P24" s="308"/>
      <c r="Q24" s="308"/>
      <c r="R24" s="802" t="s">
        <v>195</v>
      </c>
      <c r="S24" s="803"/>
      <c r="T24" s="821"/>
      <c r="U24" s="822"/>
      <c r="V24" s="802" t="s">
        <v>194</v>
      </c>
      <c r="W24" s="803"/>
      <c r="X24" s="307"/>
      <c r="Y24" s="307"/>
    </row>
    <row r="25" spans="2:25" ht="15" customHeight="1" x14ac:dyDescent="0.15">
      <c r="B25" s="823" t="s">
        <v>205</v>
      </c>
      <c r="C25" s="823"/>
      <c r="D25" s="178"/>
      <c r="E25" s="232" t="s">
        <v>193</v>
      </c>
      <c r="F25" s="824"/>
      <c r="G25" s="824"/>
      <c r="H25" s="824"/>
      <c r="I25" s="824"/>
      <c r="J25" s="823" t="s">
        <v>205</v>
      </c>
      <c r="K25" s="823"/>
      <c r="L25" s="178"/>
      <c r="M25" s="232" t="s">
        <v>193</v>
      </c>
      <c r="N25" s="824"/>
      <c r="O25" s="824"/>
      <c r="P25" s="824"/>
      <c r="Q25" s="824"/>
      <c r="R25" s="825" t="s">
        <v>205</v>
      </c>
      <c r="S25" s="825"/>
      <c r="T25" s="149"/>
      <c r="U25" s="124" t="s">
        <v>193</v>
      </c>
      <c r="V25" s="826"/>
      <c r="W25" s="826"/>
      <c r="X25" s="826"/>
      <c r="Y25" s="826"/>
    </row>
    <row r="26" spans="2:25" s="31" customFormat="1" ht="14.1" customHeight="1" x14ac:dyDescent="0.15">
      <c r="B26" s="789"/>
      <c r="C26" s="789"/>
      <c r="D26" s="789"/>
      <c r="E26" s="789"/>
      <c r="F26" s="789"/>
      <c r="G26" s="789"/>
      <c r="H26" s="789"/>
      <c r="I26" s="789"/>
      <c r="J26" s="766"/>
      <c r="K26" s="766"/>
      <c r="L26" s="766"/>
      <c r="M26" s="766"/>
      <c r="N26" s="766"/>
      <c r="O26" s="766"/>
      <c r="P26" s="766"/>
      <c r="Q26" s="766"/>
      <c r="R26" s="792"/>
      <c r="S26" s="793"/>
      <c r="T26" s="793"/>
      <c r="U26" s="793"/>
      <c r="V26" s="793"/>
      <c r="W26" s="793"/>
      <c r="X26" s="793"/>
      <c r="Y26" s="794"/>
    </row>
    <row r="27" spans="2:25" s="31" customFormat="1" ht="14.1" customHeight="1" x14ac:dyDescent="0.15">
      <c r="B27" s="765"/>
      <c r="C27" s="765"/>
      <c r="D27" s="765"/>
      <c r="E27" s="765"/>
      <c r="F27" s="765"/>
      <c r="G27" s="765"/>
      <c r="H27" s="765"/>
      <c r="I27" s="765"/>
      <c r="J27" s="766"/>
      <c r="K27" s="766"/>
      <c r="L27" s="766"/>
      <c r="M27" s="766"/>
      <c r="N27" s="766"/>
      <c r="O27" s="766"/>
      <c r="P27" s="766"/>
      <c r="Q27" s="766"/>
      <c r="R27" s="795"/>
      <c r="S27" s="790"/>
      <c r="T27" s="790"/>
      <c r="U27" s="790"/>
      <c r="V27" s="790"/>
      <c r="W27" s="790"/>
      <c r="X27" s="790"/>
      <c r="Y27" s="791"/>
    </row>
    <row r="28" spans="2:25" s="31" customFormat="1" ht="14.1" customHeight="1" x14ac:dyDescent="0.15">
      <c r="B28" s="765"/>
      <c r="C28" s="765"/>
      <c r="D28" s="765"/>
      <c r="E28" s="765"/>
      <c r="F28" s="765"/>
      <c r="G28" s="765"/>
      <c r="H28" s="765"/>
      <c r="I28" s="765"/>
      <c r="J28" s="766"/>
      <c r="K28" s="766"/>
      <c r="L28" s="766"/>
      <c r="M28" s="766"/>
      <c r="N28" s="766"/>
      <c r="O28" s="766"/>
      <c r="P28" s="766"/>
      <c r="Q28" s="766"/>
      <c r="R28" s="795"/>
      <c r="S28" s="790"/>
      <c r="T28" s="790"/>
      <c r="U28" s="790"/>
      <c r="V28" s="790"/>
      <c r="W28" s="790"/>
      <c r="X28" s="790"/>
      <c r="Y28" s="791"/>
    </row>
    <row r="29" spans="2:25" s="31" customFormat="1" ht="14.1" customHeight="1" x14ac:dyDescent="0.15">
      <c r="B29" s="765"/>
      <c r="C29" s="765"/>
      <c r="D29" s="765"/>
      <c r="E29" s="765"/>
      <c r="F29" s="765"/>
      <c r="G29" s="765"/>
      <c r="H29" s="765"/>
      <c r="I29" s="765"/>
      <c r="J29" s="766"/>
      <c r="K29" s="766"/>
      <c r="L29" s="766"/>
      <c r="M29" s="766"/>
      <c r="N29" s="766"/>
      <c r="O29" s="766"/>
      <c r="P29" s="766"/>
      <c r="Q29" s="766"/>
      <c r="R29" s="795"/>
      <c r="S29" s="790"/>
      <c r="T29" s="790"/>
      <c r="U29" s="790"/>
      <c r="V29" s="790"/>
      <c r="W29" s="790"/>
      <c r="X29" s="790"/>
      <c r="Y29" s="791"/>
    </row>
    <row r="30" spans="2:25" s="31" customFormat="1" ht="14.1" customHeight="1" x14ac:dyDescent="0.15">
      <c r="B30" s="765"/>
      <c r="C30" s="765"/>
      <c r="D30" s="765"/>
      <c r="E30" s="765"/>
      <c r="F30" s="765"/>
      <c r="G30" s="765"/>
      <c r="H30" s="765"/>
      <c r="I30" s="765"/>
      <c r="J30" s="766"/>
      <c r="K30" s="766"/>
      <c r="L30" s="766"/>
      <c r="M30" s="766"/>
      <c r="N30" s="766"/>
      <c r="O30" s="766"/>
      <c r="P30" s="766"/>
      <c r="Q30" s="766"/>
      <c r="R30" s="795"/>
      <c r="S30" s="790"/>
      <c r="T30" s="790"/>
      <c r="U30" s="790"/>
      <c r="V30" s="790"/>
      <c r="W30" s="790"/>
      <c r="X30" s="790"/>
      <c r="Y30" s="791"/>
    </row>
    <row r="31" spans="2:25" s="31" customFormat="1" ht="14.1" customHeight="1" x14ac:dyDescent="0.15">
      <c r="B31" s="765"/>
      <c r="C31" s="765"/>
      <c r="D31" s="765"/>
      <c r="E31" s="765"/>
      <c r="F31" s="765"/>
      <c r="G31" s="765"/>
      <c r="H31" s="765"/>
      <c r="I31" s="765"/>
      <c r="J31" s="766"/>
      <c r="K31" s="766"/>
      <c r="L31" s="766"/>
      <c r="M31" s="766"/>
      <c r="N31" s="766"/>
      <c r="O31" s="766"/>
      <c r="P31" s="766"/>
      <c r="Q31" s="766"/>
      <c r="R31" s="795"/>
      <c r="S31" s="790"/>
      <c r="T31" s="790"/>
      <c r="U31" s="790"/>
      <c r="V31" s="790"/>
      <c r="W31" s="790"/>
      <c r="X31" s="790"/>
      <c r="Y31" s="791"/>
    </row>
    <row r="32" spans="2:25" s="31" customFormat="1" ht="14.1" customHeight="1" x14ac:dyDescent="0.15">
      <c r="B32" s="765"/>
      <c r="C32" s="765"/>
      <c r="D32" s="765"/>
      <c r="E32" s="765"/>
      <c r="F32" s="765"/>
      <c r="G32" s="765"/>
      <c r="H32" s="765"/>
      <c r="I32" s="765"/>
      <c r="J32" s="766"/>
      <c r="K32" s="766"/>
      <c r="L32" s="766"/>
      <c r="M32" s="766"/>
      <c r="N32" s="766"/>
      <c r="O32" s="766"/>
      <c r="P32" s="766"/>
      <c r="Q32" s="766"/>
      <c r="R32" s="795"/>
      <c r="S32" s="790"/>
      <c r="T32" s="790"/>
      <c r="U32" s="790"/>
      <c r="V32" s="790"/>
      <c r="W32" s="790"/>
      <c r="X32" s="790"/>
      <c r="Y32" s="791"/>
    </row>
    <row r="33" spans="2:25" s="31" customFormat="1" ht="14.1" customHeight="1" x14ac:dyDescent="0.15">
      <c r="B33" s="765"/>
      <c r="C33" s="765"/>
      <c r="D33" s="765"/>
      <c r="E33" s="765"/>
      <c r="F33" s="765"/>
      <c r="G33" s="765"/>
      <c r="H33" s="765"/>
      <c r="I33" s="765"/>
      <c r="J33" s="766"/>
      <c r="K33" s="766"/>
      <c r="L33" s="766"/>
      <c r="M33" s="766"/>
      <c r="N33" s="766"/>
      <c r="O33" s="766"/>
      <c r="P33" s="766"/>
      <c r="Q33" s="766"/>
      <c r="R33" s="795"/>
      <c r="S33" s="790"/>
      <c r="T33" s="790"/>
      <c r="U33" s="790"/>
      <c r="V33" s="790"/>
      <c r="W33" s="790"/>
      <c r="X33" s="790"/>
      <c r="Y33" s="791"/>
    </row>
    <row r="34" spans="2:25" s="31" customFormat="1" ht="14.1" customHeight="1" x14ac:dyDescent="0.15">
      <c r="B34" s="765"/>
      <c r="C34" s="765"/>
      <c r="D34" s="765"/>
      <c r="E34" s="765"/>
      <c r="F34" s="765"/>
      <c r="G34" s="765"/>
      <c r="H34" s="765"/>
      <c r="I34" s="765"/>
      <c r="J34" s="766"/>
      <c r="K34" s="766"/>
      <c r="L34" s="766"/>
      <c r="M34" s="766"/>
      <c r="N34" s="766"/>
      <c r="O34" s="766"/>
      <c r="P34" s="766"/>
      <c r="Q34" s="766"/>
      <c r="R34" s="795"/>
      <c r="S34" s="790"/>
      <c r="T34" s="790"/>
      <c r="U34" s="790"/>
      <c r="V34" s="790"/>
      <c r="W34" s="790"/>
      <c r="X34" s="790"/>
      <c r="Y34" s="791"/>
    </row>
    <row r="35" spans="2:25" s="31" customFormat="1" ht="14.1" customHeight="1" x14ac:dyDescent="0.15">
      <c r="B35" s="765"/>
      <c r="C35" s="765"/>
      <c r="D35" s="765"/>
      <c r="E35" s="765"/>
      <c r="F35" s="765"/>
      <c r="G35" s="765"/>
      <c r="H35" s="765"/>
      <c r="I35" s="765"/>
      <c r="J35" s="766"/>
      <c r="K35" s="766"/>
      <c r="L35" s="766"/>
      <c r="M35" s="766"/>
      <c r="N35" s="766"/>
      <c r="O35" s="766"/>
      <c r="P35" s="766"/>
      <c r="Q35" s="766"/>
      <c r="R35" s="795"/>
      <c r="S35" s="790"/>
      <c r="T35" s="790"/>
      <c r="U35" s="790"/>
      <c r="V35" s="790"/>
      <c r="W35" s="790"/>
      <c r="X35" s="790"/>
      <c r="Y35" s="791"/>
    </row>
    <row r="36" spans="2:25" s="31" customFormat="1" ht="14.1" customHeight="1" x14ac:dyDescent="0.15">
      <c r="B36" s="765"/>
      <c r="C36" s="765"/>
      <c r="D36" s="765"/>
      <c r="E36" s="765"/>
      <c r="F36" s="765"/>
      <c r="G36" s="765"/>
      <c r="H36" s="765"/>
      <c r="I36" s="765"/>
      <c r="J36" s="766"/>
      <c r="K36" s="766"/>
      <c r="L36" s="766"/>
      <c r="M36" s="766"/>
      <c r="N36" s="766"/>
      <c r="O36" s="766"/>
      <c r="P36" s="766"/>
      <c r="Q36" s="766"/>
      <c r="R36" s="795"/>
      <c r="S36" s="790"/>
      <c r="T36" s="790"/>
      <c r="U36" s="790"/>
      <c r="V36" s="790"/>
      <c r="W36" s="790"/>
      <c r="X36" s="790"/>
      <c r="Y36" s="791"/>
    </row>
    <row r="37" spans="2:25" s="31" customFormat="1" ht="14.1" customHeight="1" x14ac:dyDescent="0.15">
      <c r="B37" s="765"/>
      <c r="C37" s="765"/>
      <c r="D37" s="765"/>
      <c r="E37" s="765"/>
      <c r="F37" s="765"/>
      <c r="G37" s="765"/>
      <c r="H37" s="765"/>
      <c r="I37" s="765"/>
      <c r="J37" s="766"/>
      <c r="K37" s="766"/>
      <c r="L37" s="766"/>
      <c r="M37" s="766"/>
      <c r="N37" s="766"/>
      <c r="O37" s="766"/>
      <c r="P37" s="766"/>
      <c r="Q37" s="766"/>
      <c r="R37" s="795"/>
      <c r="S37" s="790"/>
      <c r="T37" s="790"/>
      <c r="U37" s="790"/>
      <c r="V37" s="790"/>
      <c r="W37" s="790"/>
      <c r="X37" s="790"/>
      <c r="Y37" s="791"/>
    </row>
    <row r="38" spans="2:25" s="31" customFormat="1" ht="14.1" customHeight="1" x14ac:dyDescent="0.15">
      <c r="B38" s="765"/>
      <c r="C38" s="765"/>
      <c r="D38" s="765"/>
      <c r="E38" s="765"/>
      <c r="F38" s="765"/>
      <c r="G38" s="765"/>
      <c r="H38" s="765"/>
      <c r="I38" s="765"/>
      <c r="J38" s="766"/>
      <c r="K38" s="766"/>
      <c r="L38" s="766"/>
      <c r="M38" s="766"/>
      <c r="N38" s="766"/>
      <c r="O38" s="766"/>
      <c r="P38" s="766"/>
      <c r="Q38" s="766"/>
      <c r="R38" s="796"/>
      <c r="S38" s="797"/>
      <c r="T38" s="797"/>
      <c r="U38" s="797"/>
      <c r="V38" s="797"/>
      <c r="W38" s="797"/>
      <c r="X38" s="797"/>
      <c r="Y38" s="798"/>
    </row>
    <row r="39" spans="2:25" ht="15" customHeight="1" x14ac:dyDescent="0.15">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406</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8.1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9"/>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33"/>
  <sheetViews>
    <sheetView showGridLines="0" showZeros="0" view="pageBreakPreview" zoomScaleNormal="85" zoomScaleSheetLayoutView="100" workbookViewId="0">
      <selection activeCell="W28" sqref="W28"/>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76" t="s">
        <v>244</v>
      </c>
      <c r="C3" s="476"/>
      <c r="D3" s="476"/>
      <c r="E3" s="841"/>
      <c r="F3" s="841"/>
      <c r="G3" s="841"/>
      <c r="H3" s="841"/>
      <c r="I3" s="841"/>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42" t="s">
        <v>17</v>
      </c>
      <c r="C4" s="843"/>
      <c r="D4" s="844"/>
      <c r="E4" s="845" t="s">
        <v>709</v>
      </c>
      <c r="F4" s="846"/>
      <c r="G4" s="846"/>
      <c r="H4" s="846"/>
      <c r="I4" s="847"/>
      <c r="J4" s="848" t="s">
        <v>18</v>
      </c>
      <c r="K4" s="849"/>
      <c r="L4" s="850"/>
      <c r="M4" s="851" t="s">
        <v>567</v>
      </c>
      <c r="N4" s="852"/>
      <c r="O4" s="852"/>
      <c r="P4" s="852"/>
      <c r="Q4" s="852"/>
      <c r="R4" s="853"/>
      <c r="S4" s="733" t="s">
        <v>445</v>
      </c>
      <c r="T4" s="741"/>
      <c r="U4" s="741"/>
      <c r="V4" s="734"/>
      <c r="W4" s="854" t="s">
        <v>529</v>
      </c>
      <c r="X4" s="855"/>
      <c r="Y4" s="855"/>
      <c r="Z4" s="855"/>
      <c r="AA4" s="855"/>
      <c r="AB4" s="856"/>
      <c r="AC4" s="463" t="s">
        <v>185</v>
      </c>
      <c r="AD4" s="464"/>
      <c r="AE4" s="465"/>
      <c r="AF4" s="857">
        <v>45587</v>
      </c>
      <c r="AG4" s="858"/>
      <c r="AH4" s="858"/>
      <c r="AI4" s="859"/>
    </row>
    <row r="5" spans="2:35" ht="20.100000000000001" customHeight="1" x14ac:dyDescent="0.15">
      <c r="B5" s="863" t="s">
        <v>0</v>
      </c>
      <c r="C5" s="864"/>
      <c r="D5" s="865"/>
      <c r="E5" s="866" t="s">
        <v>710</v>
      </c>
      <c r="F5" s="867"/>
      <c r="G5" s="867"/>
      <c r="H5" s="867"/>
      <c r="I5" s="868"/>
      <c r="J5" s="869" t="s">
        <v>1</v>
      </c>
      <c r="K5" s="870"/>
      <c r="L5" s="871"/>
      <c r="M5" s="851" t="s">
        <v>897</v>
      </c>
      <c r="N5" s="852"/>
      <c r="O5" s="852"/>
      <c r="P5" s="852"/>
      <c r="Q5" s="852"/>
      <c r="R5" s="853"/>
      <c r="S5" s="742"/>
      <c r="T5" s="743"/>
      <c r="U5" s="743"/>
      <c r="V5" s="744"/>
      <c r="W5" s="872" t="s">
        <v>530</v>
      </c>
      <c r="X5" s="873"/>
      <c r="Y5" s="873"/>
      <c r="Z5" s="873"/>
      <c r="AA5" s="873"/>
      <c r="AB5" s="874"/>
      <c r="AC5" s="466"/>
      <c r="AD5" s="467"/>
      <c r="AE5" s="468"/>
      <c r="AF5" s="860"/>
      <c r="AG5" s="861"/>
      <c r="AH5" s="861"/>
      <c r="AI5" s="862"/>
    </row>
    <row r="6" spans="2:35" ht="26.25" customHeight="1" x14ac:dyDescent="0.2">
      <c r="B6" s="879" t="s">
        <v>20</v>
      </c>
      <c r="C6" s="882"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83"/>
    </row>
    <row r="7" spans="2:35" ht="35.65" customHeight="1" x14ac:dyDescent="0.15">
      <c r="B7" s="880"/>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65" customHeight="1" x14ac:dyDescent="0.15">
      <c r="B8" s="880"/>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65" customHeight="1" x14ac:dyDescent="0.15">
      <c r="B9" s="880"/>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65" customHeight="1" x14ac:dyDescent="0.15">
      <c r="B10" s="880"/>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65" customHeight="1" x14ac:dyDescent="0.15">
      <c r="B11" s="880"/>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65" customHeight="1" x14ac:dyDescent="0.15">
      <c r="B12" s="880"/>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65" customHeight="1" x14ac:dyDescent="0.15">
      <c r="B13" s="880"/>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65" customHeight="1" x14ac:dyDescent="0.15">
      <c r="B14" s="880"/>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65" customHeight="1" x14ac:dyDescent="0.15">
      <c r="B15" s="880"/>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65" customHeight="1" x14ac:dyDescent="0.15">
      <c r="B16" s="880"/>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80"/>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81"/>
      <c r="C18" s="90"/>
      <c r="D18" s="91"/>
      <c r="E18" s="92"/>
      <c r="F18" s="93"/>
      <c r="G18" s="93"/>
      <c r="H18" s="91"/>
      <c r="I18" s="91"/>
      <c r="J18" s="91"/>
      <c r="K18" s="91"/>
      <c r="L18" s="91"/>
      <c r="M18" s="91"/>
      <c r="N18" s="91"/>
      <c r="O18" s="91"/>
      <c r="P18" s="91"/>
      <c r="Q18" s="91"/>
      <c r="R18" s="91"/>
      <c r="S18" s="94"/>
      <c r="T18" s="94"/>
      <c r="U18" s="94"/>
      <c r="V18" s="884" t="s">
        <v>404</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875"/>
      <c r="C20" s="877"/>
      <c r="D20" s="877"/>
      <c r="E20" s="877"/>
      <c r="F20" s="877"/>
      <c r="G20" s="877"/>
      <c r="H20" s="877"/>
      <c r="I20" s="877"/>
      <c r="J20" s="877"/>
      <c r="K20" s="877"/>
      <c r="L20" s="877"/>
      <c r="M20" s="877"/>
      <c r="N20" s="877"/>
      <c r="O20" s="877"/>
      <c r="P20" s="877"/>
      <c r="Q20" s="877"/>
      <c r="R20" s="877"/>
      <c r="S20" s="877"/>
      <c r="T20" s="877"/>
      <c r="U20" s="877"/>
      <c r="V20" s="877"/>
      <c r="W20" s="877"/>
      <c r="X20" s="877"/>
      <c r="Y20" s="877"/>
      <c r="Z20" s="877"/>
      <c r="AA20" s="877"/>
      <c r="AB20" s="877"/>
      <c r="AC20" s="877"/>
      <c r="AD20" s="877"/>
      <c r="AE20" s="877"/>
      <c r="AF20" s="877"/>
      <c r="AG20" s="877"/>
      <c r="AH20" s="877"/>
      <c r="AI20" s="877"/>
    </row>
    <row r="21" spans="2:35" ht="35.65" customHeight="1" x14ac:dyDescent="0.15">
      <c r="B21" s="876"/>
      <c r="C21" s="4"/>
      <c r="D21" s="4"/>
      <c r="E21" s="4"/>
      <c r="F21" s="4"/>
      <c r="G21" s="4"/>
      <c r="H21" s="4"/>
      <c r="I21" s="84"/>
      <c r="J21" s="4"/>
      <c r="K21" s="4"/>
      <c r="L21" s="4"/>
      <c r="M21" s="4"/>
      <c r="N21" s="4"/>
      <c r="O21" s="4"/>
      <c r="P21" s="4"/>
      <c r="Q21" s="85"/>
      <c r="R21" s="84"/>
      <c r="S21" s="4"/>
      <c r="T21" s="4"/>
      <c r="U21" s="4"/>
      <c r="V21" s="4"/>
      <c r="W21" s="84"/>
      <c r="X21" s="84"/>
      <c r="Y21" s="84"/>
      <c r="Z21" s="84"/>
      <c r="AA21" s="84"/>
      <c r="AB21" s="4"/>
      <c r="AC21" s="4"/>
      <c r="AD21" s="4"/>
      <c r="AE21" s="4"/>
      <c r="AF21" s="4"/>
      <c r="AG21" s="4"/>
      <c r="AH21" s="4"/>
      <c r="AI21" s="4"/>
    </row>
    <row r="22" spans="2:35" ht="35.65" customHeight="1" x14ac:dyDescent="0.15">
      <c r="B22" s="876"/>
      <c r="C22" s="4"/>
      <c r="D22" s="4"/>
      <c r="E22" s="4"/>
      <c r="F22" s="4"/>
      <c r="G22" s="4"/>
      <c r="H22" s="4"/>
      <c r="I22" s="84"/>
      <c r="J22" s="4"/>
      <c r="K22" s="4"/>
      <c r="L22" s="4"/>
      <c r="M22" s="4"/>
      <c r="N22" s="4"/>
      <c r="O22" s="4"/>
      <c r="P22" s="4"/>
      <c r="Q22" s="85"/>
      <c r="R22" s="84"/>
      <c r="S22" s="4"/>
      <c r="T22" s="4"/>
      <c r="U22" s="4"/>
      <c r="V22" s="4"/>
      <c r="W22" s="84"/>
      <c r="X22" s="84"/>
      <c r="Y22" s="84"/>
      <c r="Z22" s="84"/>
      <c r="AA22" s="84"/>
      <c r="AB22" s="4"/>
      <c r="AC22" s="4"/>
      <c r="AD22" s="4"/>
      <c r="AE22" s="4"/>
      <c r="AF22" s="4"/>
      <c r="AG22" s="4"/>
      <c r="AH22" s="4"/>
      <c r="AI22" s="4"/>
    </row>
    <row r="23" spans="2:35" ht="35.65" customHeight="1" x14ac:dyDescent="0.15">
      <c r="B23" s="876"/>
      <c r="C23" s="4"/>
      <c r="D23" s="4"/>
      <c r="E23" s="4"/>
      <c r="F23" s="4"/>
      <c r="G23" s="4"/>
      <c r="H23" s="4"/>
      <c r="I23" s="84"/>
      <c r="J23" s="4"/>
      <c r="K23" s="4"/>
      <c r="L23" s="4"/>
      <c r="M23" s="4"/>
      <c r="N23" s="4"/>
      <c r="O23" s="4"/>
      <c r="P23" s="4"/>
      <c r="Q23" s="85"/>
      <c r="R23" s="84"/>
      <c r="S23" s="4"/>
      <c r="T23" s="4"/>
      <c r="U23" s="4"/>
      <c r="V23" s="4"/>
      <c r="W23" s="84"/>
      <c r="X23" s="84"/>
      <c r="Y23" s="84"/>
      <c r="Z23" s="84"/>
      <c r="AA23" s="84"/>
      <c r="AB23" s="4"/>
      <c r="AC23" s="4"/>
      <c r="AD23" s="4"/>
      <c r="AE23" s="4"/>
      <c r="AF23" s="4"/>
      <c r="AG23" s="4"/>
      <c r="AH23" s="4"/>
      <c r="AI23" s="4"/>
    </row>
    <row r="24" spans="2:35" ht="35.65" customHeight="1" x14ac:dyDescent="0.15">
      <c r="B24" s="876"/>
      <c r="C24" s="4"/>
      <c r="D24" s="4"/>
      <c r="E24" s="4"/>
      <c r="F24" s="4"/>
      <c r="G24" s="4"/>
      <c r="H24" s="4"/>
      <c r="I24" s="84"/>
      <c r="J24" s="4"/>
      <c r="K24" s="4"/>
      <c r="L24" s="4"/>
      <c r="M24" s="4"/>
      <c r="N24" s="4"/>
      <c r="O24" s="4"/>
      <c r="P24" s="4"/>
      <c r="Q24" s="85"/>
      <c r="R24" s="84"/>
      <c r="S24" s="4"/>
      <c r="T24" s="4"/>
      <c r="U24" s="4"/>
      <c r="V24" s="4"/>
      <c r="W24" s="84"/>
      <c r="X24" s="84"/>
      <c r="Y24" s="84"/>
      <c r="Z24" s="84"/>
      <c r="AA24" s="84"/>
      <c r="AB24" s="4"/>
      <c r="AC24" s="4"/>
      <c r="AD24" s="4"/>
      <c r="AE24" s="4"/>
      <c r="AF24" s="4"/>
      <c r="AG24" s="4"/>
      <c r="AH24" s="4"/>
      <c r="AI24" s="4"/>
    </row>
    <row r="25" spans="2:35" ht="35.65" customHeight="1" x14ac:dyDescent="0.15">
      <c r="B25" s="876"/>
      <c r="C25" s="4"/>
      <c r="D25" s="4"/>
      <c r="E25" s="4"/>
      <c r="F25" s="4"/>
      <c r="G25" s="4"/>
      <c r="H25" s="4"/>
      <c r="I25" s="84"/>
      <c r="J25" s="4"/>
      <c r="K25" s="4"/>
      <c r="L25" s="4"/>
      <c r="M25" s="4"/>
      <c r="N25" s="4"/>
      <c r="O25" s="4"/>
      <c r="P25" s="4"/>
      <c r="Q25" s="84"/>
      <c r="R25" s="84"/>
      <c r="S25" s="4"/>
      <c r="T25" s="4"/>
      <c r="U25" s="4"/>
      <c r="V25" s="4"/>
      <c r="W25" s="84"/>
      <c r="X25" s="84"/>
      <c r="Y25" s="84"/>
      <c r="Z25" s="84"/>
      <c r="AA25" s="84"/>
      <c r="AB25" s="4"/>
      <c r="AC25" s="4"/>
      <c r="AD25" s="4"/>
      <c r="AE25" s="4"/>
      <c r="AF25" s="4"/>
      <c r="AG25" s="4"/>
      <c r="AH25" s="4"/>
      <c r="AI25" s="4"/>
    </row>
    <row r="26" spans="2:35" ht="35.65" customHeight="1" x14ac:dyDescent="0.15">
      <c r="B26" s="876"/>
      <c r="C26" s="4"/>
      <c r="D26" s="4"/>
      <c r="E26" s="4"/>
      <c r="F26" s="84"/>
      <c r="G26" s="84"/>
      <c r="H26" s="4"/>
      <c r="I26" s="4"/>
      <c r="J26" s="4"/>
      <c r="K26" s="4"/>
      <c r="L26" s="4"/>
      <c r="M26" s="4"/>
      <c r="N26" s="4"/>
      <c r="O26" s="4"/>
      <c r="P26" s="4"/>
      <c r="Q26" s="84"/>
      <c r="R26" s="4"/>
      <c r="S26" s="4"/>
      <c r="T26" s="4"/>
      <c r="U26" s="4"/>
      <c r="V26" s="4"/>
      <c r="W26" s="84"/>
      <c r="X26" s="84"/>
      <c r="Y26" s="84"/>
      <c r="Z26" s="84"/>
      <c r="AA26" s="84"/>
      <c r="AB26" s="4"/>
      <c r="AC26" s="4"/>
      <c r="AD26" s="4"/>
      <c r="AE26" s="4"/>
      <c r="AF26" s="4"/>
      <c r="AG26" s="4"/>
      <c r="AH26" s="4"/>
      <c r="AI26" s="4"/>
    </row>
    <row r="27" spans="2:35" ht="35.65" customHeight="1" x14ac:dyDescent="0.15">
      <c r="B27" s="876"/>
      <c r="C27" s="4"/>
      <c r="D27" s="4"/>
      <c r="E27" s="4"/>
      <c r="F27" s="84"/>
      <c r="G27" s="84"/>
      <c r="H27" s="84"/>
      <c r="I27" s="4"/>
      <c r="J27" s="4"/>
      <c r="K27" s="4"/>
      <c r="L27" s="4"/>
      <c r="M27" s="4"/>
      <c r="N27" s="4"/>
      <c r="O27" s="4"/>
      <c r="P27" s="4"/>
      <c r="Q27" s="84"/>
      <c r="R27" s="4"/>
      <c r="S27" s="4"/>
      <c r="T27" s="4"/>
      <c r="U27" s="4"/>
      <c r="V27" s="4"/>
      <c r="W27" s="84"/>
      <c r="X27" s="84"/>
      <c r="Y27" s="84"/>
      <c r="Z27" s="84"/>
      <c r="AA27" s="84"/>
      <c r="AB27" s="4"/>
      <c r="AC27" s="4"/>
      <c r="AD27" s="4"/>
      <c r="AE27" s="4"/>
      <c r="AF27" s="4"/>
      <c r="AG27" s="4"/>
      <c r="AH27" s="4"/>
      <c r="AI27" s="4"/>
    </row>
    <row r="28" spans="2:35" ht="35.65" customHeight="1" x14ac:dyDescent="0.15">
      <c r="B28" s="876"/>
      <c r="C28" s="84"/>
      <c r="D28" s="4"/>
      <c r="E28" s="4"/>
      <c r="F28" s="84"/>
      <c r="G28" s="84"/>
      <c r="H28" s="84"/>
      <c r="I28" s="4"/>
      <c r="J28" s="4"/>
      <c r="K28" s="4"/>
      <c r="L28" s="4"/>
      <c r="M28" s="4"/>
      <c r="N28" s="4"/>
      <c r="O28" s="4"/>
      <c r="P28" s="4"/>
      <c r="Q28" s="84"/>
      <c r="R28" s="84"/>
      <c r="S28" s="4"/>
      <c r="T28" s="4"/>
      <c r="U28" s="4"/>
      <c r="V28" s="4"/>
      <c r="W28" s="84"/>
      <c r="X28" s="84"/>
      <c r="Y28" s="84"/>
      <c r="Z28" s="84"/>
      <c r="AA28" s="84"/>
      <c r="AB28" s="4"/>
      <c r="AC28" s="4"/>
      <c r="AD28" s="4"/>
      <c r="AE28" s="4"/>
      <c r="AF28" s="4"/>
      <c r="AG28" s="4"/>
      <c r="AH28" s="4"/>
      <c r="AI28" s="4"/>
    </row>
    <row r="29" spans="2:35" ht="35.65" customHeight="1" x14ac:dyDescent="0.15">
      <c r="B29" s="876"/>
      <c r="C29" s="84"/>
      <c r="D29" s="4"/>
      <c r="E29" s="4"/>
      <c r="F29" s="84"/>
      <c r="G29" s="84"/>
      <c r="H29" s="84"/>
      <c r="I29" s="4"/>
      <c r="J29" s="4"/>
      <c r="K29" s="4"/>
      <c r="L29" s="4"/>
      <c r="M29" s="4"/>
      <c r="N29" s="4"/>
      <c r="O29" s="4"/>
      <c r="P29" s="4"/>
      <c r="Q29" s="84"/>
      <c r="R29" s="84"/>
      <c r="S29" s="4"/>
      <c r="T29" s="4"/>
      <c r="U29" s="4"/>
      <c r="V29" s="4"/>
      <c r="W29" s="84"/>
      <c r="X29" s="84"/>
      <c r="Y29" s="84"/>
      <c r="Z29" s="84"/>
      <c r="AA29" s="84"/>
      <c r="AB29" s="4"/>
      <c r="AC29" s="4"/>
      <c r="AD29" s="4"/>
      <c r="AE29" s="4"/>
      <c r="AF29" s="4"/>
      <c r="AG29" s="4"/>
      <c r="AH29" s="4"/>
      <c r="AI29" s="4"/>
    </row>
    <row r="30" spans="2:35" ht="35.65" customHeight="1" x14ac:dyDescent="0.15">
      <c r="B30" s="876"/>
      <c r="C30" s="84"/>
      <c r="D30" s="4"/>
      <c r="E30" s="4"/>
      <c r="F30" s="84"/>
      <c r="G30" s="84"/>
      <c r="H30" s="84"/>
      <c r="I30" s="4"/>
      <c r="J30" s="4"/>
      <c r="K30" s="4"/>
      <c r="L30" s="4"/>
      <c r="M30" s="4"/>
      <c r="N30" s="4"/>
      <c r="O30" s="4"/>
      <c r="P30" s="4"/>
      <c r="Q30" s="84"/>
      <c r="R30" s="84"/>
      <c r="S30" s="4"/>
      <c r="T30" s="4"/>
      <c r="U30" s="4"/>
      <c r="V30" s="4"/>
      <c r="W30" s="84"/>
      <c r="X30" s="84"/>
      <c r="Y30" s="84"/>
      <c r="Z30" s="84"/>
      <c r="AA30" s="84"/>
      <c r="AB30" s="4"/>
      <c r="AC30" s="4"/>
      <c r="AD30" s="4"/>
      <c r="AE30" s="4"/>
      <c r="AF30" s="4"/>
      <c r="AG30" s="4"/>
      <c r="AH30" s="4"/>
      <c r="AI30" s="4"/>
    </row>
    <row r="31" spans="2:35" ht="22.5" customHeight="1" x14ac:dyDescent="0.15">
      <c r="B31" s="876"/>
      <c r="C31" s="84"/>
      <c r="D31" s="4"/>
      <c r="E31" s="87"/>
      <c r="H31" s="88"/>
      <c r="I31" s="88"/>
      <c r="J31" s="88"/>
      <c r="K31" s="88"/>
      <c r="L31" s="88"/>
      <c r="M31" s="4"/>
      <c r="N31" s="4"/>
      <c r="O31" s="4"/>
      <c r="P31" s="4"/>
      <c r="Q31" s="84"/>
      <c r="R31" s="84"/>
      <c r="S31" s="4"/>
      <c r="T31" s="4"/>
      <c r="U31" s="4"/>
      <c r="V31" s="4"/>
      <c r="W31" s="84"/>
      <c r="X31" s="84"/>
      <c r="Y31" s="84"/>
      <c r="Z31" s="84"/>
      <c r="AA31" s="84"/>
    </row>
    <row r="32" spans="2:35" ht="71.25" customHeight="1" x14ac:dyDescent="0.15">
      <c r="B32" s="876"/>
      <c r="C32" s="4"/>
      <c r="D32" s="4"/>
      <c r="E32" s="87"/>
      <c r="H32" s="4"/>
      <c r="I32" s="4"/>
      <c r="J32" s="4"/>
      <c r="K32" s="4"/>
      <c r="L32" s="4"/>
      <c r="M32" s="4"/>
      <c r="N32" s="4"/>
      <c r="O32" s="4"/>
      <c r="P32" s="4"/>
      <c r="Q32" s="4"/>
      <c r="R32" s="4"/>
      <c r="S32" s="288"/>
      <c r="T32" s="288"/>
      <c r="U32" s="288"/>
      <c r="V32" s="878"/>
      <c r="W32" s="878"/>
      <c r="X32" s="878"/>
      <c r="Y32" s="878"/>
      <c r="Z32" s="878"/>
      <c r="AA32" s="878"/>
      <c r="AB32" s="878"/>
      <c r="AC32" s="878"/>
      <c r="AD32" s="878"/>
      <c r="AE32" s="878"/>
      <c r="AF32" s="878"/>
      <c r="AG32" s="878"/>
      <c r="AH32" s="878"/>
      <c r="AI32" s="878"/>
    </row>
    <row r="33" ht="15" customHeight="1" x14ac:dyDescent="0.15"/>
  </sheetData>
  <mergeCells count="20">
    <mergeCell ref="B20:B32"/>
    <mergeCell ref="C20:AI20"/>
    <mergeCell ref="V32:AI32"/>
    <mergeCell ref="B6:B18"/>
    <mergeCell ref="C6:AI6"/>
    <mergeCell ref="V18:AI18"/>
    <mergeCell ref="B3:AI3"/>
    <mergeCell ref="B4:D4"/>
    <mergeCell ref="E4:I4"/>
    <mergeCell ref="J4:L4"/>
    <mergeCell ref="M4:R4"/>
    <mergeCell ref="W4:AB4"/>
    <mergeCell ref="AC4:AE5"/>
    <mergeCell ref="AF4:AI5"/>
    <mergeCell ref="B5:D5"/>
    <mergeCell ref="E5:I5"/>
    <mergeCell ref="J5:L5"/>
    <mergeCell ref="M5:R5"/>
    <mergeCell ref="W5:AB5"/>
    <mergeCell ref="S4:V5"/>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1" manualBreakCount="1">
    <brk id="19" min="1" max="34"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BDB41-5ABF-4F32-BCA6-DC114BDE1B14}">
  <dimension ref="B2:AI33"/>
  <sheetViews>
    <sheetView showGridLines="0" showZeros="0" view="pageBreakPreview" zoomScaleNormal="85" zoomScaleSheetLayoutView="100" workbookViewId="0">
      <selection activeCell="AO10" sqref="AO10"/>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76" t="s">
        <v>244</v>
      </c>
      <c r="C3" s="476"/>
      <c r="D3" s="476"/>
      <c r="E3" s="841"/>
      <c r="F3" s="841"/>
      <c r="G3" s="841"/>
      <c r="H3" s="841"/>
      <c r="I3" s="841"/>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42" t="s">
        <v>17</v>
      </c>
      <c r="C4" s="843"/>
      <c r="D4" s="844"/>
      <c r="E4" s="845" t="s">
        <v>709</v>
      </c>
      <c r="F4" s="846"/>
      <c r="G4" s="846"/>
      <c r="H4" s="846"/>
      <c r="I4" s="847"/>
      <c r="J4" s="848" t="s">
        <v>18</v>
      </c>
      <c r="K4" s="849"/>
      <c r="L4" s="850"/>
      <c r="M4" s="851" t="s">
        <v>567</v>
      </c>
      <c r="N4" s="852"/>
      <c r="O4" s="852"/>
      <c r="P4" s="852"/>
      <c r="Q4" s="852"/>
      <c r="R4" s="853"/>
      <c r="S4" s="733" t="s">
        <v>445</v>
      </c>
      <c r="T4" s="741"/>
      <c r="U4" s="741"/>
      <c r="V4" s="734"/>
      <c r="W4" s="854" t="s">
        <v>529</v>
      </c>
      <c r="X4" s="855"/>
      <c r="Y4" s="855"/>
      <c r="Z4" s="855"/>
      <c r="AA4" s="855"/>
      <c r="AB4" s="856"/>
      <c r="AC4" s="463" t="s">
        <v>185</v>
      </c>
      <c r="AD4" s="464"/>
      <c r="AE4" s="465"/>
      <c r="AF4" s="857">
        <v>45587</v>
      </c>
      <c r="AG4" s="858"/>
      <c r="AH4" s="858"/>
      <c r="AI4" s="859"/>
    </row>
    <row r="5" spans="2:35" ht="20.100000000000001" customHeight="1" x14ac:dyDescent="0.15">
      <c r="B5" s="863" t="s">
        <v>0</v>
      </c>
      <c r="C5" s="864"/>
      <c r="D5" s="865"/>
      <c r="E5" s="866" t="s">
        <v>710</v>
      </c>
      <c r="F5" s="867"/>
      <c r="G5" s="867"/>
      <c r="H5" s="867"/>
      <c r="I5" s="868"/>
      <c r="J5" s="869" t="s">
        <v>1</v>
      </c>
      <c r="K5" s="870"/>
      <c r="L5" s="871"/>
      <c r="M5" s="851" t="s">
        <v>897</v>
      </c>
      <c r="N5" s="852"/>
      <c r="O5" s="852"/>
      <c r="P5" s="852"/>
      <c r="Q5" s="852"/>
      <c r="R5" s="853"/>
      <c r="S5" s="742"/>
      <c r="T5" s="743"/>
      <c r="U5" s="743"/>
      <c r="V5" s="744"/>
      <c r="W5" s="872" t="s">
        <v>530</v>
      </c>
      <c r="X5" s="873"/>
      <c r="Y5" s="873"/>
      <c r="Z5" s="873"/>
      <c r="AA5" s="873"/>
      <c r="AB5" s="874"/>
      <c r="AC5" s="466"/>
      <c r="AD5" s="467"/>
      <c r="AE5" s="468"/>
      <c r="AF5" s="860"/>
      <c r="AG5" s="861"/>
      <c r="AH5" s="861"/>
      <c r="AI5" s="862"/>
    </row>
    <row r="6" spans="2:35" ht="26.25" customHeight="1" x14ac:dyDescent="0.2">
      <c r="B6" s="879" t="s">
        <v>20</v>
      </c>
      <c r="C6" s="882"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83"/>
    </row>
    <row r="7" spans="2:35" ht="35.65" customHeight="1" x14ac:dyDescent="0.15">
      <c r="B7" s="880"/>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65" customHeight="1" x14ac:dyDescent="0.15">
      <c r="B8" s="880"/>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65" customHeight="1" x14ac:dyDescent="0.15">
      <c r="B9" s="880"/>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65" customHeight="1" x14ac:dyDescent="0.15">
      <c r="B10" s="880"/>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65" customHeight="1" x14ac:dyDescent="0.15">
      <c r="B11" s="880"/>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65" customHeight="1" x14ac:dyDescent="0.15">
      <c r="B12" s="880"/>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65" customHeight="1" x14ac:dyDescent="0.15">
      <c r="B13" s="880"/>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65" customHeight="1" x14ac:dyDescent="0.15">
      <c r="B14" s="880"/>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65" customHeight="1" x14ac:dyDescent="0.15">
      <c r="B15" s="880"/>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65" customHeight="1" x14ac:dyDescent="0.15">
      <c r="B16" s="880"/>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80"/>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1.25" customHeight="1" x14ac:dyDescent="0.15">
      <c r="B18" s="881"/>
      <c r="C18" s="90"/>
      <c r="D18" s="91"/>
      <c r="E18" s="92"/>
      <c r="F18" s="93"/>
      <c r="G18" s="93"/>
      <c r="H18" s="91"/>
      <c r="I18" s="91"/>
      <c r="J18" s="91"/>
      <c r="K18" s="91"/>
      <c r="L18" s="91"/>
      <c r="M18" s="91"/>
      <c r="N18" s="91"/>
      <c r="O18" s="91"/>
      <c r="P18" s="91"/>
      <c r="Q18" s="91"/>
      <c r="R18" s="91"/>
      <c r="S18" s="94"/>
      <c r="T18" s="94"/>
      <c r="U18" s="94"/>
      <c r="V18" s="884" t="s">
        <v>404</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886"/>
      <c r="C20" s="877"/>
      <c r="D20" s="877"/>
      <c r="E20" s="877"/>
      <c r="F20" s="877"/>
      <c r="G20" s="877"/>
      <c r="H20" s="877"/>
      <c r="I20" s="877"/>
      <c r="J20" s="877"/>
      <c r="K20" s="877"/>
      <c r="L20" s="877"/>
      <c r="M20" s="877"/>
      <c r="N20" s="877"/>
      <c r="O20" s="877"/>
      <c r="P20" s="877"/>
      <c r="Q20" s="877"/>
      <c r="R20" s="877"/>
      <c r="S20" s="877"/>
      <c r="T20" s="877"/>
      <c r="U20" s="877"/>
      <c r="V20" s="877"/>
      <c r="W20" s="877"/>
      <c r="X20" s="877"/>
      <c r="Y20" s="877"/>
      <c r="Z20" s="877"/>
      <c r="AA20" s="877"/>
      <c r="AB20" s="877"/>
      <c r="AC20" s="877"/>
      <c r="AD20" s="877"/>
      <c r="AE20" s="877"/>
      <c r="AF20" s="877"/>
      <c r="AG20" s="877"/>
      <c r="AH20" s="877"/>
      <c r="AI20" s="877"/>
    </row>
    <row r="21" spans="2:35" ht="35.65" customHeight="1" x14ac:dyDescent="0.15">
      <c r="B21" s="887"/>
      <c r="C21" s="4"/>
      <c r="D21" s="4"/>
      <c r="E21" s="4"/>
      <c r="F21" s="4"/>
      <c r="G21" s="4"/>
      <c r="H21" s="4"/>
      <c r="I21" s="84"/>
      <c r="J21" s="4"/>
      <c r="K21" s="4"/>
      <c r="L21" s="4"/>
      <c r="M21" s="4"/>
      <c r="N21" s="4"/>
      <c r="O21" s="4"/>
      <c r="P21" s="4"/>
      <c r="Q21" s="85"/>
      <c r="R21" s="84"/>
      <c r="S21" s="4"/>
      <c r="T21" s="4"/>
      <c r="U21" s="4"/>
      <c r="V21" s="4"/>
      <c r="W21" s="84"/>
      <c r="X21" s="84"/>
      <c r="Y21" s="84"/>
      <c r="Z21" s="84"/>
      <c r="AA21" s="84"/>
      <c r="AB21" s="4"/>
      <c r="AC21" s="4"/>
      <c r="AD21" s="4"/>
      <c r="AE21" s="4"/>
      <c r="AF21" s="4"/>
      <c r="AG21" s="4"/>
      <c r="AH21" s="4"/>
      <c r="AI21" s="4"/>
    </row>
    <row r="22" spans="2:35" ht="35.65" customHeight="1" x14ac:dyDescent="0.15">
      <c r="B22" s="887"/>
      <c r="C22" s="4"/>
      <c r="D22" s="4"/>
      <c r="E22" s="4"/>
      <c r="F22" s="4"/>
      <c r="G22" s="4"/>
      <c r="H22" s="4"/>
      <c r="I22" s="84"/>
      <c r="J22" s="4"/>
      <c r="K22" s="4"/>
      <c r="L22" s="4"/>
      <c r="M22" s="4"/>
      <c r="N22" s="4"/>
      <c r="O22" s="4"/>
      <c r="P22" s="4"/>
      <c r="Q22" s="85"/>
      <c r="R22" s="84"/>
      <c r="S22" s="4"/>
      <c r="T22" s="4"/>
      <c r="U22" s="4"/>
      <c r="V22" s="4"/>
      <c r="W22" s="84"/>
      <c r="X22" s="84"/>
      <c r="Y22" s="84"/>
      <c r="Z22" s="84"/>
      <c r="AA22" s="84"/>
      <c r="AB22" s="4"/>
      <c r="AC22" s="4"/>
      <c r="AD22" s="4"/>
      <c r="AE22" s="4"/>
      <c r="AF22" s="4"/>
      <c r="AG22" s="4"/>
      <c r="AH22" s="4"/>
      <c r="AI22" s="4"/>
    </row>
    <row r="23" spans="2:35" ht="35.65" customHeight="1" x14ac:dyDescent="0.15">
      <c r="B23" s="887"/>
      <c r="C23" s="4"/>
      <c r="D23" s="4"/>
      <c r="E23" s="4"/>
      <c r="F23" s="4"/>
      <c r="G23" s="4"/>
      <c r="H23" s="4"/>
      <c r="I23" s="84"/>
      <c r="J23" s="4"/>
      <c r="K23" s="4"/>
      <c r="L23" s="4"/>
      <c r="M23" s="4"/>
      <c r="N23" s="4"/>
      <c r="O23" s="4"/>
      <c r="P23" s="4"/>
      <c r="Q23" s="85"/>
      <c r="R23" s="84"/>
      <c r="S23" s="4"/>
      <c r="T23" s="4"/>
      <c r="U23" s="4"/>
      <c r="V23" s="4"/>
      <c r="W23" s="84"/>
      <c r="X23" s="84"/>
      <c r="Y23" s="84"/>
      <c r="Z23" s="84"/>
      <c r="AA23" s="84"/>
      <c r="AB23" s="4"/>
      <c r="AC23" s="4"/>
      <c r="AD23" s="4"/>
      <c r="AE23" s="4"/>
      <c r="AF23" s="4"/>
      <c r="AG23" s="4"/>
      <c r="AH23" s="4"/>
      <c r="AI23" s="4"/>
    </row>
    <row r="24" spans="2:35" ht="35.65" customHeight="1" x14ac:dyDescent="0.15">
      <c r="B24" s="887"/>
      <c r="C24" s="4"/>
      <c r="D24" s="4"/>
      <c r="E24" s="4"/>
      <c r="F24" s="4"/>
      <c r="G24" s="4"/>
      <c r="H24" s="4"/>
      <c r="I24" s="84"/>
      <c r="J24" s="4"/>
      <c r="K24" s="4"/>
      <c r="L24" s="4"/>
      <c r="M24" s="4"/>
      <c r="N24" s="4"/>
      <c r="O24" s="4"/>
      <c r="P24" s="4"/>
      <c r="Q24" s="85"/>
      <c r="R24" s="84"/>
      <c r="S24" s="4"/>
      <c r="T24" s="4"/>
      <c r="U24" s="4"/>
      <c r="V24" s="4"/>
      <c r="W24" s="84"/>
      <c r="X24" s="84"/>
      <c r="Y24" s="84"/>
      <c r="Z24" s="84"/>
      <c r="AA24" s="84"/>
      <c r="AB24" s="4"/>
      <c r="AC24" s="4"/>
      <c r="AD24" s="4"/>
      <c r="AE24" s="4"/>
      <c r="AF24" s="4"/>
      <c r="AG24" s="4"/>
      <c r="AH24" s="4"/>
      <c r="AI24" s="4"/>
    </row>
    <row r="25" spans="2:35" ht="35.65" customHeight="1" x14ac:dyDescent="0.15">
      <c r="B25" s="887"/>
      <c r="C25" s="4"/>
      <c r="D25" s="4"/>
      <c r="E25" s="4"/>
      <c r="F25" s="4"/>
      <c r="G25" s="4"/>
      <c r="H25" s="4"/>
      <c r="I25" s="84"/>
      <c r="J25" s="4"/>
      <c r="K25" s="4"/>
      <c r="L25" s="4"/>
      <c r="M25" s="4"/>
      <c r="N25" s="4"/>
      <c r="O25" s="4"/>
      <c r="P25" s="4"/>
      <c r="Q25" s="84"/>
      <c r="R25" s="84"/>
      <c r="S25" s="4"/>
      <c r="T25" s="4"/>
      <c r="U25" s="4"/>
      <c r="V25" s="4"/>
      <c r="W25" s="84"/>
      <c r="X25" s="84"/>
      <c r="Y25" s="84"/>
      <c r="Z25" s="84"/>
      <c r="AA25" s="84"/>
      <c r="AB25" s="4"/>
      <c r="AC25" s="4"/>
      <c r="AD25" s="4"/>
      <c r="AE25" s="4"/>
      <c r="AF25" s="4"/>
      <c r="AG25" s="4"/>
      <c r="AH25" s="4"/>
      <c r="AI25" s="4"/>
    </row>
    <row r="26" spans="2:35" ht="35.65" customHeight="1" x14ac:dyDescent="0.15">
      <c r="B26" s="887"/>
      <c r="C26" s="4"/>
      <c r="D26" s="4"/>
      <c r="E26" s="4"/>
      <c r="F26" s="84"/>
      <c r="G26" s="84"/>
      <c r="H26" s="4"/>
      <c r="I26" s="4"/>
      <c r="J26" s="4"/>
      <c r="K26" s="4"/>
      <c r="L26" s="4"/>
      <c r="M26" s="4"/>
      <c r="N26" s="4"/>
      <c r="O26" s="4"/>
      <c r="P26" s="4"/>
      <c r="Q26" s="84"/>
      <c r="R26" s="4"/>
      <c r="S26" s="4"/>
      <c r="T26" s="4"/>
      <c r="U26" s="4"/>
      <c r="V26" s="4"/>
      <c r="W26" s="84"/>
      <c r="X26" s="84"/>
      <c r="Y26" s="84"/>
      <c r="Z26" s="84"/>
      <c r="AA26" s="84"/>
      <c r="AB26" s="4"/>
      <c r="AC26" s="4"/>
      <c r="AD26" s="4"/>
      <c r="AE26" s="4"/>
      <c r="AF26" s="4"/>
      <c r="AG26" s="4"/>
      <c r="AH26" s="4"/>
      <c r="AI26" s="4"/>
    </row>
    <row r="27" spans="2:35" ht="35.65" customHeight="1" x14ac:dyDescent="0.15">
      <c r="B27" s="887"/>
      <c r="C27" s="4"/>
      <c r="D27" s="4"/>
      <c r="E27" s="4"/>
      <c r="F27" s="84"/>
      <c r="G27" s="84"/>
      <c r="H27" s="84"/>
      <c r="I27" s="4"/>
      <c r="J27" s="4"/>
      <c r="K27" s="4"/>
      <c r="L27" s="4"/>
      <c r="M27" s="4"/>
      <c r="N27" s="4"/>
      <c r="O27" s="4"/>
      <c r="P27" s="4"/>
      <c r="Q27" s="84"/>
      <c r="R27" s="4"/>
      <c r="S27" s="4"/>
      <c r="T27" s="4"/>
      <c r="U27" s="4"/>
      <c r="V27" s="4"/>
      <c r="W27" s="84"/>
      <c r="X27" s="84"/>
      <c r="Y27" s="84"/>
      <c r="Z27" s="84"/>
      <c r="AA27" s="84"/>
      <c r="AB27" s="4"/>
      <c r="AC27" s="4"/>
      <c r="AD27" s="4"/>
      <c r="AE27" s="4"/>
      <c r="AF27" s="4"/>
      <c r="AG27" s="4"/>
      <c r="AH27" s="4"/>
      <c r="AI27" s="4"/>
    </row>
    <row r="28" spans="2:35" ht="35.65" customHeight="1" x14ac:dyDescent="0.15">
      <c r="B28" s="887"/>
      <c r="C28" s="84"/>
      <c r="D28" s="4"/>
      <c r="E28" s="4"/>
      <c r="F28" s="84"/>
      <c r="G28" s="84"/>
      <c r="H28" s="84"/>
      <c r="I28" s="4"/>
      <c r="J28" s="4"/>
      <c r="K28" s="4"/>
      <c r="L28" s="4"/>
      <c r="M28" s="4"/>
      <c r="N28" s="4"/>
      <c r="O28" s="4"/>
      <c r="P28" s="4"/>
      <c r="Q28" s="84"/>
      <c r="R28" s="84"/>
      <c r="S28" s="4"/>
      <c r="T28" s="4"/>
      <c r="U28" s="4"/>
      <c r="V28" s="4"/>
      <c r="W28" s="84"/>
      <c r="X28" s="84"/>
      <c r="Y28" s="84"/>
      <c r="Z28" s="84"/>
      <c r="AA28" s="84"/>
      <c r="AB28" s="4"/>
      <c r="AC28" s="4"/>
      <c r="AD28" s="4"/>
      <c r="AE28" s="4"/>
      <c r="AF28" s="4"/>
      <c r="AG28" s="4"/>
      <c r="AH28" s="4"/>
      <c r="AI28" s="4"/>
    </row>
    <row r="29" spans="2:35" ht="35.65" customHeight="1" x14ac:dyDescent="0.15">
      <c r="B29" s="887"/>
      <c r="C29" s="84"/>
      <c r="D29" s="4"/>
      <c r="E29" s="4"/>
      <c r="F29" s="84"/>
      <c r="G29" s="84"/>
      <c r="H29" s="84"/>
      <c r="I29" s="4"/>
      <c r="J29" s="4"/>
      <c r="K29" s="4"/>
      <c r="L29" s="4"/>
      <c r="M29" s="4"/>
      <c r="N29" s="4"/>
      <c r="O29" s="4"/>
      <c r="P29" s="4"/>
      <c r="Q29" s="84"/>
      <c r="R29" s="84"/>
      <c r="S29" s="4"/>
      <c r="T29" s="4"/>
      <c r="U29" s="4"/>
      <c r="V29" s="4"/>
      <c r="W29" s="84"/>
      <c r="X29" s="84"/>
      <c r="Y29" s="84"/>
      <c r="Z29" s="84"/>
      <c r="AA29" s="84"/>
      <c r="AB29" s="4"/>
      <c r="AC29" s="4"/>
      <c r="AD29" s="4"/>
      <c r="AE29" s="4"/>
      <c r="AF29" s="4"/>
      <c r="AG29" s="4"/>
      <c r="AH29" s="4"/>
      <c r="AI29" s="4"/>
    </row>
    <row r="30" spans="2:35" ht="35.65" customHeight="1" x14ac:dyDescent="0.15">
      <c r="B30" s="887"/>
      <c r="C30" s="84"/>
      <c r="D30" s="4"/>
      <c r="E30" s="4"/>
      <c r="F30" s="84"/>
      <c r="G30" s="84"/>
      <c r="H30" s="84"/>
      <c r="I30" s="4"/>
      <c r="J30" s="4"/>
      <c r="K30" s="4"/>
      <c r="L30" s="4"/>
      <c r="M30" s="4"/>
      <c r="N30" s="4"/>
      <c r="O30" s="4"/>
      <c r="P30" s="4"/>
      <c r="Q30" s="84"/>
      <c r="R30" s="84"/>
      <c r="S30" s="4"/>
      <c r="T30" s="4"/>
      <c r="U30" s="4"/>
      <c r="V30" s="4"/>
      <c r="W30" s="84"/>
      <c r="X30" s="84"/>
      <c r="Y30" s="84"/>
      <c r="Z30" s="84"/>
      <c r="AA30" s="84"/>
      <c r="AB30" s="4"/>
      <c r="AC30" s="4"/>
      <c r="AD30" s="4"/>
      <c r="AE30" s="4"/>
      <c r="AF30" s="4"/>
      <c r="AG30" s="4"/>
      <c r="AH30" s="4"/>
      <c r="AI30" s="4"/>
    </row>
    <row r="31" spans="2:35" ht="22.5" customHeight="1" x14ac:dyDescent="0.15">
      <c r="B31" s="887"/>
      <c r="C31" s="84"/>
      <c r="D31" s="4"/>
      <c r="E31" s="87"/>
      <c r="H31" s="88"/>
      <c r="I31" s="88"/>
      <c r="J31" s="88"/>
      <c r="K31" s="88"/>
      <c r="L31" s="88"/>
      <c r="M31" s="4"/>
      <c r="N31" s="4"/>
      <c r="O31" s="4"/>
      <c r="P31" s="4"/>
      <c r="Q31" s="84"/>
      <c r="R31" s="84"/>
      <c r="S31" s="4"/>
      <c r="T31" s="4"/>
      <c r="U31" s="4"/>
      <c r="V31" s="4"/>
      <c r="W31" s="84"/>
      <c r="X31" s="84"/>
      <c r="Y31" s="84"/>
      <c r="Z31" s="84"/>
      <c r="AA31" s="84"/>
    </row>
    <row r="32" spans="2:35" ht="71.25" customHeight="1" x14ac:dyDescent="0.15">
      <c r="B32" s="887"/>
      <c r="C32" s="4"/>
      <c r="D32" s="4"/>
      <c r="E32" s="87"/>
      <c r="H32" s="4"/>
      <c r="I32" s="4"/>
      <c r="J32" s="4"/>
      <c r="K32" s="4"/>
      <c r="L32" s="4"/>
      <c r="M32" s="4"/>
      <c r="N32" s="4"/>
      <c r="O32" s="4"/>
      <c r="P32" s="4"/>
      <c r="Q32" s="4"/>
      <c r="R32" s="4"/>
      <c r="S32" s="288"/>
      <c r="T32" s="288"/>
      <c r="U32" s="288"/>
      <c r="V32" s="878"/>
      <c r="W32" s="878"/>
      <c r="X32" s="878"/>
      <c r="Y32" s="878"/>
      <c r="Z32" s="878"/>
      <c r="AA32" s="878"/>
      <c r="AB32" s="878"/>
      <c r="AC32" s="878"/>
      <c r="AD32" s="878"/>
      <c r="AE32" s="878"/>
      <c r="AF32" s="878"/>
      <c r="AG32" s="878"/>
      <c r="AH32" s="878"/>
      <c r="AI32" s="878"/>
    </row>
    <row r="33" ht="15" customHeight="1" x14ac:dyDescent="0.15"/>
  </sheetData>
  <mergeCells count="20">
    <mergeCell ref="B3:AI3"/>
    <mergeCell ref="B4:D4"/>
    <mergeCell ref="E4:I4"/>
    <mergeCell ref="J4:L4"/>
    <mergeCell ref="M4:R4"/>
    <mergeCell ref="S4:V5"/>
    <mergeCell ref="W4:AB4"/>
    <mergeCell ref="AC4:AE5"/>
    <mergeCell ref="AF4:AI5"/>
    <mergeCell ref="B5:D5"/>
    <mergeCell ref="B20:B32"/>
    <mergeCell ref="C20:AI20"/>
    <mergeCell ref="V32:AI32"/>
    <mergeCell ref="E5:I5"/>
    <mergeCell ref="J5:L5"/>
    <mergeCell ref="M5:R5"/>
    <mergeCell ref="W5:AB5"/>
    <mergeCell ref="B6:B18"/>
    <mergeCell ref="C6:AI6"/>
    <mergeCell ref="V18:AI18"/>
  </mergeCells>
  <phoneticPr fontId="9"/>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1" manualBreakCount="1">
    <brk id="19" min="1" max="34"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103"/>
  <sheetViews>
    <sheetView showGridLines="0" showZeros="0" view="pageBreakPreview" zoomScaleNormal="85" zoomScaleSheetLayoutView="100" workbookViewId="0">
      <selection activeCell="AO13" sqref="AO1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76" t="s">
        <v>245</v>
      </c>
      <c r="C3" s="476"/>
      <c r="D3" s="476"/>
      <c r="E3" s="841"/>
      <c r="F3" s="841"/>
      <c r="G3" s="841"/>
      <c r="H3" s="841"/>
      <c r="I3" s="841"/>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x14ac:dyDescent="0.15">
      <c r="B4" s="842" t="s">
        <v>17</v>
      </c>
      <c r="C4" s="843"/>
      <c r="D4" s="844"/>
      <c r="E4" s="845" t="s">
        <v>709</v>
      </c>
      <c r="F4" s="846"/>
      <c r="G4" s="846"/>
      <c r="H4" s="846"/>
      <c r="I4" s="847"/>
      <c r="J4" s="848" t="s">
        <v>18</v>
      </c>
      <c r="K4" s="849"/>
      <c r="L4" s="850"/>
      <c r="M4" s="851" t="s">
        <v>567</v>
      </c>
      <c r="N4" s="852"/>
      <c r="O4" s="852"/>
      <c r="P4" s="852"/>
      <c r="Q4" s="852"/>
      <c r="R4" s="853"/>
      <c r="S4" s="463" t="s">
        <v>445</v>
      </c>
      <c r="T4" s="464"/>
      <c r="U4" s="464"/>
      <c r="V4" s="465"/>
      <c r="W4" s="854" t="s">
        <v>529</v>
      </c>
      <c r="X4" s="855"/>
      <c r="Y4" s="855"/>
      <c r="Z4" s="855"/>
      <c r="AA4" s="855"/>
      <c r="AB4" s="856"/>
      <c r="AC4" s="463" t="s">
        <v>185</v>
      </c>
      <c r="AD4" s="464"/>
      <c r="AE4" s="465"/>
      <c r="AF4" s="857">
        <v>45587</v>
      </c>
      <c r="AG4" s="858"/>
      <c r="AH4" s="858"/>
      <c r="AI4" s="859"/>
    </row>
    <row r="5" spans="2:35" ht="20.100000000000001" customHeight="1" x14ac:dyDescent="0.15">
      <c r="B5" s="863" t="s">
        <v>0</v>
      </c>
      <c r="C5" s="864"/>
      <c r="D5" s="865"/>
      <c r="E5" s="866" t="s">
        <v>710</v>
      </c>
      <c r="F5" s="867"/>
      <c r="G5" s="867"/>
      <c r="H5" s="867"/>
      <c r="I5" s="868"/>
      <c r="J5" s="869" t="s">
        <v>1</v>
      </c>
      <c r="K5" s="870"/>
      <c r="L5" s="871"/>
      <c r="M5" s="851" t="s">
        <v>897</v>
      </c>
      <c r="N5" s="852"/>
      <c r="O5" s="852"/>
      <c r="P5" s="852"/>
      <c r="Q5" s="852"/>
      <c r="R5" s="853"/>
      <c r="S5" s="466"/>
      <c r="T5" s="467"/>
      <c r="U5" s="467"/>
      <c r="V5" s="468"/>
      <c r="W5" s="872" t="s">
        <v>530</v>
      </c>
      <c r="X5" s="873"/>
      <c r="Y5" s="873"/>
      <c r="Z5" s="873"/>
      <c r="AA5" s="873"/>
      <c r="AB5" s="874"/>
      <c r="AC5" s="466"/>
      <c r="AD5" s="467"/>
      <c r="AE5" s="468"/>
      <c r="AF5" s="860"/>
      <c r="AG5" s="861"/>
      <c r="AH5" s="861"/>
      <c r="AI5" s="862"/>
    </row>
    <row r="6" spans="2:35" ht="26.25" customHeight="1" x14ac:dyDescent="0.2">
      <c r="B6" s="880" t="s">
        <v>20</v>
      </c>
      <c r="C6" s="889" t="s">
        <v>19</v>
      </c>
      <c r="D6" s="888"/>
      <c r="E6" s="888"/>
      <c r="F6" s="888"/>
      <c r="G6" s="888"/>
      <c r="H6" s="888"/>
      <c r="I6" s="888"/>
      <c r="J6" s="888"/>
      <c r="K6" s="888"/>
      <c r="L6" s="888"/>
      <c r="M6" s="888"/>
      <c r="N6" s="888"/>
      <c r="O6" s="888"/>
      <c r="P6" s="888"/>
      <c r="Q6" s="888"/>
      <c r="R6" s="888"/>
      <c r="S6" s="888"/>
      <c r="T6" s="888"/>
      <c r="U6" s="888"/>
      <c r="V6" s="888"/>
      <c r="W6" s="888"/>
      <c r="X6" s="888"/>
      <c r="Y6" s="888"/>
      <c r="Z6" s="888"/>
      <c r="AA6" s="888"/>
      <c r="AB6" s="888"/>
      <c r="AC6" s="888"/>
      <c r="AD6" s="888"/>
      <c r="AE6" s="888"/>
      <c r="AF6" s="888"/>
      <c r="AG6" s="888"/>
      <c r="AH6" s="888"/>
      <c r="AI6" s="890"/>
    </row>
    <row r="7" spans="2:35" ht="35.65" customHeight="1" x14ac:dyDescent="0.15">
      <c r="B7" s="880"/>
      <c r="C7" s="4"/>
      <c r="D7" s="4"/>
      <c r="E7" s="4"/>
      <c r="F7" s="4"/>
      <c r="G7" s="4"/>
      <c r="H7" s="4"/>
      <c r="I7" s="84"/>
      <c r="J7" s="4"/>
      <c r="K7" s="4"/>
      <c r="L7" s="4"/>
      <c r="M7" s="4"/>
      <c r="N7" s="4"/>
      <c r="O7" s="4"/>
      <c r="P7" s="4"/>
      <c r="Q7" s="85"/>
      <c r="R7" s="84"/>
      <c r="S7" s="4"/>
      <c r="T7" s="4"/>
      <c r="U7" s="4"/>
      <c r="V7" s="4"/>
      <c r="W7" s="84"/>
      <c r="X7" s="84"/>
      <c r="Y7" s="84"/>
      <c r="Z7" s="84"/>
      <c r="AA7" s="84"/>
      <c r="AB7" s="4"/>
      <c r="AC7" s="4"/>
      <c r="AD7" s="4"/>
      <c r="AE7" s="4"/>
      <c r="AF7" s="4"/>
      <c r="AG7" s="4"/>
      <c r="AH7" s="4"/>
      <c r="AI7" s="86"/>
    </row>
    <row r="8" spans="2:35" ht="35.65" customHeight="1" x14ac:dyDescent="0.15">
      <c r="B8" s="880"/>
      <c r="C8" s="4"/>
      <c r="D8" s="4"/>
      <c r="E8" s="4"/>
      <c r="F8" s="4"/>
      <c r="G8" s="4"/>
      <c r="H8" s="4"/>
      <c r="I8" s="84"/>
      <c r="J8" s="4"/>
      <c r="K8" s="4"/>
      <c r="L8" s="4"/>
      <c r="M8" s="4"/>
      <c r="N8" s="4"/>
      <c r="O8" s="4"/>
      <c r="P8" s="4"/>
      <c r="Q8" s="85"/>
      <c r="R8" s="84"/>
      <c r="S8" s="4"/>
      <c r="T8" s="4"/>
      <c r="U8" s="4"/>
      <c r="V8" s="4"/>
      <c r="W8" s="84"/>
      <c r="X8" s="84"/>
      <c r="Y8" s="84"/>
      <c r="Z8" s="84"/>
      <c r="AA8" s="84"/>
      <c r="AB8" s="4"/>
      <c r="AC8" s="4"/>
      <c r="AD8" s="4"/>
      <c r="AE8" s="4"/>
      <c r="AF8" s="4"/>
      <c r="AG8" s="4"/>
      <c r="AH8" s="4"/>
      <c r="AI8" s="86"/>
    </row>
    <row r="9" spans="2:35" ht="35.65" customHeight="1" x14ac:dyDescent="0.15">
      <c r="B9" s="880"/>
      <c r="C9" s="4"/>
      <c r="D9" s="4"/>
      <c r="E9" s="4"/>
      <c r="F9" s="4"/>
      <c r="G9" s="4"/>
      <c r="H9" s="4"/>
      <c r="I9" s="84"/>
      <c r="J9" s="4"/>
      <c r="K9" s="4"/>
      <c r="L9" s="4"/>
      <c r="M9" s="4"/>
      <c r="N9" s="4"/>
      <c r="O9" s="4"/>
      <c r="P9" s="4"/>
      <c r="Q9" s="85"/>
      <c r="R9" s="84"/>
      <c r="S9" s="4"/>
      <c r="T9" s="4"/>
      <c r="U9" s="4"/>
      <c r="V9" s="4"/>
      <c r="W9" s="84"/>
      <c r="X9" s="84"/>
      <c r="Y9" s="84"/>
      <c r="Z9" s="84"/>
      <c r="AA9" s="84"/>
      <c r="AB9" s="4"/>
      <c r="AC9" s="4"/>
      <c r="AD9" s="4"/>
      <c r="AE9" s="4"/>
      <c r="AF9" s="4"/>
      <c r="AG9" s="4"/>
      <c r="AH9" s="4"/>
      <c r="AI9" s="86"/>
    </row>
    <row r="10" spans="2:35" ht="35.65" customHeight="1" x14ac:dyDescent="0.15">
      <c r="B10" s="880"/>
      <c r="C10" s="4"/>
      <c r="D10" s="4"/>
      <c r="E10" s="4"/>
      <c r="F10" s="4"/>
      <c r="G10" s="4"/>
      <c r="H10" s="4"/>
      <c r="I10" s="84"/>
      <c r="J10" s="4"/>
      <c r="K10" s="4"/>
      <c r="L10" s="4"/>
      <c r="M10" s="4"/>
      <c r="N10" s="4"/>
      <c r="O10" s="4"/>
      <c r="P10" s="4"/>
      <c r="Q10" s="85"/>
      <c r="R10" s="84"/>
      <c r="S10" s="4"/>
      <c r="T10" s="4"/>
      <c r="U10" s="4"/>
      <c r="V10" s="4"/>
      <c r="W10" s="84"/>
      <c r="X10" s="84"/>
      <c r="Y10" s="84"/>
      <c r="Z10" s="84"/>
      <c r="AA10" s="84"/>
      <c r="AB10" s="4"/>
      <c r="AC10" s="4"/>
      <c r="AD10" s="4"/>
      <c r="AE10" s="4"/>
      <c r="AF10" s="4"/>
      <c r="AG10" s="4"/>
      <c r="AH10" s="4"/>
      <c r="AI10" s="86"/>
    </row>
    <row r="11" spans="2:35" ht="35.65" customHeight="1" x14ac:dyDescent="0.15">
      <c r="B11" s="880"/>
      <c r="C11" s="4"/>
      <c r="D11" s="4"/>
      <c r="E11" s="4"/>
      <c r="F11" s="4"/>
      <c r="G11" s="4"/>
      <c r="H11" s="4"/>
      <c r="I11" s="84"/>
      <c r="J11" s="4"/>
      <c r="K11" s="4"/>
      <c r="L11" s="4"/>
      <c r="M11" s="4"/>
      <c r="N11" s="4"/>
      <c r="O11" s="4"/>
      <c r="P11" s="4"/>
      <c r="Q11" s="84"/>
      <c r="R11" s="84"/>
      <c r="S11" s="4"/>
      <c r="T11" s="4"/>
      <c r="U11" s="4"/>
      <c r="V11" s="4"/>
      <c r="W11" s="84"/>
      <c r="X11" s="84"/>
      <c r="Y11" s="84"/>
      <c r="Z11" s="84"/>
      <c r="AA11" s="84"/>
      <c r="AB11" s="4"/>
      <c r="AC11" s="4"/>
      <c r="AD11" s="4"/>
      <c r="AE11" s="4"/>
      <c r="AF11" s="4"/>
      <c r="AG11" s="4"/>
      <c r="AH11" s="4"/>
      <c r="AI11" s="86"/>
    </row>
    <row r="12" spans="2:35" ht="35.65" customHeight="1" x14ac:dyDescent="0.15">
      <c r="B12" s="880"/>
      <c r="C12" s="4"/>
      <c r="D12" s="4"/>
      <c r="E12" s="4"/>
      <c r="F12" s="84"/>
      <c r="G12" s="84"/>
      <c r="H12" s="4"/>
      <c r="I12" s="4"/>
      <c r="J12" s="4"/>
      <c r="K12" s="4"/>
      <c r="L12" s="4"/>
      <c r="M12" s="4"/>
      <c r="N12" s="4"/>
      <c r="O12" s="4"/>
      <c r="P12" s="4"/>
      <c r="Q12" s="84"/>
      <c r="R12" s="4"/>
      <c r="S12" s="4"/>
      <c r="T12" s="4"/>
      <c r="U12" s="4"/>
      <c r="V12" s="4"/>
      <c r="W12" s="84"/>
      <c r="X12" s="84"/>
      <c r="Y12" s="84"/>
      <c r="Z12" s="84"/>
      <c r="AA12" s="84"/>
      <c r="AB12" s="4"/>
      <c r="AC12" s="4"/>
      <c r="AD12" s="4"/>
      <c r="AE12" s="4"/>
      <c r="AF12" s="4"/>
      <c r="AG12" s="4"/>
      <c r="AH12" s="4"/>
      <c r="AI12" s="86"/>
    </row>
    <row r="13" spans="2:35" ht="35.65" customHeight="1" x14ac:dyDescent="0.15">
      <c r="B13" s="880"/>
      <c r="C13" s="4"/>
      <c r="D13" s="4"/>
      <c r="E13" s="4"/>
      <c r="F13" s="84"/>
      <c r="G13" s="84"/>
      <c r="H13" s="84"/>
      <c r="I13" s="4"/>
      <c r="J13" s="4"/>
      <c r="K13" s="4"/>
      <c r="L13" s="4"/>
      <c r="M13" s="4"/>
      <c r="N13" s="4"/>
      <c r="O13" s="4"/>
      <c r="P13" s="4"/>
      <c r="Q13" s="84"/>
      <c r="R13" s="4"/>
      <c r="S13" s="4"/>
      <c r="T13" s="4"/>
      <c r="U13" s="4"/>
      <c r="V13" s="4"/>
      <c r="W13" s="84"/>
      <c r="X13" s="84"/>
      <c r="Y13" s="84"/>
      <c r="Z13" s="84"/>
      <c r="AA13" s="84"/>
      <c r="AB13" s="4"/>
      <c r="AC13" s="4"/>
      <c r="AD13" s="4"/>
      <c r="AE13" s="4"/>
      <c r="AF13" s="4"/>
      <c r="AG13" s="4"/>
      <c r="AH13" s="4"/>
      <c r="AI13" s="86"/>
    </row>
    <row r="14" spans="2:35" ht="35.65" customHeight="1" x14ac:dyDescent="0.15">
      <c r="B14" s="880"/>
      <c r="C14" s="84"/>
      <c r="D14" s="4"/>
      <c r="E14" s="4"/>
      <c r="F14" s="84"/>
      <c r="G14" s="84"/>
      <c r="H14" s="84"/>
      <c r="I14" s="4"/>
      <c r="J14" s="4"/>
      <c r="K14" s="4"/>
      <c r="L14" s="4"/>
      <c r="M14" s="4"/>
      <c r="N14" s="4"/>
      <c r="O14" s="4"/>
      <c r="P14" s="4"/>
      <c r="Q14" s="84"/>
      <c r="R14" s="84"/>
      <c r="S14" s="4"/>
      <c r="T14" s="4"/>
      <c r="U14" s="4"/>
      <c r="V14" s="4"/>
      <c r="W14" s="84"/>
      <c r="X14" s="84"/>
      <c r="Y14" s="84"/>
      <c r="Z14" s="84"/>
      <c r="AA14" s="84"/>
      <c r="AB14" s="4"/>
      <c r="AC14" s="4"/>
      <c r="AD14" s="4"/>
      <c r="AE14" s="4"/>
      <c r="AF14" s="4"/>
      <c r="AG14" s="4"/>
      <c r="AH14" s="4"/>
      <c r="AI14" s="86"/>
    </row>
    <row r="15" spans="2:35" ht="35.65" customHeight="1" x14ac:dyDescent="0.15">
      <c r="B15" s="880"/>
      <c r="C15" s="84"/>
      <c r="D15" s="4"/>
      <c r="E15" s="4"/>
      <c r="F15" s="84"/>
      <c r="G15" s="84"/>
      <c r="H15" s="84"/>
      <c r="I15" s="4"/>
      <c r="J15" s="4"/>
      <c r="K15" s="4"/>
      <c r="L15" s="4"/>
      <c r="M15" s="4"/>
      <c r="N15" s="4"/>
      <c r="O15" s="4"/>
      <c r="P15" s="4"/>
      <c r="Q15" s="84"/>
      <c r="R15" s="84"/>
      <c r="S15" s="4"/>
      <c r="T15" s="4"/>
      <c r="U15" s="4"/>
      <c r="V15" s="4"/>
      <c r="W15" s="84"/>
      <c r="X15" s="84"/>
      <c r="Y15" s="84"/>
      <c r="Z15" s="84"/>
      <c r="AA15" s="84"/>
      <c r="AB15" s="4"/>
      <c r="AC15" s="4"/>
      <c r="AD15" s="4"/>
      <c r="AE15" s="4"/>
      <c r="AF15" s="4"/>
      <c r="AG15" s="4"/>
      <c r="AH15" s="4"/>
      <c r="AI15" s="86"/>
    </row>
    <row r="16" spans="2:35" ht="35.65" customHeight="1" x14ac:dyDescent="0.15">
      <c r="B16" s="880"/>
      <c r="C16" s="84"/>
      <c r="D16" s="4"/>
      <c r="E16" s="4"/>
      <c r="F16" s="84"/>
      <c r="G16" s="84"/>
      <c r="H16" s="84"/>
      <c r="I16" s="4"/>
      <c r="J16" s="4"/>
      <c r="K16" s="4"/>
      <c r="L16" s="4"/>
      <c r="M16" s="4"/>
      <c r="N16" s="4"/>
      <c r="O16" s="4"/>
      <c r="P16" s="4"/>
      <c r="Q16" s="84"/>
      <c r="R16" s="84"/>
      <c r="S16" s="4"/>
      <c r="T16" s="4"/>
      <c r="U16" s="4"/>
      <c r="V16" s="4"/>
      <c r="W16" s="84"/>
      <c r="X16" s="84"/>
      <c r="Y16" s="84"/>
      <c r="Z16" s="84"/>
      <c r="AA16" s="84"/>
      <c r="AB16" s="4"/>
      <c r="AC16" s="4"/>
      <c r="AD16" s="4"/>
      <c r="AE16" s="4"/>
      <c r="AF16" s="4"/>
      <c r="AG16" s="4"/>
      <c r="AH16" s="4"/>
      <c r="AI16" s="86"/>
    </row>
    <row r="17" spans="2:35" ht="22.5" customHeight="1" x14ac:dyDescent="0.15">
      <c r="B17" s="880"/>
      <c r="C17" s="84"/>
      <c r="D17" s="4"/>
      <c r="E17" s="87"/>
      <c r="H17" s="88"/>
      <c r="I17" s="88"/>
      <c r="J17" s="88"/>
      <c r="K17" s="88"/>
      <c r="L17" s="88"/>
      <c r="M17" s="4"/>
      <c r="N17" s="4"/>
      <c r="O17" s="4"/>
      <c r="P17" s="4"/>
      <c r="Q17" s="84"/>
      <c r="R17" s="84"/>
      <c r="S17" s="4"/>
      <c r="T17" s="4"/>
      <c r="U17" s="4"/>
      <c r="V17" s="4"/>
      <c r="W17" s="84"/>
      <c r="X17" s="84"/>
      <c r="Y17" s="84"/>
      <c r="Z17" s="84"/>
      <c r="AA17" s="84"/>
      <c r="AI17" s="89"/>
    </row>
    <row r="18" spans="2:35" ht="78.75" customHeight="1" x14ac:dyDescent="0.15">
      <c r="B18" s="881"/>
      <c r="C18" s="90"/>
      <c r="D18" s="91"/>
      <c r="E18" s="92"/>
      <c r="F18" s="93"/>
      <c r="G18" s="93"/>
      <c r="H18" s="91"/>
      <c r="I18" s="91"/>
      <c r="J18" s="91"/>
      <c r="K18" s="91"/>
      <c r="L18" s="91"/>
      <c r="M18" s="91"/>
      <c r="N18" s="91"/>
      <c r="O18" s="91"/>
      <c r="P18" s="91"/>
      <c r="Q18" s="91"/>
      <c r="R18" s="91"/>
      <c r="S18" s="94"/>
      <c r="T18" s="94"/>
      <c r="U18" s="94"/>
      <c r="V18" s="884" t="s">
        <v>404</v>
      </c>
      <c r="W18" s="884"/>
      <c r="X18" s="884"/>
      <c r="Y18" s="884"/>
      <c r="Z18" s="884"/>
      <c r="AA18" s="884"/>
      <c r="AB18" s="884"/>
      <c r="AC18" s="884"/>
      <c r="AD18" s="884"/>
      <c r="AE18" s="884"/>
      <c r="AF18" s="884"/>
      <c r="AG18" s="884"/>
      <c r="AH18" s="884"/>
      <c r="AI18" s="885"/>
    </row>
    <row r="19" spans="2:35" ht="15" customHeight="1" x14ac:dyDescent="0.15"/>
    <row r="20" spans="2:35" ht="26.25" customHeight="1" x14ac:dyDescent="0.2">
      <c r="B20" s="876"/>
      <c r="C20" s="888"/>
      <c r="D20" s="888"/>
      <c r="E20" s="888"/>
      <c r="F20" s="888"/>
      <c r="G20" s="888"/>
      <c r="H20" s="888"/>
      <c r="I20" s="888"/>
      <c r="J20" s="888"/>
      <c r="K20" s="888"/>
      <c r="L20" s="888"/>
      <c r="M20" s="888"/>
      <c r="N20" s="888"/>
      <c r="O20" s="888"/>
      <c r="P20" s="888"/>
      <c r="Q20" s="888"/>
      <c r="R20" s="888"/>
      <c r="S20" s="888"/>
      <c r="T20" s="888"/>
      <c r="U20" s="888"/>
      <c r="V20" s="888"/>
      <c r="W20" s="888"/>
      <c r="X20" s="888"/>
      <c r="Y20" s="888"/>
      <c r="Z20" s="888"/>
      <c r="AA20" s="888"/>
      <c r="AB20" s="888"/>
      <c r="AC20" s="888"/>
      <c r="AD20" s="888"/>
      <c r="AE20" s="888"/>
      <c r="AF20" s="888"/>
      <c r="AG20" s="888"/>
      <c r="AH20" s="888"/>
      <c r="AI20" s="888"/>
    </row>
    <row r="21" spans="2:35" ht="35.65" customHeight="1" x14ac:dyDescent="0.15">
      <c r="B21" s="876"/>
      <c r="C21" s="4"/>
      <c r="D21" s="4"/>
      <c r="E21" s="4"/>
      <c r="F21" s="4"/>
      <c r="G21" s="4"/>
      <c r="H21" s="4"/>
      <c r="I21" s="84"/>
      <c r="J21" s="4"/>
      <c r="K21" s="4"/>
      <c r="L21" s="4"/>
      <c r="M21" s="4"/>
      <c r="N21" s="4"/>
      <c r="O21" s="4"/>
      <c r="P21" s="4"/>
      <c r="Q21" s="85"/>
      <c r="R21" s="84"/>
      <c r="S21" s="4"/>
      <c r="T21" s="4"/>
      <c r="U21" s="4"/>
      <c r="V21" s="4"/>
      <c r="W21" s="84"/>
      <c r="X21" s="84"/>
      <c r="Y21" s="84"/>
      <c r="Z21" s="84"/>
      <c r="AA21" s="84"/>
      <c r="AB21" s="4"/>
      <c r="AC21" s="4"/>
      <c r="AD21" s="4"/>
      <c r="AE21" s="4"/>
      <c r="AF21" s="4"/>
      <c r="AG21" s="4"/>
      <c r="AH21" s="4"/>
      <c r="AI21" s="4"/>
    </row>
    <row r="22" spans="2:35" ht="35.65" customHeight="1" x14ac:dyDescent="0.15">
      <c r="B22" s="876"/>
      <c r="C22" s="4"/>
      <c r="D22" s="4"/>
      <c r="E22" s="4"/>
      <c r="F22" s="4"/>
      <c r="G22" s="4"/>
      <c r="H22" s="4"/>
      <c r="I22" s="84"/>
      <c r="J22" s="4"/>
      <c r="K22" s="4"/>
      <c r="L22" s="4"/>
      <c r="M22" s="4"/>
      <c r="N22" s="4"/>
      <c r="O22" s="4"/>
      <c r="P22" s="4"/>
      <c r="Q22" s="85"/>
      <c r="R22" s="84"/>
      <c r="S22" s="4"/>
      <c r="T22" s="4"/>
      <c r="U22" s="4"/>
      <c r="V22" s="4"/>
      <c r="W22" s="84"/>
      <c r="X22" s="84"/>
      <c r="Y22" s="84"/>
      <c r="Z22" s="84"/>
      <c r="AA22" s="84"/>
      <c r="AB22" s="4"/>
      <c r="AC22" s="4"/>
      <c r="AD22" s="4"/>
      <c r="AE22" s="4"/>
      <c r="AF22" s="4"/>
      <c r="AG22" s="4"/>
      <c r="AH22" s="4"/>
      <c r="AI22" s="4"/>
    </row>
    <row r="23" spans="2:35" ht="35.65" customHeight="1" x14ac:dyDescent="0.15">
      <c r="B23" s="876"/>
      <c r="C23" s="4"/>
      <c r="D23" s="4"/>
      <c r="E23" s="4"/>
      <c r="F23" s="4"/>
      <c r="G23" s="4"/>
      <c r="H23" s="4"/>
      <c r="I23" s="84"/>
      <c r="J23" s="4"/>
      <c r="K23" s="4"/>
      <c r="L23" s="4"/>
      <c r="M23" s="4"/>
      <c r="N23" s="4"/>
      <c r="O23" s="4"/>
      <c r="P23" s="4"/>
      <c r="Q23" s="85"/>
      <c r="R23" s="84"/>
      <c r="S23" s="4"/>
      <c r="T23" s="4"/>
      <c r="U23" s="4"/>
      <c r="V23" s="4"/>
      <c r="W23" s="84"/>
      <c r="X23" s="84"/>
      <c r="Y23" s="84"/>
      <c r="Z23" s="84"/>
      <c r="AA23" s="84"/>
      <c r="AB23" s="4"/>
      <c r="AC23" s="4"/>
      <c r="AD23" s="4"/>
      <c r="AE23" s="4"/>
      <c r="AF23" s="4"/>
      <c r="AG23" s="4"/>
      <c r="AH23" s="4"/>
      <c r="AI23" s="4"/>
    </row>
    <row r="24" spans="2:35" ht="35.65" customHeight="1" x14ac:dyDescent="0.15">
      <c r="B24" s="876"/>
      <c r="C24" s="4"/>
      <c r="D24" s="4"/>
      <c r="E24" s="4"/>
      <c r="F24" s="4"/>
      <c r="G24" s="4"/>
      <c r="H24" s="4"/>
      <c r="I24" s="84"/>
      <c r="J24" s="4"/>
      <c r="K24" s="4"/>
      <c r="L24" s="4"/>
      <c r="M24" s="4"/>
      <c r="N24" s="4"/>
      <c r="O24" s="4"/>
      <c r="P24" s="4"/>
      <c r="Q24" s="85"/>
      <c r="R24" s="84"/>
      <c r="S24" s="4"/>
      <c r="T24" s="4"/>
      <c r="U24" s="4"/>
      <c r="V24" s="4"/>
      <c r="W24" s="84"/>
      <c r="X24" s="84"/>
      <c r="Y24" s="84"/>
      <c r="Z24" s="84"/>
      <c r="AA24" s="84"/>
      <c r="AB24" s="4"/>
      <c r="AC24" s="4"/>
      <c r="AD24" s="4"/>
      <c r="AE24" s="4"/>
      <c r="AF24" s="4"/>
      <c r="AG24" s="4"/>
      <c r="AH24" s="4"/>
      <c r="AI24" s="4"/>
    </row>
    <row r="25" spans="2:35" ht="35.65" customHeight="1" x14ac:dyDescent="0.15">
      <c r="B25" s="876"/>
      <c r="C25" s="4"/>
      <c r="D25" s="4"/>
      <c r="E25" s="4"/>
      <c r="F25" s="4"/>
      <c r="G25" s="4"/>
      <c r="H25" s="4"/>
      <c r="I25" s="84"/>
      <c r="J25" s="4"/>
      <c r="K25" s="4"/>
      <c r="L25" s="4"/>
      <c r="M25" s="4"/>
      <c r="N25" s="4"/>
      <c r="O25" s="4"/>
      <c r="P25" s="4"/>
      <c r="Q25" s="84"/>
      <c r="R25" s="84"/>
      <c r="S25" s="4"/>
      <c r="T25" s="4"/>
      <c r="U25" s="4"/>
      <c r="V25" s="4"/>
      <c r="W25" s="84"/>
      <c r="X25" s="84"/>
      <c r="Y25" s="84"/>
      <c r="Z25" s="84"/>
      <c r="AA25" s="84"/>
      <c r="AB25" s="4"/>
      <c r="AC25" s="4"/>
      <c r="AD25" s="4"/>
      <c r="AE25" s="4"/>
      <c r="AF25" s="4"/>
      <c r="AG25" s="4"/>
      <c r="AH25" s="4"/>
      <c r="AI25" s="4"/>
    </row>
    <row r="26" spans="2:35" ht="35.65" customHeight="1" x14ac:dyDescent="0.15">
      <c r="B26" s="876"/>
      <c r="C26" s="4"/>
      <c r="D26" s="4"/>
      <c r="E26" s="4"/>
      <c r="F26" s="84"/>
      <c r="G26" s="84"/>
      <c r="H26" s="4"/>
      <c r="I26" s="4"/>
      <c r="J26" s="4"/>
      <c r="K26" s="4"/>
      <c r="L26" s="4"/>
      <c r="M26" s="4"/>
      <c r="N26" s="4"/>
      <c r="O26" s="4"/>
      <c r="P26" s="4"/>
      <c r="Q26" s="84"/>
      <c r="R26" s="4"/>
      <c r="S26" s="4"/>
      <c r="T26" s="4"/>
      <c r="U26" s="4"/>
      <c r="V26" s="4"/>
      <c r="W26" s="84"/>
      <c r="X26" s="84"/>
      <c r="Y26" s="84"/>
      <c r="Z26" s="84"/>
      <c r="AA26" s="84"/>
      <c r="AB26" s="4"/>
      <c r="AC26" s="4"/>
      <c r="AD26" s="4"/>
      <c r="AE26" s="4"/>
      <c r="AF26" s="4"/>
      <c r="AG26" s="4"/>
      <c r="AH26" s="4"/>
      <c r="AI26" s="4"/>
    </row>
    <row r="27" spans="2:35" ht="35.65" customHeight="1" x14ac:dyDescent="0.15">
      <c r="B27" s="876"/>
      <c r="C27" s="4"/>
      <c r="D27" s="4"/>
      <c r="E27" s="4"/>
      <c r="F27" s="84"/>
      <c r="G27" s="84"/>
      <c r="H27" s="84"/>
      <c r="I27" s="4"/>
      <c r="J27" s="4"/>
      <c r="K27" s="4"/>
      <c r="L27" s="4"/>
      <c r="M27" s="4"/>
      <c r="N27" s="4"/>
      <c r="O27" s="4"/>
      <c r="P27" s="4"/>
      <c r="Q27" s="84"/>
      <c r="R27" s="4"/>
      <c r="S27" s="4"/>
      <c r="T27" s="4"/>
      <c r="U27" s="4"/>
      <c r="V27" s="4"/>
      <c r="W27" s="84"/>
      <c r="X27" s="84"/>
      <c r="Y27" s="84"/>
      <c r="Z27" s="84"/>
      <c r="AA27" s="84"/>
      <c r="AB27" s="4"/>
      <c r="AC27" s="4"/>
      <c r="AD27" s="4"/>
      <c r="AE27" s="4"/>
      <c r="AF27" s="4"/>
      <c r="AG27" s="4"/>
      <c r="AH27" s="4"/>
      <c r="AI27" s="4"/>
    </row>
    <row r="28" spans="2:35" ht="35.65" customHeight="1" x14ac:dyDescent="0.15">
      <c r="B28" s="876"/>
      <c r="C28" s="84"/>
      <c r="D28" s="4"/>
      <c r="E28" s="4"/>
      <c r="F28" s="84"/>
      <c r="G28" s="84"/>
      <c r="H28" s="84"/>
      <c r="I28" s="4"/>
      <c r="J28" s="4"/>
      <c r="K28" s="4"/>
      <c r="L28" s="4"/>
      <c r="M28" s="4"/>
      <c r="N28" s="4"/>
      <c r="O28" s="4"/>
      <c r="P28" s="4"/>
      <c r="Q28" s="84"/>
      <c r="R28" s="84"/>
      <c r="S28" s="4"/>
      <c r="T28" s="4"/>
      <c r="U28" s="4"/>
      <c r="V28" s="4"/>
      <c r="W28" s="84"/>
      <c r="X28" s="84"/>
      <c r="Y28" s="84"/>
      <c r="Z28" s="84"/>
      <c r="AA28" s="84"/>
      <c r="AB28" s="4"/>
      <c r="AC28" s="4"/>
      <c r="AD28" s="4"/>
      <c r="AE28" s="4"/>
      <c r="AF28" s="4"/>
      <c r="AG28" s="4"/>
      <c r="AH28" s="4"/>
      <c r="AI28" s="4"/>
    </row>
    <row r="29" spans="2:35" ht="35.65" customHeight="1" x14ac:dyDescent="0.15">
      <c r="B29" s="876"/>
      <c r="C29" s="84"/>
      <c r="D29" s="4"/>
      <c r="E29" s="4"/>
      <c r="F29" s="84"/>
      <c r="G29" s="84"/>
      <c r="H29" s="84"/>
      <c r="I29" s="4"/>
      <c r="J29" s="4"/>
      <c r="K29" s="4"/>
      <c r="L29" s="4"/>
      <c r="M29" s="4"/>
      <c r="N29" s="4"/>
      <c r="O29" s="4"/>
      <c r="P29" s="4"/>
      <c r="Q29" s="84"/>
      <c r="R29" s="84"/>
      <c r="S29" s="4"/>
      <c r="T29" s="4"/>
      <c r="U29" s="4"/>
      <c r="V29" s="4"/>
      <c r="W29" s="84"/>
      <c r="X29" s="84"/>
      <c r="Y29" s="84"/>
      <c r="Z29" s="84"/>
      <c r="AA29" s="84"/>
      <c r="AB29" s="4"/>
      <c r="AC29" s="4"/>
      <c r="AD29" s="4"/>
      <c r="AE29" s="4"/>
      <c r="AF29" s="4"/>
      <c r="AG29" s="4"/>
      <c r="AH29" s="4"/>
      <c r="AI29" s="4"/>
    </row>
    <row r="30" spans="2:35" ht="35.65" customHeight="1" x14ac:dyDescent="0.15">
      <c r="B30" s="876"/>
      <c r="C30" s="84"/>
      <c r="D30" s="4"/>
      <c r="E30" s="4"/>
      <c r="F30" s="84"/>
      <c r="G30" s="84"/>
      <c r="H30" s="84"/>
      <c r="I30" s="4"/>
      <c r="J30" s="4"/>
      <c r="K30" s="4"/>
      <c r="L30" s="4"/>
      <c r="M30" s="4"/>
      <c r="N30" s="4"/>
      <c r="O30" s="4"/>
      <c r="P30" s="4"/>
      <c r="Q30" s="84"/>
      <c r="R30" s="84"/>
      <c r="S30" s="4"/>
      <c r="T30" s="4"/>
      <c r="U30" s="4"/>
      <c r="V30" s="4"/>
      <c r="W30" s="84"/>
      <c r="X30" s="84"/>
      <c r="Y30" s="84"/>
      <c r="Z30" s="84"/>
      <c r="AA30" s="84"/>
      <c r="AB30" s="4"/>
      <c r="AC30" s="4"/>
      <c r="AD30" s="4"/>
      <c r="AE30" s="4"/>
      <c r="AF30" s="4"/>
      <c r="AG30" s="4"/>
      <c r="AH30" s="4"/>
      <c r="AI30" s="4"/>
    </row>
    <row r="31" spans="2:35" ht="22.5" customHeight="1" x14ac:dyDescent="0.15">
      <c r="B31" s="876"/>
      <c r="C31" s="84"/>
      <c r="D31" s="4"/>
      <c r="E31" s="87"/>
      <c r="H31" s="88"/>
      <c r="I31" s="88"/>
      <c r="J31" s="88"/>
      <c r="K31" s="88"/>
      <c r="L31" s="88"/>
      <c r="M31" s="4"/>
      <c r="N31" s="4"/>
      <c r="O31" s="4"/>
      <c r="P31" s="4"/>
      <c r="Q31" s="84"/>
      <c r="R31" s="84"/>
      <c r="S31" s="4"/>
      <c r="T31" s="4"/>
      <c r="U31" s="4"/>
      <c r="V31" s="4"/>
      <c r="W31" s="84"/>
      <c r="X31" s="84"/>
      <c r="Y31" s="84"/>
      <c r="Z31" s="84"/>
      <c r="AA31" s="84"/>
    </row>
    <row r="32" spans="2:35" ht="78.75" customHeight="1" x14ac:dyDescent="0.15">
      <c r="B32" s="876"/>
      <c r="C32" s="4"/>
      <c r="D32" s="4"/>
      <c r="E32" s="87"/>
      <c r="H32" s="4"/>
      <c r="I32" s="4"/>
      <c r="J32" s="4"/>
      <c r="K32" s="4"/>
      <c r="L32" s="4"/>
      <c r="M32" s="4"/>
      <c r="N32" s="4"/>
      <c r="O32" s="4"/>
      <c r="P32" s="4"/>
      <c r="Q32" s="4"/>
      <c r="R32" s="4"/>
      <c r="S32" s="288"/>
      <c r="T32" s="288"/>
      <c r="U32" s="288"/>
      <c r="V32" s="878"/>
      <c r="W32" s="878"/>
      <c r="X32" s="878"/>
      <c r="Y32" s="878"/>
      <c r="Z32" s="878"/>
      <c r="AA32" s="878"/>
      <c r="AB32" s="878"/>
      <c r="AC32" s="878"/>
      <c r="AD32" s="878"/>
      <c r="AE32" s="878"/>
      <c r="AF32" s="878"/>
      <c r="AG32" s="878"/>
      <c r="AH32" s="878"/>
      <c r="AI32" s="878"/>
    </row>
    <row r="33" spans="2:35" ht="15" customHeight="1" x14ac:dyDescent="0.15"/>
    <row r="34" spans="2:35" ht="26.25" customHeight="1" x14ac:dyDescent="0.2">
      <c r="B34" s="876"/>
      <c r="C34" s="888"/>
      <c r="D34" s="888"/>
      <c r="E34" s="888"/>
      <c r="F34" s="888"/>
      <c r="G34" s="888"/>
      <c r="H34" s="888"/>
      <c r="I34" s="888"/>
      <c r="J34" s="888"/>
      <c r="K34" s="888"/>
      <c r="L34" s="888"/>
      <c r="M34" s="888"/>
      <c r="N34" s="888"/>
      <c r="O34" s="888"/>
      <c r="P34" s="888"/>
      <c r="Q34" s="888"/>
      <c r="R34" s="888"/>
      <c r="S34" s="888"/>
      <c r="T34" s="888"/>
      <c r="U34" s="888"/>
      <c r="V34" s="888"/>
      <c r="W34" s="888"/>
      <c r="X34" s="888"/>
      <c r="Y34" s="888"/>
      <c r="Z34" s="888"/>
      <c r="AA34" s="888"/>
      <c r="AB34" s="888"/>
      <c r="AC34" s="888"/>
      <c r="AD34" s="888"/>
      <c r="AE34" s="888"/>
      <c r="AF34" s="888"/>
      <c r="AG34" s="888"/>
      <c r="AH34" s="888"/>
      <c r="AI34" s="888"/>
    </row>
    <row r="35" spans="2:35" ht="35.65" customHeight="1" x14ac:dyDescent="0.15">
      <c r="B35" s="876"/>
      <c r="C35" s="4"/>
      <c r="D35" s="4"/>
      <c r="E35" s="4"/>
      <c r="F35" s="4"/>
      <c r="G35" s="4"/>
      <c r="H35" s="4"/>
      <c r="I35" s="84"/>
      <c r="J35" s="4"/>
      <c r="K35" s="4"/>
      <c r="L35" s="4"/>
      <c r="M35" s="4"/>
      <c r="N35" s="4"/>
      <c r="O35" s="4"/>
      <c r="P35" s="4"/>
      <c r="Q35" s="85"/>
      <c r="R35" s="84"/>
      <c r="S35" s="4"/>
      <c r="T35" s="4"/>
      <c r="U35" s="4"/>
      <c r="V35" s="4"/>
      <c r="W35" s="84"/>
      <c r="X35" s="84"/>
      <c r="Y35" s="84"/>
      <c r="Z35" s="84"/>
      <c r="AA35" s="84"/>
      <c r="AB35" s="4"/>
      <c r="AC35" s="4"/>
      <c r="AD35" s="4"/>
      <c r="AE35" s="4"/>
      <c r="AF35" s="4"/>
      <c r="AG35" s="4"/>
      <c r="AH35" s="4"/>
      <c r="AI35" s="4"/>
    </row>
    <row r="36" spans="2:35" ht="35.65" customHeight="1" x14ac:dyDescent="0.15">
      <c r="B36" s="876"/>
      <c r="C36" s="4"/>
      <c r="D36" s="4"/>
      <c r="E36" s="4"/>
      <c r="F36" s="4"/>
      <c r="G36" s="4"/>
      <c r="H36" s="4"/>
      <c r="I36" s="84"/>
      <c r="J36" s="4"/>
      <c r="K36" s="4"/>
      <c r="L36" s="4"/>
      <c r="M36" s="4"/>
      <c r="N36" s="4"/>
      <c r="O36" s="4"/>
      <c r="P36" s="4"/>
      <c r="Q36" s="85"/>
      <c r="R36" s="84"/>
      <c r="S36" s="4"/>
      <c r="T36" s="4"/>
      <c r="U36" s="4"/>
      <c r="V36" s="4"/>
      <c r="W36" s="84"/>
      <c r="X36" s="84"/>
      <c r="Y36" s="84"/>
      <c r="Z36" s="84"/>
      <c r="AA36" s="84"/>
      <c r="AB36" s="4"/>
      <c r="AC36" s="4"/>
      <c r="AD36" s="4"/>
      <c r="AE36" s="4"/>
      <c r="AF36" s="4"/>
      <c r="AG36" s="4"/>
      <c r="AH36" s="4"/>
      <c r="AI36" s="4"/>
    </row>
    <row r="37" spans="2:35" ht="35.65" customHeight="1" x14ac:dyDescent="0.15">
      <c r="B37" s="876"/>
      <c r="C37" s="4"/>
      <c r="D37" s="4"/>
      <c r="E37" s="4"/>
      <c r="F37" s="4"/>
      <c r="G37" s="4"/>
      <c r="H37" s="4"/>
      <c r="I37" s="84"/>
      <c r="J37" s="4"/>
      <c r="K37" s="4"/>
      <c r="L37" s="4"/>
      <c r="M37" s="4"/>
      <c r="N37" s="4"/>
      <c r="O37" s="4"/>
      <c r="P37" s="4"/>
      <c r="Q37" s="85"/>
      <c r="R37" s="84"/>
      <c r="S37" s="4"/>
      <c r="T37" s="4"/>
      <c r="U37" s="4"/>
      <c r="V37" s="4"/>
      <c r="W37" s="84"/>
      <c r="X37" s="84"/>
      <c r="Y37" s="84"/>
      <c r="Z37" s="84"/>
      <c r="AA37" s="84"/>
      <c r="AB37" s="4"/>
      <c r="AC37" s="4"/>
      <c r="AD37" s="4"/>
      <c r="AE37" s="4"/>
      <c r="AF37" s="4"/>
      <c r="AG37" s="4"/>
      <c r="AH37" s="4"/>
      <c r="AI37" s="4"/>
    </row>
    <row r="38" spans="2:35" ht="35.65" customHeight="1" x14ac:dyDescent="0.15">
      <c r="B38" s="876"/>
      <c r="C38" s="4"/>
      <c r="D38" s="4"/>
      <c r="E38" s="4"/>
      <c r="F38" s="4"/>
      <c r="G38" s="4"/>
      <c r="H38" s="4"/>
      <c r="I38" s="84"/>
      <c r="J38" s="4"/>
      <c r="K38" s="4"/>
      <c r="L38" s="4"/>
      <c r="M38" s="4"/>
      <c r="N38" s="4"/>
      <c r="O38" s="4"/>
      <c r="P38" s="4"/>
      <c r="Q38" s="85"/>
      <c r="R38" s="84"/>
      <c r="S38" s="4"/>
      <c r="T38" s="4"/>
      <c r="U38" s="4"/>
      <c r="V38" s="4"/>
      <c r="W38" s="84"/>
      <c r="X38" s="84"/>
      <c r="Y38" s="84"/>
      <c r="Z38" s="84"/>
      <c r="AA38" s="84"/>
      <c r="AB38" s="4"/>
      <c r="AC38" s="4"/>
      <c r="AD38" s="4"/>
      <c r="AE38" s="4"/>
      <c r="AF38" s="4"/>
      <c r="AG38" s="4"/>
      <c r="AH38" s="4"/>
      <c r="AI38" s="4"/>
    </row>
    <row r="39" spans="2:35" ht="35.65" customHeight="1" x14ac:dyDescent="0.15">
      <c r="B39" s="876"/>
      <c r="C39" s="4"/>
      <c r="D39" s="4"/>
      <c r="E39" s="4"/>
      <c r="F39" s="4"/>
      <c r="G39" s="4"/>
      <c r="H39" s="4"/>
      <c r="I39" s="84"/>
      <c r="J39" s="4"/>
      <c r="K39" s="4"/>
      <c r="L39" s="4"/>
      <c r="M39" s="4"/>
      <c r="N39" s="4"/>
      <c r="O39" s="4"/>
      <c r="P39" s="4"/>
      <c r="Q39" s="84"/>
      <c r="R39" s="84"/>
      <c r="S39" s="4"/>
      <c r="T39" s="4"/>
      <c r="U39" s="4"/>
      <c r="V39" s="4"/>
      <c r="W39" s="84"/>
      <c r="X39" s="84"/>
      <c r="Y39" s="84"/>
      <c r="Z39" s="84"/>
      <c r="AA39" s="84"/>
      <c r="AB39" s="4"/>
      <c r="AC39" s="4"/>
      <c r="AD39" s="4"/>
      <c r="AE39" s="4"/>
      <c r="AF39" s="4"/>
      <c r="AG39" s="4"/>
      <c r="AH39" s="4"/>
      <c r="AI39" s="4"/>
    </row>
    <row r="40" spans="2:35" ht="35.65" customHeight="1" x14ac:dyDescent="0.15">
      <c r="B40" s="876"/>
      <c r="C40" s="4"/>
      <c r="D40" s="4"/>
      <c r="E40" s="4"/>
      <c r="F40" s="84"/>
      <c r="G40" s="84"/>
      <c r="H40" s="4"/>
      <c r="I40" s="4"/>
      <c r="J40" s="4"/>
      <c r="K40" s="4"/>
      <c r="L40" s="4"/>
      <c r="M40" s="4"/>
      <c r="N40" s="4"/>
      <c r="O40" s="4"/>
      <c r="P40" s="4"/>
      <c r="Q40" s="84"/>
      <c r="R40" s="4"/>
      <c r="S40" s="4"/>
      <c r="T40" s="4"/>
      <c r="U40" s="4"/>
      <c r="V40" s="4"/>
      <c r="W40" s="84"/>
      <c r="X40" s="84"/>
      <c r="Y40" s="84"/>
      <c r="Z40" s="84"/>
      <c r="AA40" s="84"/>
      <c r="AB40" s="4"/>
      <c r="AC40" s="4"/>
      <c r="AD40" s="4"/>
      <c r="AE40" s="4"/>
      <c r="AF40" s="4"/>
      <c r="AG40" s="4"/>
      <c r="AH40" s="4"/>
      <c r="AI40" s="4"/>
    </row>
    <row r="41" spans="2:35" ht="35.65" customHeight="1" x14ac:dyDescent="0.15">
      <c r="B41" s="876"/>
      <c r="C41" s="4"/>
      <c r="D41" s="4"/>
      <c r="E41" s="4"/>
      <c r="F41" s="84"/>
      <c r="G41" s="84"/>
      <c r="H41" s="84"/>
      <c r="I41" s="4"/>
      <c r="J41" s="4"/>
      <c r="K41" s="4"/>
      <c r="L41" s="4"/>
      <c r="M41" s="4"/>
      <c r="N41" s="4"/>
      <c r="O41" s="4"/>
      <c r="P41" s="4"/>
      <c r="Q41" s="84"/>
      <c r="R41" s="4"/>
      <c r="S41" s="4"/>
      <c r="T41" s="4"/>
      <c r="U41" s="4"/>
      <c r="V41" s="4"/>
      <c r="W41" s="84"/>
      <c r="X41" s="84"/>
      <c r="Y41" s="84"/>
      <c r="Z41" s="84"/>
      <c r="AA41" s="84"/>
      <c r="AB41" s="4"/>
      <c r="AC41" s="4"/>
      <c r="AD41" s="4"/>
      <c r="AE41" s="4"/>
      <c r="AF41" s="4"/>
      <c r="AG41" s="4"/>
      <c r="AH41" s="4"/>
      <c r="AI41" s="4"/>
    </row>
    <row r="42" spans="2:35" ht="35.65" customHeight="1" x14ac:dyDescent="0.15">
      <c r="B42" s="876"/>
      <c r="C42" s="84"/>
      <c r="D42" s="4"/>
      <c r="E42" s="4"/>
      <c r="F42" s="84"/>
      <c r="G42" s="84"/>
      <c r="H42" s="84"/>
      <c r="I42" s="4"/>
      <c r="J42" s="4"/>
      <c r="K42" s="4"/>
      <c r="L42" s="4"/>
      <c r="M42" s="4"/>
      <c r="N42" s="4"/>
      <c r="O42" s="4"/>
      <c r="P42" s="4"/>
      <c r="Q42" s="84"/>
      <c r="R42" s="84"/>
      <c r="S42" s="4"/>
      <c r="T42" s="4"/>
      <c r="U42" s="4"/>
      <c r="V42" s="4"/>
      <c r="W42" s="84"/>
      <c r="X42" s="84"/>
      <c r="Y42" s="84"/>
      <c r="Z42" s="84"/>
      <c r="AA42" s="84"/>
      <c r="AB42" s="4"/>
      <c r="AC42" s="4"/>
      <c r="AD42" s="4"/>
      <c r="AE42" s="4"/>
      <c r="AF42" s="4"/>
      <c r="AG42" s="4"/>
      <c r="AH42" s="4"/>
      <c r="AI42" s="4"/>
    </row>
    <row r="43" spans="2:35" ht="35.65" customHeight="1" x14ac:dyDescent="0.15">
      <c r="B43" s="876"/>
      <c r="C43" s="84"/>
      <c r="D43" s="4"/>
      <c r="E43" s="4"/>
      <c r="F43" s="84"/>
      <c r="G43" s="84"/>
      <c r="H43" s="84"/>
      <c r="I43" s="4"/>
      <c r="J43" s="4"/>
      <c r="K43" s="4"/>
      <c r="L43" s="4"/>
      <c r="M43" s="4"/>
      <c r="N43" s="4"/>
      <c r="O43" s="4"/>
      <c r="P43" s="4"/>
      <c r="Q43" s="84"/>
      <c r="R43" s="84"/>
      <c r="S43" s="4"/>
      <c r="T43" s="4"/>
      <c r="U43" s="4"/>
      <c r="V43" s="4"/>
      <c r="W43" s="84"/>
      <c r="X43" s="84"/>
      <c r="Y43" s="84"/>
      <c r="Z43" s="84"/>
      <c r="AA43" s="84"/>
      <c r="AB43" s="4"/>
      <c r="AC43" s="4"/>
      <c r="AD43" s="4"/>
      <c r="AE43" s="4"/>
      <c r="AF43" s="4"/>
      <c r="AG43" s="4"/>
      <c r="AH43" s="4"/>
      <c r="AI43" s="4"/>
    </row>
    <row r="44" spans="2:35" ht="35.65" customHeight="1" x14ac:dyDescent="0.15">
      <c r="B44" s="876"/>
      <c r="C44" s="84"/>
      <c r="D44" s="4"/>
      <c r="E44" s="4"/>
      <c r="F44" s="84"/>
      <c r="G44" s="84"/>
      <c r="H44" s="84"/>
      <c r="I44" s="4"/>
      <c r="J44" s="4"/>
      <c r="K44" s="4"/>
      <c r="L44" s="4"/>
      <c r="M44" s="4"/>
      <c r="N44" s="4"/>
      <c r="O44" s="4"/>
      <c r="P44" s="4"/>
      <c r="Q44" s="84"/>
      <c r="R44" s="84"/>
      <c r="S44" s="4"/>
      <c r="T44" s="4"/>
      <c r="U44" s="4"/>
      <c r="V44" s="4"/>
      <c r="W44" s="84"/>
      <c r="X44" s="84"/>
      <c r="Y44" s="84"/>
      <c r="Z44" s="84"/>
      <c r="AA44" s="84"/>
      <c r="AB44" s="4"/>
      <c r="AC44" s="4"/>
      <c r="AD44" s="4"/>
      <c r="AE44" s="4"/>
      <c r="AF44" s="4"/>
      <c r="AG44" s="4"/>
      <c r="AH44" s="4"/>
      <c r="AI44" s="4"/>
    </row>
    <row r="45" spans="2:35" ht="22.5" customHeight="1" x14ac:dyDescent="0.15">
      <c r="B45" s="876"/>
      <c r="C45" s="84"/>
      <c r="D45" s="4"/>
      <c r="E45" s="87"/>
      <c r="H45" s="88"/>
      <c r="I45" s="88"/>
      <c r="J45" s="88"/>
      <c r="K45" s="88"/>
      <c r="L45" s="88"/>
      <c r="M45" s="4"/>
      <c r="N45" s="4"/>
      <c r="O45" s="4"/>
      <c r="P45" s="4"/>
      <c r="Q45" s="84"/>
      <c r="R45" s="84"/>
      <c r="S45" s="4"/>
      <c r="T45" s="4"/>
      <c r="U45" s="4"/>
      <c r="V45" s="4"/>
      <c r="W45" s="84"/>
      <c r="X45" s="84"/>
      <c r="Y45" s="84"/>
      <c r="Z45" s="84"/>
      <c r="AA45" s="84"/>
    </row>
    <row r="46" spans="2:35" ht="78.75" customHeight="1" x14ac:dyDescent="0.15">
      <c r="B46" s="876"/>
      <c r="C46" s="4"/>
      <c r="D46" s="4"/>
      <c r="E46" s="87"/>
      <c r="H46" s="4"/>
      <c r="I46" s="4"/>
      <c r="J46" s="4"/>
      <c r="K46" s="4"/>
      <c r="L46" s="4"/>
      <c r="M46" s="4"/>
      <c r="N46" s="4"/>
      <c r="O46" s="4"/>
      <c r="P46" s="4"/>
      <c r="Q46" s="4"/>
      <c r="R46" s="4"/>
      <c r="S46" s="288"/>
      <c r="T46" s="288"/>
      <c r="U46" s="288"/>
      <c r="V46" s="878"/>
      <c r="W46" s="878"/>
      <c r="X46" s="878"/>
      <c r="Y46" s="878"/>
      <c r="Z46" s="878"/>
      <c r="AA46" s="878"/>
      <c r="AB46" s="878"/>
      <c r="AC46" s="878"/>
      <c r="AD46" s="878"/>
      <c r="AE46" s="878"/>
      <c r="AF46" s="878"/>
      <c r="AG46" s="878"/>
      <c r="AH46" s="878"/>
      <c r="AI46" s="878"/>
    </row>
    <row r="47" spans="2:35" ht="15" customHeight="1" x14ac:dyDescent="0.15"/>
    <row r="48" spans="2:35" ht="26.25" customHeight="1" x14ac:dyDescent="0.2">
      <c r="B48" s="876"/>
      <c r="C48" s="888"/>
      <c r="D48" s="888"/>
      <c r="E48" s="888"/>
      <c r="F48" s="888"/>
      <c r="G48" s="888"/>
      <c r="H48" s="888"/>
      <c r="I48" s="888"/>
      <c r="J48" s="888"/>
      <c r="K48" s="888"/>
      <c r="L48" s="888"/>
      <c r="M48" s="888"/>
      <c r="N48" s="888"/>
      <c r="O48" s="888"/>
      <c r="P48" s="888"/>
      <c r="Q48" s="888"/>
      <c r="R48" s="888"/>
      <c r="S48" s="888"/>
      <c r="T48" s="888"/>
      <c r="U48" s="888"/>
      <c r="V48" s="888"/>
      <c r="W48" s="888"/>
      <c r="X48" s="888"/>
      <c r="Y48" s="888"/>
      <c r="Z48" s="888"/>
      <c r="AA48" s="888"/>
      <c r="AB48" s="888"/>
      <c r="AC48" s="888"/>
      <c r="AD48" s="888"/>
      <c r="AE48" s="888"/>
      <c r="AF48" s="888"/>
      <c r="AG48" s="888"/>
      <c r="AH48" s="888"/>
      <c r="AI48" s="888"/>
    </row>
    <row r="49" spans="2:35" ht="35.65" customHeight="1" x14ac:dyDescent="0.15">
      <c r="B49" s="876"/>
      <c r="C49" s="4"/>
      <c r="D49" s="4"/>
      <c r="E49" s="4"/>
      <c r="F49" s="4"/>
      <c r="G49" s="4"/>
      <c r="H49" s="4"/>
      <c r="I49" s="84"/>
      <c r="J49" s="4"/>
      <c r="K49" s="4"/>
      <c r="L49" s="4"/>
      <c r="M49" s="4"/>
      <c r="N49" s="4"/>
      <c r="O49" s="4"/>
      <c r="P49" s="4"/>
      <c r="Q49" s="85"/>
      <c r="R49" s="84"/>
      <c r="S49" s="4"/>
      <c r="T49" s="4"/>
      <c r="U49" s="4"/>
      <c r="V49" s="4"/>
      <c r="W49" s="84"/>
      <c r="X49" s="84"/>
      <c r="Y49" s="84"/>
      <c r="Z49" s="84"/>
      <c r="AA49" s="84"/>
      <c r="AB49" s="4"/>
      <c r="AC49" s="4"/>
      <c r="AD49" s="4"/>
      <c r="AE49" s="4"/>
      <c r="AF49" s="4"/>
      <c r="AG49" s="4"/>
      <c r="AH49" s="4"/>
      <c r="AI49" s="4"/>
    </row>
    <row r="50" spans="2:35" ht="35.65" customHeight="1" x14ac:dyDescent="0.15">
      <c r="B50" s="876"/>
      <c r="C50" s="4"/>
      <c r="D50" s="4"/>
      <c r="E50" s="4"/>
      <c r="F50" s="4"/>
      <c r="G50" s="4"/>
      <c r="H50" s="4"/>
      <c r="I50" s="84"/>
      <c r="J50" s="4"/>
      <c r="K50" s="4"/>
      <c r="L50" s="4"/>
      <c r="M50" s="4"/>
      <c r="N50" s="4"/>
      <c r="O50" s="4"/>
      <c r="P50" s="4"/>
      <c r="Q50" s="85"/>
      <c r="R50" s="84"/>
      <c r="S50" s="4"/>
      <c r="T50" s="4"/>
      <c r="U50" s="4"/>
      <c r="V50" s="4"/>
      <c r="W50" s="84"/>
      <c r="X50" s="84"/>
      <c r="Y50" s="84"/>
      <c r="Z50" s="84"/>
      <c r="AA50" s="84"/>
      <c r="AB50" s="4"/>
      <c r="AC50" s="4"/>
      <c r="AD50" s="4"/>
      <c r="AE50" s="4"/>
      <c r="AF50" s="4"/>
      <c r="AG50" s="4"/>
      <c r="AH50" s="4"/>
      <c r="AI50" s="4"/>
    </row>
    <row r="51" spans="2:35" ht="35.65" customHeight="1" x14ac:dyDescent="0.15">
      <c r="B51" s="876"/>
      <c r="C51" s="4"/>
      <c r="D51" s="4"/>
      <c r="E51" s="4"/>
      <c r="F51" s="4"/>
      <c r="G51" s="4"/>
      <c r="H51" s="4"/>
      <c r="I51" s="84"/>
      <c r="J51" s="4"/>
      <c r="K51" s="4"/>
      <c r="L51" s="4"/>
      <c r="M51" s="4"/>
      <c r="N51" s="4"/>
      <c r="O51" s="4"/>
      <c r="P51" s="4"/>
      <c r="Q51" s="85"/>
      <c r="R51" s="84"/>
      <c r="S51" s="4"/>
      <c r="T51" s="4"/>
      <c r="U51" s="4"/>
      <c r="V51" s="4"/>
      <c r="W51" s="84"/>
      <c r="X51" s="84"/>
      <c r="Y51" s="84"/>
      <c r="Z51" s="84"/>
      <c r="AA51" s="84"/>
      <c r="AB51" s="4"/>
      <c r="AC51" s="4"/>
      <c r="AD51" s="4"/>
      <c r="AE51" s="4"/>
      <c r="AF51" s="4"/>
      <c r="AG51" s="4"/>
      <c r="AH51" s="4"/>
      <c r="AI51" s="4"/>
    </row>
    <row r="52" spans="2:35" ht="35.65" customHeight="1" x14ac:dyDescent="0.15">
      <c r="B52" s="876"/>
      <c r="C52" s="4"/>
      <c r="D52" s="4"/>
      <c r="E52" s="4"/>
      <c r="F52" s="4"/>
      <c r="G52" s="4"/>
      <c r="H52" s="4"/>
      <c r="I52" s="84"/>
      <c r="J52" s="4"/>
      <c r="K52" s="4"/>
      <c r="L52" s="4"/>
      <c r="M52" s="4"/>
      <c r="N52" s="4"/>
      <c r="O52" s="4"/>
      <c r="P52" s="4"/>
      <c r="Q52" s="85"/>
      <c r="R52" s="84"/>
      <c r="S52" s="4"/>
      <c r="T52" s="4"/>
      <c r="U52" s="4"/>
      <c r="V52" s="4"/>
      <c r="W52" s="84"/>
      <c r="X52" s="84"/>
      <c r="Y52" s="84"/>
      <c r="Z52" s="84"/>
      <c r="AA52" s="84"/>
      <c r="AB52" s="4"/>
      <c r="AC52" s="4"/>
      <c r="AD52" s="4"/>
      <c r="AE52" s="4"/>
      <c r="AF52" s="4"/>
      <c r="AG52" s="4"/>
      <c r="AH52" s="4"/>
      <c r="AI52" s="4"/>
    </row>
    <row r="53" spans="2:35" ht="35.65" customHeight="1" x14ac:dyDescent="0.15">
      <c r="B53" s="876"/>
      <c r="C53" s="4"/>
      <c r="D53" s="4"/>
      <c r="E53" s="4"/>
      <c r="F53" s="4"/>
      <c r="G53" s="4"/>
      <c r="H53" s="4"/>
      <c r="I53" s="84"/>
      <c r="J53" s="4"/>
      <c r="K53" s="4"/>
      <c r="L53" s="4"/>
      <c r="M53" s="4"/>
      <c r="N53" s="4"/>
      <c r="O53" s="4"/>
      <c r="P53" s="4"/>
      <c r="Q53" s="84"/>
      <c r="R53" s="84"/>
      <c r="S53" s="4"/>
      <c r="T53" s="4"/>
      <c r="U53" s="4"/>
      <c r="V53" s="4"/>
      <c r="W53" s="84"/>
      <c r="X53" s="84"/>
      <c r="Y53" s="84"/>
      <c r="Z53" s="84"/>
      <c r="AA53" s="84"/>
      <c r="AB53" s="4"/>
      <c r="AC53" s="4"/>
      <c r="AD53" s="4"/>
      <c r="AE53" s="4"/>
      <c r="AF53" s="4"/>
      <c r="AG53" s="4"/>
      <c r="AH53" s="4"/>
      <c r="AI53" s="4"/>
    </row>
    <row r="54" spans="2:35" ht="35.65" customHeight="1" x14ac:dyDescent="0.15">
      <c r="B54" s="876"/>
      <c r="C54" s="4"/>
      <c r="D54" s="4"/>
      <c r="E54" s="4"/>
      <c r="F54" s="84"/>
      <c r="G54" s="84"/>
      <c r="H54" s="4"/>
      <c r="I54" s="4"/>
      <c r="J54" s="4"/>
      <c r="K54" s="4"/>
      <c r="L54" s="4"/>
      <c r="M54" s="4"/>
      <c r="N54" s="4"/>
      <c r="O54" s="4"/>
      <c r="P54" s="4"/>
      <c r="Q54" s="84"/>
      <c r="R54" s="4"/>
      <c r="S54" s="4"/>
      <c r="T54" s="4"/>
      <c r="U54" s="4"/>
      <c r="V54" s="4"/>
      <c r="W54" s="84"/>
      <c r="X54" s="84"/>
      <c r="Y54" s="84"/>
      <c r="Z54" s="84"/>
      <c r="AA54" s="84"/>
      <c r="AB54" s="4"/>
      <c r="AC54" s="4"/>
      <c r="AD54" s="4"/>
      <c r="AE54" s="4"/>
      <c r="AF54" s="4"/>
      <c r="AG54" s="4"/>
      <c r="AH54" s="4"/>
      <c r="AI54" s="4"/>
    </row>
    <row r="55" spans="2:35" ht="35.65" customHeight="1" x14ac:dyDescent="0.15">
      <c r="B55" s="876"/>
      <c r="C55" s="4"/>
      <c r="D55" s="4"/>
      <c r="E55" s="4"/>
      <c r="F55" s="84"/>
      <c r="G55" s="84"/>
      <c r="H55" s="84"/>
      <c r="I55" s="4"/>
      <c r="J55" s="4"/>
      <c r="K55" s="4"/>
      <c r="L55" s="4"/>
      <c r="M55" s="4"/>
      <c r="N55" s="4"/>
      <c r="O55" s="4"/>
      <c r="P55" s="4"/>
      <c r="Q55" s="84"/>
      <c r="R55" s="4"/>
      <c r="S55" s="4"/>
      <c r="T55" s="4"/>
      <c r="U55" s="4"/>
      <c r="V55" s="4"/>
      <c r="W55" s="84"/>
      <c r="X55" s="84"/>
      <c r="Y55" s="84"/>
      <c r="Z55" s="84"/>
      <c r="AA55" s="84"/>
      <c r="AB55" s="4"/>
      <c r="AC55" s="4"/>
      <c r="AD55" s="4"/>
      <c r="AE55" s="4"/>
      <c r="AF55" s="4"/>
      <c r="AG55" s="4"/>
      <c r="AH55" s="4"/>
      <c r="AI55" s="4"/>
    </row>
    <row r="56" spans="2:35" ht="35.65" customHeight="1" x14ac:dyDescent="0.15">
      <c r="B56" s="876"/>
      <c r="C56" s="84"/>
      <c r="D56" s="4"/>
      <c r="E56" s="4"/>
      <c r="F56" s="84"/>
      <c r="G56" s="84"/>
      <c r="H56" s="84"/>
      <c r="I56" s="4"/>
      <c r="J56" s="4"/>
      <c r="K56" s="4"/>
      <c r="L56" s="4"/>
      <c r="M56" s="4"/>
      <c r="N56" s="4"/>
      <c r="O56" s="4"/>
      <c r="P56" s="4"/>
      <c r="Q56" s="84"/>
      <c r="R56" s="84"/>
      <c r="S56" s="4"/>
      <c r="T56" s="4"/>
      <c r="U56" s="4"/>
      <c r="V56" s="4"/>
      <c r="W56" s="84"/>
      <c r="X56" s="84"/>
      <c r="Y56" s="84"/>
      <c r="Z56" s="84"/>
      <c r="AA56" s="84"/>
      <c r="AB56" s="4"/>
      <c r="AC56" s="4"/>
      <c r="AD56" s="4"/>
      <c r="AE56" s="4"/>
      <c r="AF56" s="4"/>
      <c r="AG56" s="4"/>
      <c r="AH56" s="4"/>
      <c r="AI56" s="4"/>
    </row>
    <row r="57" spans="2:35" ht="35.65" customHeight="1" x14ac:dyDescent="0.15">
      <c r="B57" s="876"/>
      <c r="C57" s="84"/>
      <c r="D57" s="4"/>
      <c r="E57" s="4"/>
      <c r="F57" s="84"/>
      <c r="G57" s="84"/>
      <c r="H57" s="84"/>
      <c r="I57" s="4"/>
      <c r="J57" s="4"/>
      <c r="K57" s="4"/>
      <c r="L57" s="4"/>
      <c r="M57" s="4"/>
      <c r="N57" s="4"/>
      <c r="O57" s="4"/>
      <c r="P57" s="4"/>
      <c r="Q57" s="84"/>
      <c r="R57" s="84"/>
      <c r="S57" s="4"/>
      <c r="T57" s="4"/>
      <c r="U57" s="4"/>
      <c r="V57" s="4"/>
      <c r="W57" s="84"/>
      <c r="X57" s="84"/>
      <c r="Y57" s="84"/>
      <c r="Z57" s="84"/>
      <c r="AA57" s="84"/>
      <c r="AB57" s="4"/>
      <c r="AC57" s="4"/>
      <c r="AD57" s="4"/>
      <c r="AE57" s="4"/>
      <c r="AF57" s="4"/>
      <c r="AG57" s="4"/>
      <c r="AH57" s="4"/>
      <c r="AI57" s="4"/>
    </row>
    <row r="58" spans="2:35" ht="35.65" customHeight="1" x14ac:dyDescent="0.15">
      <c r="B58" s="876"/>
      <c r="C58" s="84"/>
      <c r="D58" s="4"/>
      <c r="E58" s="4"/>
      <c r="F58" s="84"/>
      <c r="G58" s="84"/>
      <c r="H58" s="84"/>
      <c r="I58" s="4"/>
      <c r="J58" s="4"/>
      <c r="K58" s="4"/>
      <c r="L58" s="4"/>
      <c r="M58" s="4"/>
      <c r="N58" s="4"/>
      <c r="O58" s="4"/>
      <c r="P58" s="4"/>
      <c r="Q58" s="84"/>
      <c r="R58" s="84"/>
      <c r="S58" s="4"/>
      <c r="T58" s="4"/>
      <c r="U58" s="4"/>
      <c r="V58" s="4"/>
      <c r="W58" s="84"/>
      <c r="X58" s="84"/>
      <c r="Y58" s="84"/>
      <c r="Z58" s="84"/>
      <c r="AA58" s="84"/>
      <c r="AB58" s="4"/>
      <c r="AC58" s="4"/>
      <c r="AD58" s="4"/>
      <c r="AE58" s="4"/>
      <c r="AF58" s="4"/>
      <c r="AG58" s="4"/>
      <c r="AH58" s="4"/>
      <c r="AI58" s="4"/>
    </row>
    <row r="59" spans="2:35" ht="22.5" customHeight="1" x14ac:dyDescent="0.15">
      <c r="B59" s="876"/>
      <c r="C59" s="84"/>
      <c r="D59" s="4"/>
      <c r="E59" s="87"/>
      <c r="H59" s="88"/>
      <c r="I59" s="88"/>
      <c r="J59" s="88"/>
      <c r="K59" s="88"/>
      <c r="L59" s="88"/>
      <c r="M59" s="4"/>
      <c r="N59" s="4"/>
      <c r="O59" s="4"/>
      <c r="P59" s="4"/>
      <c r="Q59" s="84"/>
      <c r="R59" s="84"/>
      <c r="S59" s="4"/>
      <c r="T59" s="4"/>
      <c r="U59" s="4"/>
      <c r="V59" s="4"/>
      <c r="W59" s="84"/>
      <c r="X59" s="84"/>
      <c r="Y59" s="84"/>
      <c r="Z59" s="84"/>
      <c r="AA59" s="84"/>
    </row>
    <row r="60" spans="2:35" ht="78.75" customHeight="1" x14ac:dyDescent="0.15">
      <c r="B60" s="876"/>
      <c r="C60" s="4"/>
      <c r="D60" s="4"/>
      <c r="E60" s="87"/>
      <c r="H60" s="4"/>
      <c r="I60" s="4"/>
      <c r="J60" s="4"/>
      <c r="K60" s="4"/>
      <c r="L60" s="4"/>
      <c r="M60" s="4"/>
      <c r="N60" s="4"/>
      <c r="O60" s="4"/>
      <c r="P60" s="4"/>
      <c r="Q60" s="4"/>
      <c r="R60" s="4"/>
      <c r="S60" s="288"/>
      <c r="T60" s="288"/>
      <c r="U60" s="288"/>
      <c r="V60" s="878"/>
      <c r="W60" s="878"/>
      <c r="X60" s="878"/>
      <c r="Y60" s="878"/>
      <c r="Z60" s="878"/>
      <c r="AA60" s="878"/>
      <c r="AB60" s="878"/>
      <c r="AC60" s="878"/>
      <c r="AD60" s="878"/>
      <c r="AE60" s="878"/>
      <c r="AF60" s="878"/>
      <c r="AG60" s="878"/>
      <c r="AH60" s="878"/>
      <c r="AI60" s="878"/>
    </row>
    <row r="61" spans="2:35" ht="15" customHeight="1" x14ac:dyDescent="0.15"/>
    <row r="62" spans="2:35" ht="26.25" customHeight="1" x14ac:dyDescent="0.2">
      <c r="B62" s="876"/>
      <c r="C62" s="888"/>
      <c r="D62" s="888"/>
      <c r="E62" s="888"/>
      <c r="F62" s="888"/>
      <c r="G62" s="888"/>
      <c r="H62" s="888"/>
      <c r="I62" s="888"/>
      <c r="J62" s="888"/>
      <c r="K62" s="888"/>
      <c r="L62" s="888"/>
      <c r="M62" s="888"/>
      <c r="N62" s="888"/>
      <c r="O62" s="888"/>
      <c r="P62" s="888"/>
      <c r="Q62" s="888"/>
      <c r="R62" s="888"/>
      <c r="S62" s="888"/>
      <c r="T62" s="888"/>
      <c r="U62" s="888"/>
      <c r="V62" s="888"/>
      <c r="W62" s="888"/>
      <c r="X62" s="888"/>
      <c r="Y62" s="888"/>
      <c r="Z62" s="888"/>
      <c r="AA62" s="888"/>
      <c r="AB62" s="888"/>
      <c r="AC62" s="888"/>
      <c r="AD62" s="888"/>
      <c r="AE62" s="888"/>
      <c r="AF62" s="888"/>
      <c r="AG62" s="888"/>
      <c r="AH62" s="888"/>
      <c r="AI62" s="888"/>
    </row>
    <row r="63" spans="2:35" ht="35.65" customHeight="1" x14ac:dyDescent="0.15">
      <c r="B63" s="876"/>
      <c r="C63" s="4"/>
      <c r="D63" s="4"/>
      <c r="E63" s="4"/>
      <c r="F63" s="4"/>
      <c r="G63" s="4"/>
      <c r="H63" s="4"/>
      <c r="I63" s="84"/>
      <c r="J63" s="4"/>
      <c r="K63" s="4"/>
      <c r="L63" s="4"/>
      <c r="M63" s="4"/>
      <c r="N63" s="4"/>
      <c r="O63" s="4"/>
      <c r="P63" s="4"/>
      <c r="Q63" s="85"/>
      <c r="R63" s="84"/>
      <c r="S63" s="4"/>
      <c r="T63" s="4"/>
      <c r="U63" s="4"/>
      <c r="V63" s="4"/>
      <c r="W63" s="84"/>
      <c r="X63" s="84"/>
      <c r="Y63" s="84"/>
      <c r="Z63" s="84"/>
      <c r="AA63" s="84"/>
      <c r="AB63" s="4"/>
      <c r="AC63" s="4"/>
      <c r="AD63" s="4"/>
      <c r="AE63" s="4"/>
      <c r="AF63" s="4"/>
      <c r="AG63" s="4"/>
      <c r="AH63" s="4"/>
      <c r="AI63" s="4"/>
    </row>
    <row r="64" spans="2:35" ht="35.65" customHeight="1" x14ac:dyDescent="0.15">
      <c r="B64" s="876"/>
      <c r="C64" s="4"/>
      <c r="D64" s="4"/>
      <c r="E64" s="4"/>
      <c r="F64" s="4"/>
      <c r="G64" s="4"/>
      <c r="H64" s="4"/>
      <c r="I64" s="84"/>
      <c r="J64" s="4"/>
      <c r="K64" s="4"/>
      <c r="L64" s="4"/>
      <c r="M64" s="4"/>
      <c r="N64" s="4"/>
      <c r="O64" s="4"/>
      <c r="P64" s="4"/>
      <c r="Q64" s="85"/>
      <c r="R64" s="84"/>
      <c r="S64" s="4"/>
      <c r="T64" s="4"/>
      <c r="U64" s="4"/>
      <c r="V64" s="4"/>
      <c r="W64" s="84"/>
      <c r="X64" s="84"/>
      <c r="Y64" s="84"/>
      <c r="Z64" s="84"/>
      <c r="AA64" s="84"/>
      <c r="AB64" s="4"/>
      <c r="AC64" s="4"/>
      <c r="AD64" s="4"/>
      <c r="AE64" s="4"/>
      <c r="AF64" s="4"/>
      <c r="AG64" s="4"/>
      <c r="AH64" s="4"/>
      <c r="AI64" s="4"/>
    </row>
    <row r="65" spans="2:35" ht="35.65" customHeight="1" x14ac:dyDescent="0.15">
      <c r="B65" s="876"/>
      <c r="C65" s="4"/>
      <c r="D65" s="4"/>
      <c r="E65" s="4"/>
      <c r="F65" s="4"/>
      <c r="G65" s="4"/>
      <c r="H65" s="4"/>
      <c r="I65" s="84"/>
      <c r="J65" s="4"/>
      <c r="K65" s="4"/>
      <c r="L65" s="4"/>
      <c r="M65" s="4"/>
      <c r="N65" s="4"/>
      <c r="O65" s="4"/>
      <c r="P65" s="4"/>
      <c r="Q65" s="85"/>
      <c r="R65" s="84"/>
      <c r="S65" s="4"/>
      <c r="T65" s="4"/>
      <c r="U65" s="4"/>
      <c r="V65" s="4"/>
      <c r="W65" s="84"/>
      <c r="X65" s="84"/>
      <c r="Y65" s="84"/>
      <c r="Z65" s="84"/>
      <c r="AA65" s="84"/>
      <c r="AB65" s="4"/>
      <c r="AC65" s="4"/>
      <c r="AD65" s="4"/>
      <c r="AE65" s="4"/>
      <c r="AF65" s="4"/>
      <c r="AG65" s="4"/>
      <c r="AH65" s="4"/>
      <c r="AI65" s="4"/>
    </row>
    <row r="66" spans="2:35" ht="35.65" customHeight="1" x14ac:dyDescent="0.15">
      <c r="B66" s="876"/>
      <c r="C66" s="4"/>
      <c r="D66" s="4"/>
      <c r="E66" s="4"/>
      <c r="F66" s="4"/>
      <c r="G66" s="4"/>
      <c r="H66" s="4"/>
      <c r="I66" s="84"/>
      <c r="J66" s="4"/>
      <c r="K66" s="4"/>
      <c r="L66" s="4"/>
      <c r="M66" s="4"/>
      <c r="N66" s="4"/>
      <c r="O66" s="4"/>
      <c r="P66" s="4"/>
      <c r="Q66" s="85"/>
      <c r="R66" s="84"/>
      <c r="S66" s="4"/>
      <c r="T66" s="4"/>
      <c r="U66" s="4"/>
      <c r="V66" s="4"/>
      <c r="W66" s="84"/>
      <c r="X66" s="84"/>
      <c r="Y66" s="84"/>
      <c r="Z66" s="84"/>
      <c r="AA66" s="84"/>
      <c r="AB66" s="4"/>
      <c r="AC66" s="4"/>
      <c r="AD66" s="4"/>
      <c r="AE66" s="4"/>
      <c r="AF66" s="4"/>
      <c r="AG66" s="4"/>
      <c r="AH66" s="4"/>
      <c r="AI66" s="4"/>
    </row>
    <row r="67" spans="2:35" ht="35.65" customHeight="1" x14ac:dyDescent="0.15">
      <c r="B67" s="876"/>
      <c r="C67" s="4"/>
      <c r="D67" s="4"/>
      <c r="E67" s="4"/>
      <c r="F67" s="4"/>
      <c r="G67" s="4"/>
      <c r="H67" s="4"/>
      <c r="I67" s="84"/>
      <c r="J67" s="4"/>
      <c r="K67" s="4"/>
      <c r="L67" s="4"/>
      <c r="M67" s="4"/>
      <c r="N67" s="4"/>
      <c r="O67" s="4"/>
      <c r="P67" s="4"/>
      <c r="Q67" s="84"/>
      <c r="R67" s="84"/>
      <c r="S67" s="4"/>
      <c r="T67" s="4"/>
      <c r="U67" s="4"/>
      <c r="V67" s="4"/>
      <c r="W67" s="84"/>
      <c r="X67" s="84"/>
      <c r="Y67" s="84"/>
      <c r="Z67" s="84"/>
      <c r="AA67" s="84"/>
      <c r="AB67" s="4"/>
      <c r="AC67" s="4"/>
      <c r="AD67" s="4"/>
      <c r="AE67" s="4"/>
      <c r="AF67" s="4"/>
      <c r="AG67" s="4"/>
      <c r="AH67" s="4"/>
      <c r="AI67" s="4"/>
    </row>
    <row r="68" spans="2:35" ht="35.65" customHeight="1" x14ac:dyDescent="0.15">
      <c r="B68" s="876"/>
      <c r="C68" s="4"/>
      <c r="D68" s="4"/>
      <c r="E68" s="4"/>
      <c r="F68" s="84"/>
      <c r="G68" s="84"/>
      <c r="H68" s="4"/>
      <c r="I68" s="4"/>
      <c r="J68" s="4"/>
      <c r="K68" s="4"/>
      <c r="L68" s="4"/>
      <c r="M68" s="4"/>
      <c r="N68" s="4"/>
      <c r="O68" s="4"/>
      <c r="P68" s="4"/>
      <c r="Q68" s="84"/>
      <c r="R68" s="4"/>
      <c r="S68" s="4"/>
      <c r="T68" s="4"/>
      <c r="U68" s="4"/>
      <c r="V68" s="4"/>
      <c r="W68" s="84"/>
      <c r="X68" s="84"/>
      <c r="Y68" s="84"/>
      <c r="Z68" s="84"/>
      <c r="AA68" s="84"/>
      <c r="AB68" s="4"/>
      <c r="AC68" s="4"/>
      <c r="AD68" s="4"/>
      <c r="AE68" s="4"/>
      <c r="AF68" s="4"/>
      <c r="AG68" s="4"/>
      <c r="AH68" s="4"/>
      <c r="AI68" s="4"/>
    </row>
    <row r="69" spans="2:35" ht="35.65" customHeight="1" x14ac:dyDescent="0.15">
      <c r="B69" s="876"/>
      <c r="C69" s="4"/>
      <c r="D69" s="4"/>
      <c r="E69" s="4"/>
      <c r="F69" s="84"/>
      <c r="G69" s="84"/>
      <c r="H69" s="84"/>
      <c r="I69" s="4"/>
      <c r="J69" s="4"/>
      <c r="K69" s="4"/>
      <c r="L69" s="4"/>
      <c r="M69" s="4"/>
      <c r="N69" s="4"/>
      <c r="O69" s="4"/>
      <c r="P69" s="4"/>
      <c r="Q69" s="84"/>
      <c r="R69" s="4"/>
      <c r="S69" s="4"/>
      <c r="T69" s="4"/>
      <c r="U69" s="4"/>
      <c r="V69" s="4"/>
      <c r="W69" s="84"/>
      <c r="X69" s="84"/>
      <c r="Y69" s="84"/>
      <c r="Z69" s="84"/>
      <c r="AA69" s="84"/>
      <c r="AB69" s="4"/>
      <c r="AC69" s="4"/>
      <c r="AD69" s="4"/>
      <c r="AE69" s="4"/>
      <c r="AF69" s="4"/>
      <c r="AG69" s="4"/>
      <c r="AH69" s="4"/>
      <c r="AI69" s="4"/>
    </row>
    <row r="70" spans="2:35" ht="35.65" customHeight="1" x14ac:dyDescent="0.15">
      <c r="B70" s="876"/>
      <c r="C70" s="84"/>
      <c r="D70" s="4"/>
      <c r="E70" s="4"/>
      <c r="F70" s="84"/>
      <c r="G70" s="84"/>
      <c r="H70" s="84"/>
      <c r="I70" s="4"/>
      <c r="J70" s="4"/>
      <c r="K70" s="4"/>
      <c r="L70" s="4"/>
      <c r="M70" s="4"/>
      <c r="N70" s="4"/>
      <c r="O70" s="4"/>
      <c r="P70" s="4"/>
      <c r="Q70" s="84"/>
      <c r="R70" s="84"/>
      <c r="S70" s="4"/>
      <c r="T70" s="4"/>
      <c r="U70" s="4"/>
      <c r="V70" s="4"/>
      <c r="W70" s="84"/>
      <c r="X70" s="84"/>
      <c r="Y70" s="84"/>
      <c r="Z70" s="84"/>
      <c r="AA70" s="84"/>
      <c r="AB70" s="4"/>
      <c r="AC70" s="4"/>
      <c r="AD70" s="4"/>
      <c r="AE70" s="4"/>
      <c r="AF70" s="4"/>
      <c r="AG70" s="4"/>
      <c r="AH70" s="4"/>
      <c r="AI70" s="4"/>
    </row>
    <row r="71" spans="2:35" ht="35.65" customHeight="1" x14ac:dyDescent="0.15">
      <c r="B71" s="876"/>
      <c r="C71" s="84"/>
      <c r="D71" s="4"/>
      <c r="E71" s="4"/>
      <c r="F71" s="84"/>
      <c r="G71" s="84"/>
      <c r="H71" s="84"/>
      <c r="I71" s="4"/>
      <c r="J71" s="4"/>
      <c r="K71" s="4"/>
      <c r="L71" s="4"/>
      <c r="M71" s="4"/>
      <c r="N71" s="4"/>
      <c r="O71" s="4"/>
      <c r="P71" s="4"/>
      <c r="Q71" s="84"/>
      <c r="R71" s="84"/>
      <c r="S71" s="4"/>
      <c r="T71" s="4"/>
      <c r="U71" s="4"/>
      <c r="V71" s="4"/>
      <c r="W71" s="84"/>
      <c r="X71" s="84"/>
      <c r="Y71" s="84"/>
      <c r="Z71" s="84"/>
      <c r="AA71" s="84"/>
      <c r="AB71" s="4"/>
      <c r="AC71" s="4"/>
      <c r="AD71" s="4"/>
      <c r="AE71" s="4"/>
      <c r="AF71" s="4"/>
      <c r="AG71" s="4"/>
      <c r="AH71" s="4"/>
      <c r="AI71" s="4"/>
    </row>
    <row r="72" spans="2:35" ht="35.65" customHeight="1" x14ac:dyDescent="0.15">
      <c r="B72" s="876"/>
      <c r="C72" s="84"/>
      <c r="D72" s="4"/>
      <c r="E72" s="4"/>
      <c r="F72" s="84"/>
      <c r="G72" s="84"/>
      <c r="H72" s="84"/>
      <c r="I72" s="4"/>
      <c r="J72" s="4"/>
      <c r="K72" s="4"/>
      <c r="L72" s="4"/>
      <c r="M72" s="4"/>
      <c r="N72" s="4"/>
      <c r="O72" s="4"/>
      <c r="P72" s="4"/>
      <c r="Q72" s="84"/>
      <c r="R72" s="84"/>
      <c r="S72" s="4"/>
      <c r="T72" s="4"/>
      <c r="U72" s="4"/>
      <c r="V72" s="4"/>
      <c r="W72" s="84"/>
      <c r="X72" s="84"/>
      <c r="Y72" s="84"/>
      <c r="Z72" s="84"/>
      <c r="AA72" s="84"/>
      <c r="AB72" s="4"/>
      <c r="AC72" s="4"/>
      <c r="AD72" s="4"/>
      <c r="AE72" s="4"/>
      <c r="AF72" s="4"/>
      <c r="AG72" s="4"/>
      <c r="AH72" s="4"/>
      <c r="AI72" s="4"/>
    </row>
    <row r="73" spans="2:35" ht="22.5" customHeight="1" x14ac:dyDescent="0.15">
      <c r="B73" s="876"/>
      <c r="C73" s="84"/>
      <c r="D73" s="4"/>
      <c r="E73" s="87"/>
      <c r="H73" s="88"/>
      <c r="I73" s="88"/>
      <c r="J73" s="88"/>
      <c r="K73" s="88"/>
      <c r="L73" s="88"/>
      <c r="M73" s="4"/>
      <c r="N73" s="4"/>
      <c r="O73" s="4"/>
      <c r="P73" s="4"/>
      <c r="Q73" s="84"/>
      <c r="R73" s="84"/>
      <c r="S73" s="4"/>
      <c r="T73" s="4"/>
      <c r="U73" s="4"/>
      <c r="V73" s="4"/>
      <c r="W73" s="84"/>
      <c r="X73" s="84"/>
      <c r="Y73" s="84"/>
      <c r="Z73" s="84"/>
      <c r="AA73" s="84"/>
    </row>
    <row r="74" spans="2:35" ht="78.75" customHeight="1" x14ac:dyDescent="0.15">
      <c r="B74" s="876"/>
      <c r="C74" s="4"/>
      <c r="D74" s="4"/>
      <c r="E74" s="87"/>
      <c r="H74" s="4"/>
      <c r="I74" s="4"/>
      <c r="J74" s="4"/>
      <c r="K74" s="4"/>
      <c r="L74" s="4"/>
      <c r="M74" s="4"/>
      <c r="N74" s="4"/>
      <c r="O74" s="4"/>
      <c r="P74" s="4"/>
      <c r="Q74" s="4"/>
      <c r="R74" s="4"/>
      <c r="S74" s="288"/>
      <c r="T74" s="288"/>
      <c r="U74" s="288"/>
      <c r="V74" s="878"/>
      <c r="W74" s="878"/>
      <c r="X74" s="878"/>
      <c r="Y74" s="878"/>
      <c r="Z74" s="878"/>
      <c r="AA74" s="878"/>
      <c r="AB74" s="878"/>
      <c r="AC74" s="878"/>
      <c r="AD74" s="878"/>
      <c r="AE74" s="878"/>
      <c r="AF74" s="878"/>
      <c r="AG74" s="878"/>
      <c r="AH74" s="878"/>
      <c r="AI74" s="878"/>
    </row>
    <row r="75" spans="2:35" ht="15" customHeight="1" x14ac:dyDescent="0.15"/>
    <row r="76" spans="2:35" ht="26.25" customHeight="1" x14ac:dyDescent="0.2">
      <c r="B76" s="876"/>
      <c r="C76" s="888"/>
      <c r="D76" s="888"/>
      <c r="E76" s="888"/>
      <c r="F76" s="888"/>
      <c r="G76" s="888"/>
      <c r="H76" s="888"/>
      <c r="I76" s="888"/>
      <c r="J76" s="888"/>
      <c r="K76" s="888"/>
      <c r="L76" s="888"/>
      <c r="M76" s="888"/>
      <c r="N76" s="888"/>
      <c r="O76" s="888"/>
      <c r="P76" s="888"/>
      <c r="Q76" s="888"/>
      <c r="R76" s="888"/>
      <c r="S76" s="888"/>
      <c r="T76" s="888"/>
      <c r="U76" s="888"/>
      <c r="V76" s="888"/>
      <c r="W76" s="888"/>
      <c r="X76" s="888"/>
      <c r="Y76" s="888"/>
      <c r="Z76" s="888"/>
      <c r="AA76" s="888"/>
      <c r="AB76" s="888"/>
      <c r="AC76" s="888"/>
      <c r="AD76" s="888"/>
      <c r="AE76" s="888"/>
      <c r="AF76" s="888"/>
      <c r="AG76" s="888"/>
      <c r="AH76" s="888"/>
      <c r="AI76" s="888"/>
    </row>
    <row r="77" spans="2:35" ht="35.65" customHeight="1" x14ac:dyDescent="0.15">
      <c r="B77" s="876"/>
      <c r="C77" s="4"/>
      <c r="D77" s="4"/>
      <c r="E77" s="4"/>
      <c r="F77" s="4"/>
      <c r="G77" s="4"/>
      <c r="H77" s="4"/>
      <c r="I77" s="84"/>
      <c r="J77" s="4"/>
      <c r="K77" s="4"/>
      <c r="L77" s="4"/>
      <c r="M77" s="4"/>
      <c r="N77" s="4"/>
      <c r="O77" s="4"/>
      <c r="P77" s="4"/>
      <c r="Q77" s="85"/>
      <c r="R77" s="84"/>
      <c r="S77" s="4"/>
      <c r="T77" s="4"/>
      <c r="U77" s="4"/>
      <c r="V77" s="4"/>
      <c r="W77" s="84"/>
      <c r="X77" s="84"/>
      <c r="Y77" s="84"/>
      <c r="Z77" s="84"/>
      <c r="AA77" s="84"/>
      <c r="AB77" s="4"/>
      <c r="AC77" s="4"/>
      <c r="AD77" s="4"/>
      <c r="AE77" s="4"/>
      <c r="AF77" s="4"/>
      <c r="AG77" s="4"/>
      <c r="AH77" s="4"/>
      <c r="AI77" s="4"/>
    </row>
    <row r="78" spans="2:35" ht="35.65" customHeight="1" x14ac:dyDescent="0.15">
      <c r="B78" s="876"/>
      <c r="C78" s="4"/>
      <c r="D78" s="4"/>
      <c r="E78" s="4"/>
      <c r="F78" s="4"/>
      <c r="G78" s="4"/>
      <c r="H78" s="4"/>
      <c r="I78" s="84"/>
      <c r="J78" s="4"/>
      <c r="K78" s="4"/>
      <c r="L78" s="4"/>
      <c r="M78" s="4"/>
      <c r="N78" s="4"/>
      <c r="O78" s="4"/>
      <c r="P78" s="4"/>
      <c r="Q78" s="85"/>
      <c r="R78" s="84"/>
      <c r="S78" s="4"/>
      <c r="T78" s="4"/>
      <c r="U78" s="4"/>
      <c r="V78" s="4"/>
      <c r="W78" s="84"/>
      <c r="X78" s="84"/>
      <c r="Y78" s="84"/>
      <c r="Z78" s="84"/>
      <c r="AA78" s="84"/>
      <c r="AB78" s="4"/>
      <c r="AC78" s="4"/>
      <c r="AD78" s="4"/>
      <c r="AE78" s="4"/>
      <c r="AF78" s="4"/>
      <c r="AG78" s="4"/>
      <c r="AH78" s="4"/>
      <c r="AI78" s="4"/>
    </row>
    <row r="79" spans="2:35" ht="35.65" customHeight="1" x14ac:dyDescent="0.15">
      <c r="B79" s="876"/>
      <c r="C79" s="4"/>
      <c r="D79" s="4"/>
      <c r="E79" s="4"/>
      <c r="F79" s="4"/>
      <c r="G79" s="4"/>
      <c r="H79" s="4"/>
      <c r="I79" s="84"/>
      <c r="J79" s="4"/>
      <c r="K79" s="4"/>
      <c r="L79" s="4"/>
      <c r="M79" s="4"/>
      <c r="N79" s="4"/>
      <c r="O79" s="4"/>
      <c r="P79" s="4"/>
      <c r="Q79" s="85"/>
      <c r="R79" s="84"/>
      <c r="S79" s="4"/>
      <c r="T79" s="4"/>
      <c r="U79" s="4"/>
      <c r="V79" s="4"/>
      <c r="W79" s="84"/>
      <c r="X79" s="84"/>
      <c r="Y79" s="84"/>
      <c r="Z79" s="84"/>
      <c r="AA79" s="84"/>
      <c r="AB79" s="4"/>
      <c r="AC79" s="4"/>
      <c r="AD79" s="4"/>
      <c r="AE79" s="4"/>
      <c r="AF79" s="4"/>
      <c r="AG79" s="4"/>
      <c r="AH79" s="4"/>
      <c r="AI79" s="4"/>
    </row>
    <row r="80" spans="2:35" ht="35.65" customHeight="1" x14ac:dyDescent="0.15">
      <c r="B80" s="876"/>
      <c r="C80" s="4"/>
      <c r="D80" s="4"/>
      <c r="E80" s="4"/>
      <c r="F80" s="4"/>
      <c r="G80" s="4"/>
      <c r="H80" s="4"/>
      <c r="I80" s="84"/>
      <c r="J80" s="4"/>
      <c r="K80" s="4"/>
      <c r="L80" s="4"/>
      <c r="M80" s="4"/>
      <c r="N80" s="4"/>
      <c r="O80" s="4"/>
      <c r="P80" s="4"/>
      <c r="Q80" s="85"/>
      <c r="R80" s="84"/>
      <c r="S80" s="4"/>
      <c r="T80" s="4"/>
      <c r="U80" s="4"/>
      <c r="V80" s="4"/>
      <c r="W80" s="84"/>
      <c r="X80" s="84"/>
      <c r="Y80" s="84"/>
      <c r="Z80" s="84"/>
      <c r="AA80" s="84"/>
      <c r="AB80" s="4"/>
      <c r="AC80" s="4"/>
      <c r="AD80" s="4"/>
      <c r="AE80" s="4"/>
      <c r="AF80" s="4"/>
      <c r="AG80" s="4"/>
      <c r="AH80" s="4"/>
      <c r="AI80" s="4"/>
    </row>
    <row r="81" spans="2:35" ht="35.65" customHeight="1" x14ac:dyDescent="0.15">
      <c r="B81" s="876"/>
      <c r="C81" s="4"/>
      <c r="D81" s="4"/>
      <c r="E81" s="4"/>
      <c r="F81" s="4"/>
      <c r="G81" s="4"/>
      <c r="H81" s="4"/>
      <c r="I81" s="84"/>
      <c r="J81" s="4"/>
      <c r="K81" s="4"/>
      <c r="L81" s="4"/>
      <c r="M81" s="4"/>
      <c r="N81" s="4"/>
      <c r="O81" s="4"/>
      <c r="P81" s="4"/>
      <c r="Q81" s="84"/>
      <c r="R81" s="84"/>
      <c r="S81" s="4"/>
      <c r="T81" s="4"/>
      <c r="U81" s="4"/>
      <c r="V81" s="4"/>
      <c r="W81" s="84"/>
      <c r="X81" s="84"/>
      <c r="Y81" s="84"/>
      <c r="Z81" s="84"/>
      <c r="AA81" s="84"/>
      <c r="AB81" s="4"/>
      <c r="AC81" s="4"/>
      <c r="AD81" s="4"/>
      <c r="AE81" s="4"/>
      <c r="AF81" s="4"/>
      <c r="AG81" s="4"/>
      <c r="AH81" s="4"/>
      <c r="AI81" s="4"/>
    </row>
    <row r="82" spans="2:35" ht="35.65" customHeight="1" x14ac:dyDescent="0.15">
      <c r="B82" s="876"/>
      <c r="C82" s="4"/>
      <c r="D82" s="4"/>
      <c r="E82" s="4"/>
      <c r="F82" s="84"/>
      <c r="G82" s="84"/>
      <c r="H82" s="4"/>
      <c r="I82" s="4"/>
      <c r="J82" s="4"/>
      <c r="K82" s="4"/>
      <c r="L82" s="4"/>
      <c r="M82" s="4"/>
      <c r="N82" s="4"/>
      <c r="O82" s="4"/>
      <c r="P82" s="4"/>
      <c r="Q82" s="84"/>
      <c r="R82" s="4"/>
      <c r="S82" s="4"/>
      <c r="T82" s="4"/>
      <c r="U82" s="4"/>
      <c r="V82" s="4"/>
      <c r="W82" s="84"/>
      <c r="X82" s="84"/>
      <c r="Y82" s="84"/>
      <c r="Z82" s="84"/>
      <c r="AA82" s="84"/>
      <c r="AB82" s="4"/>
      <c r="AC82" s="4"/>
      <c r="AD82" s="4"/>
      <c r="AE82" s="4"/>
      <c r="AF82" s="4"/>
      <c r="AG82" s="4"/>
      <c r="AH82" s="4"/>
      <c r="AI82" s="4"/>
    </row>
    <row r="83" spans="2:35" ht="35.65" customHeight="1" x14ac:dyDescent="0.15">
      <c r="B83" s="876"/>
      <c r="C83" s="4"/>
      <c r="D83" s="4"/>
      <c r="E83" s="4"/>
      <c r="F83" s="84"/>
      <c r="G83" s="84"/>
      <c r="H83" s="84"/>
      <c r="I83" s="4"/>
      <c r="J83" s="4"/>
      <c r="K83" s="4"/>
      <c r="L83" s="4"/>
      <c r="M83" s="4"/>
      <c r="N83" s="4"/>
      <c r="O83" s="4"/>
      <c r="P83" s="4"/>
      <c r="Q83" s="84"/>
      <c r="R83" s="4"/>
      <c r="S83" s="4"/>
      <c r="T83" s="4"/>
      <c r="U83" s="4"/>
      <c r="V83" s="4"/>
      <c r="W83" s="84"/>
      <c r="X83" s="84"/>
      <c r="Y83" s="84"/>
      <c r="Z83" s="84"/>
      <c r="AA83" s="84"/>
      <c r="AB83" s="4"/>
      <c r="AC83" s="4"/>
      <c r="AD83" s="4"/>
      <c r="AE83" s="4"/>
      <c r="AF83" s="4"/>
      <c r="AG83" s="4"/>
      <c r="AH83" s="4"/>
      <c r="AI83" s="4"/>
    </row>
    <row r="84" spans="2:35" ht="35.65" customHeight="1" x14ac:dyDescent="0.15">
      <c r="B84" s="876"/>
      <c r="C84" s="84"/>
      <c r="D84" s="4"/>
      <c r="E84" s="4"/>
      <c r="F84" s="84"/>
      <c r="G84" s="84"/>
      <c r="H84" s="84"/>
      <c r="I84" s="4"/>
      <c r="J84" s="4"/>
      <c r="K84" s="4"/>
      <c r="L84" s="4"/>
      <c r="M84" s="4"/>
      <c r="N84" s="4"/>
      <c r="O84" s="4"/>
      <c r="P84" s="4"/>
      <c r="Q84" s="84"/>
      <c r="R84" s="84"/>
      <c r="S84" s="4"/>
      <c r="T84" s="4"/>
      <c r="U84" s="4"/>
      <c r="V84" s="4"/>
      <c r="W84" s="84"/>
      <c r="X84" s="84"/>
      <c r="Y84" s="84"/>
      <c r="Z84" s="84"/>
      <c r="AA84" s="84"/>
      <c r="AB84" s="4"/>
      <c r="AC84" s="4"/>
      <c r="AD84" s="4"/>
      <c r="AE84" s="4"/>
      <c r="AF84" s="4"/>
      <c r="AG84" s="4"/>
      <c r="AH84" s="4"/>
      <c r="AI84" s="4"/>
    </row>
    <row r="85" spans="2:35" ht="35.65" customHeight="1" x14ac:dyDescent="0.15">
      <c r="B85" s="876"/>
      <c r="C85" s="84"/>
      <c r="D85" s="4"/>
      <c r="E85" s="4"/>
      <c r="F85" s="84"/>
      <c r="G85" s="84"/>
      <c r="H85" s="84"/>
      <c r="I85" s="4"/>
      <c r="J85" s="4"/>
      <c r="K85" s="4"/>
      <c r="L85" s="4"/>
      <c r="M85" s="4"/>
      <c r="N85" s="4"/>
      <c r="O85" s="4"/>
      <c r="P85" s="4"/>
      <c r="Q85" s="84"/>
      <c r="R85" s="84"/>
      <c r="S85" s="4"/>
      <c r="T85" s="4"/>
      <c r="U85" s="4"/>
      <c r="V85" s="4"/>
      <c r="W85" s="84"/>
      <c r="X85" s="84"/>
      <c r="Y85" s="84"/>
      <c r="Z85" s="84"/>
      <c r="AA85" s="84"/>
      <c r="AB85" s="4"/>
      <c r="AC85" s="4"/>
      <c r="AD85" s="4"/>
      <c r="AE85" s="4"/>
      <c r="AF85" s="4"/>
      <c r="AG85" s="4"/>
      <c r="AH85" s="4"/>
      <c r="AI85" s="4"/>
    </row>
    <row r="86" spans="2:35" ht="35.65" customHeight="1" x14ac:dyDescent="0.15">
      <c r="B86" s="876"/>
      <c r="C86" s="84"/>
      <c r="D86" s="4"/>
      <c r="E86" s="4"/>
      <c r="F86" s="84"/>
      <c r="G86" s="84"/>
      <c r="H86" s="84"/>
      <c r="I86" s="4"/>
      <c r="J86" s="4"/>
      <c r="K86" s="4"/>
      <c r="L86" s="4"/>
      <c r="M86" s="4"/>
      <c r="N86" s="4"/>
      <c r="O86" s="4"/>
      <c r="P86" s="4"/>
      <c r="Q86" s="84"/>
      <c r="R86" s="84"/>
      <c r="S86" s="4"/>
      <c r="T86" s="4"/>
      <c r="U86" s="4"/>
      <c r="V86" s="4"/>
      <c r="W86" s="84"/>
      <c r="X86" s="84"/>
      <c r="Y86" s="84"/>
      <c r="Z86" s="84"/>
      <c r="AA86" s="84"/>
      <c r="AB86" s="4"/>
      <c r="AC86" s="4"/>
      <c r="AD86" s="4"/>
      <c r="AE86" s="4"/>
      <c r="AF86" s="4"/>
      <c r="AG86" s="4"/>
      <c r="AH86" s="4"/>
      <c r="AI86" s="4"/>
    </row>
    <row r="87" spans="2:35" ht="22.5" customHeight="1" x14ac:dyDescent="0.15">
      <c r="B87" s="876"/>
      <c r="C87" s="84"/>
      <c r="D87" s="4"/>
      <c r="E87" s="87"/>
      <c r="H87" s="88"/>
      <c r="I87" s="88"/>
      <c r="J87" s="88"/>
      <c r="K87" s="88"/>
      <c r="L87" s="88"/>
      <c r="M87" s="4"/>
      <c r="N87" s="4"/>
      <c r="O87" s="4"/>
      <c r="P87" s="4"/>
      <c r="Q87" s="84"/>
      <c r="R87" s="84"/>
      <c r="S87" s="4"/>
      <c r="T87" s="4"/>
      <c r="U87" s="4"/>
      <c r="V87" s="4"/>
      <c r="W87" s="84"/>
      <c r="X87" s="84"/>
      <c r="Y87" s="84"/>
      <c r="Z87" s="84"/>
      <c r="AA87" s="84"/>
    </row>
    <row r="88" spans="2:35" ht="78.75" customHeight="1" x14ac:dyDescent="0.15">
      <c r="B88" s="876"/>
      <c r="C88" s="4"/>
      <c r="D88" s="4"/>
      <c r="E88" s="87"/>
      <c r="H88" s="4"/>
      <c r="I88" s="4"/>
      <c r="J88" s="4"/>
      <c r="K88" s="4"/>
      <c r="L88" s="4"/>
      <c r="M88" s="4"/>
      <c r="N88" s="4"/>
      <c r="O88" s="4"/>
      <c r="P88" s="4"/>
      <c r="Q88" s="4"/>
      <c r="R88" s="4"/>
      <c r="S88" s="288"/>
      <c r="T88" s="288"/>
      <c r="U88" s="288"/>
      <c r="V88" s="878"/>
      <c r="W88" s="878"/>
      <c r="X88" s="878"/>
      <c r="Y88" s="878"/>
      <c r="Z88" s="878"/>
      <c r="AA88" s="878"/>
      <c r="AB88" s="878"/>
      <c r="AC88" s="878"/>
      <c r="AD88" s="878"/>
      <c r="AE88" s="878"/>
      <c r="AF88" s="878"/>
      <c r="AG88" s="878"/>
      <c r="AH88" s="878"/>
      <c r="AI88" s="878"/>
    </row>
    <row r="89" spans="2:35" ht="15" customHeight="1" x14ac:dyDescent="0.15"/>
    <row r="90" spans="2:35" ht="26.25" customHeight="1" x14ac:dyDescent="0.2">
      <c r="B90" s="876"/>
      <c r="C90" s="888"/>
      <c r="D90" s="888"/>
      <c r="E90" s="888"/>
      <c r="F90" s="888"/>
      <c r="G90" s="888"/>
      <c r="H90" s="888"/>
      <c r="I90" s="888"/>
      <c r="J90" s="888"/>
      <c r="K90" s="888"/>
      <c r="L90" s="888"/>
      <c r="M90" s="888"/>
      <c r="N90" s="888"/>
      <c r="O90" s="888"/>
      <c r="P90" s="888"/>
      <c r="Q90" s="888"/>
      <c r="R90" s="888"/>
      <c r="S90" s="888"/>
      <c r="T90" s="888"/>
      <c r="U90" s="888"/>
      <c r="V90" s="888"/>
      <c r="W90" s="888"/>
      <c r="X90" s="888"/>
      <c r="Y90" s="888"/>
      <c r="Z90" s="888"/>
      <c r="AA90" s="888"/>
      <c r="AB90" s="888"/>
      <c r="AC90" s="888"/>
      <c r="AD90" s="888"/>
      <c r="AE90" s="888"/>
      <c r="AF90" s="888"/>
      <c r="AG90" s="888"/>
      <c r="AH90" s="888"/>
      <c r="AI90" s="888"/>
    </row>
    <row r="91" spans="2:35" ht="35.65" customHeight="1" x14ac:dyDescent="0.15">
      <c r="B91" s="876"/>
      <c r="C91" s="4"/>
      <c r="D91" s="4"/>
      <c r="E91" s="4"/>
      <c r="F91" s="4"/>
      <c r="G91" s="4"/>
      <c r="H91" s="4"/>
      <c r="I91" s="84"/>
      <c r="J91" s="4"/>
      <c r="K91" s="4"/>
      <c r="L91" s="4"/>
      <c r="M91" s="4"/>
      <c r="N91" s="4"/>
      <c r="O91" s="4"/>
      <c r="P91" s="4"/>
      <c r="Q91" s="85"/>
      <c r="R91" s="84"/>
      <c r="S91" s="4"/>
      <c r="T91" s="4"/>
      <c r="U91" s="4"/>
      <c r="V91" s="4"/>
      <c r="W91" s="84"/>
      <c r="X91" s="84"/>
      <c r="Y91" s="84"/>
      <c r="Z91" s="84"/>
      <c r="AA91" s="84"/>
      <c r="AB91" s="4"/>
      <c r="AC91" s="4"/>
      <c r="AD91" s="4"/>
      <c r="AE91" s="4"/>
      <c r="AF91" s="4"/>
      <c r="AG91" s="4"/>
      <c r="AH91" s="4"/>
      <c r="AI91" s="4"/>
    </row>
    <row r="92" spans="2:35" ht="35.65" customHeight="1" x14ac:dyDescent="0.15">
      <c r="B92" s="876"/>
      <c r="C92" s="4"/>
      <c r="D92" s="4"/>
      <c r="E92" s="4"/>
      <c r="F92" s="4"/>
      <c r="G92" s="4"/>
      <c r="H92" s="4"/>
      <c r="I92" s="84"/>
      <c r="J92" s="4"/>
      <c r="K92" s="4"/>
      <c r="L92" s="4"/>
      <c r="M92" s="4"/>
      <c r="N92" s="4"/>
      <c r="O92" s="4"/>
      <c r="P92" s="4"/>
      <c r="Q92" s="85"/>
      <c r="R92" s="84"/>
      <c r="S92" s="4"/>
      <c r="T92" s="4"/>
      <c r="U92" s="4"/>
      <c r="V92" s="4"/>
      <c r="W92" s="84"/>
      <c r="X92" s="84"/>
      <c r="Y92" s="84"/>
      <c r="Z92" s="84"/>
      <c r="AA92" s="84"/>
      <c r="AB92" s="4"/>
      <c r="AC92" s="4"/>
      <c r="AD92" s="4"/>
      <c r="AE92" s="4"/>
      <c r="AF92" s="4"/>
      <c r="AG92" s="4"/>
      <c r="AH92" s="4"/>
      <c r="AI92" s="4"/>
    </row>
    <row r="93" spans="2:35" ht="35.65" customHeight="1" x14ac:dyDescent="0.15">
      <c r="B93" s="876"/>
      <c r="C93" s="4"/>
      <c r="D93" s="4"/>
      <c r="E93" s="4"/>
      <c r="F93" s="4"/>
      <c r="G93" s="4"/>
      <c r="H93" s="4"/>
      <c r="I93" s="84"/>
      <c r="J93" s="4"/>
      <c r="K93" s="4"/>
      <c r="L93" s="4"/>
      <c r="M93" s="4"/>
      <c r="N93" s="4"/>
      <c r="O93" s="4"/>
      <c r="P93" s="4"/>
      <c r="Q93" s="85"/>
      <c r="R93" s="84"/>
      <c r="S93" s="4"/>
      <c r="T93" s="4"/>
      <c r="U93" s="4"/>
      <c r="V93" s="4"/>
      <c r="W93" s="84"/>
      <c r="X93" s="84"/>
      <c r="Y93" s="84"/>
      <c r="Z93" s="84"/>
      <c r="AA93" s="84"/>
      <c r="AB93" s="4"/>
      <c r="AC93" s="4"/>
      <c r="AD93" s="4"/>
      <c r="AE93" s="4"/>
      <c r="AF93" s="4"/>
      <c r="AG93" s="4"/>
      <c r="AH93" s="4"/>
      <c r="AI93" s="4"/>
    </row>
    <row r="94" spans="2:35" ht="35.65" customHeight="1" x14ac:dyDescent="0.15">
      <c r="B94" s="876"/>
      <c r="C94" s="4"/>
      <c r="D94" s="4"/>
      <c r="E94" s="4"/>
      <c r="F94" s="4"/>
      <c r="G94" s="4"/>
      <c r="H94" s="4"/>
      <c r="I94" s="84"/>
      <c r="J94" s="4"/>
      <c r="K94" s="4"/>
      <c r="L94" s="4"/>
      <c r="M94" s="4"/>
      <c r="N94" s="4"/>
      <c r="O94" s="4"/>
      <c r="P94" s="4"/>
      <c r="Q94" s="85"/>
      <c r="R94" s="84"/>
      <c r="S94" s="4"/>
      <c r="T94" s="4"/>
      <c r="U94" s="4"/>
      <c r="V94" s="4"/>
      <c r="W94" s="84"/>
      <c r="X94" s="84"/>
      <c r="Y94" s="84"/>
      <c r="Z94" s="84"/>
      <c r="AA94" s="84"/>
      <c r="AB94" s="4"/>
      <c r="AC94" s="4"/>
      <c r="AD94" s="4"/>
      <c r="AE94" s="4"/>
      <c r="AF94" s="4"/>
      <c r="AG94" s="4"/>
      <c r="AH94" s="4"/>
      <c r="AI94" s="4"/>
    </row>
    <row r="95" spans="2:35" ht="35.65" customHeight="1" x14ac:dyDescent="0.15">
      <c r="B95" s="876"/>
      <c r="C95" s="4"/>
      <c r="D95" s="4"/>
      <c r="E95" s="4"/>
      <c r="F95" s="4"/>
      <c r="G95" s="4"/>
      <c r="H95" s="4"/>
      <c r="I95" s="84"/>
      <c r="J95" s="4"/>
      <c r="K95" s="4"/>
      <c r="L95" s="4"/>
      <c r="M95" s="4"/>
      <c r="N95" s="4"/>
      <c r="O95" s="4"/>
      <c r="P95" s="4"/>
      <c r="Q95" s="84"/>
      <c r="R95" s="84"/>
      <c r="S95" s="4"/>
      <c r="T95" s="4"/>
      <c r="U95" s="4"/>
      <c r="V95" s="4"/>
      <c r="W95" s="84"/>
      <c r="X95" s="84"/>
      <c r="Y95" s="84"/>
      <c r="Z95" s="84"/>
      <c r="AA95" s="84"/>
      <c r="AB95" s="4"/>
      <c r="AC95" s="4"/>
      <c r="AD95" s="4"/>
      <c r="AE95" s="4"/>
      <c r="AF95" s="4"/>
      <c r="AG95" s="4"/>
      <c r="AH95" s="4"/>
      <c r="AI95" s="4"/>
    </row>
    <row r="96" spans="2:35" ht="35.65" customHeight="1" x14ac:dyDescent="0.15">
      <c r="B96" s="876"/>
      <c r="C96" s="4"/>
      <c r="D96" s="4"/>
      <c r="E96" s="4"/>
      <c r="F96" s="84"/>
      <c r="G96" s="84"/>
      <c r="H96" s="4"/>
      <c r="I96" s="4"/>
      <c r="J96" s="4"/>
      <c r="K96" s="4"/>
      <c r="L96" s="4"/>
      <c r="M96" s="4"/>
      <c r="N96" s="4"/>
      <c r="O96" s="4"/>
      <c r="P96" s="4"/>
      <c r="Q96" s="84"/>
      <c r="R96" s="4"/>
      <c r="S96" s="4"/>
      <c r="T96" s="4"/>
      <c r="U96" s="4"/>
      <c r="V96" s="4"/>
      <c r="W96" s="84"/>
      <c r="X96" s="84"/>
      <c r="Y96" s="84"/>
      <c r="Z96" s="84"/>
      <c r="AA96" s="84"/>
      <c r="AB96" s="4"/>
      <c r="AC96" s="4"/>
      <c r="AD96" s="4"/>
      <c r="AE96" s="4"/>
      <c r="AF96" s="4"/>
      <c r="AG96" s="4"/>
      <c r="AH96" s="4"/>
      <c r="AI96" s="4"/>
    </row>
    <row r="97" spans="2:35" ht="35.65" customHeight="1" x14ac:dyDescent="0.15">
      <c r="B97" s="876"/>
      <c r="C97" s="4"/>
      <c r="D97" s="4"/>
      <c r="E97" s="4"/>
      <c r="F97" s="84"/>
      <c r="G97" s="84"/>
      <c r="H97" s="84"/>
      <c r="I97" s="4"/>
      <c r="J97" s="4"/>
      <c r="K97" s="4"/>
      <c r="L97" s="4"/>
      <c r="M97" s="4"/>
      <c r="N97" s="4"/>
      <c r="O97" s="4"/>
      <c r="P97" s="4"/>
      <c r="Q97" s="84"/>
      <c r="R97" s="4"/>
      <c r="S97" s="4"/>
      <c r="T97" s="4"/>
      <c r="U97" s="4"/>
      <c r="V97" s="4"/>
      <c r="W97" s="84"/>
      <c r="X97" s="84"/>
      <c r="Y97" s="84"/>
      <c r="Z97" s="84"/>
      <c r="AA97" s="84"/>
      <c r="AB97" s="4"/>
      <c r="AC97" s="4"/>
      <c r="AD97" s="4"/>
      <c r="AE97" s="4"/>
      <c r="AF97" s="4"/>
      <c r="AG97" s="4"/>
      <c r="AH97" s="4"/>
      <c r="AI97" s="4"/>
    </row>
    <row r="98" spans="2:35" ht="35.65" customHeight="1" x14ac:dyDescent="0.15">
      <c r="B98" s="876"/>
      <c r="C98" s="84"/>
      <c r="D98" s="4"/>
      <c r="E98" s="4"/>
      <c r="F98" s="84"/>
      <c r="G98" s="84"/>
      <c r="H98" s="84"/>
      <c r="I98" s="4"/>
      <c r="J98" s="4"/>
      <c r="K98" s="4"/>
      <c r="L98" s="4"/>
      <c r="M98" s="4"/>
      <c r="N98" s="4"/>
      <c r="O98" s="4"/>
      <c r="P98" s="4"/>
      <c r="Q98" s="84"/>
      <c r="R98" s="84"/>
      <c r="S98" s="4"/>
      <c r="T98" s="4"/>
      <c r="U98" s="4"/>
      <c r="V98" s="4"/>
      <c r="W98" s="84"/>
      <c r="X98" s="84"/>
      <c r="Y98" s="84"/>
      <c r="Z98" s="84"/>
      <c r="AA98" s="84"/>
      <c r="AB98" s="4"/>
      <c r="AC98" s="4"/>
      <c r="AD98" s="4"/>
      <c r="AE98" s="4"/>
      <c r="AF98" s="4"/>
      <c r="AG98" s="4"/>
      <c r="AH98" s="4"/>
      <c r="AI98" s="4"/>
    </row>
    <row r="99" spans="2:35" ht="35.65" customHeight="1" x14ac:dyDescent="0.15">
      <c r="B99" s="876"/>
      <c r="C99" s="84"/>
      <c r="D99" s="4"/>
      <c r="E99" s="4"/>
      <c r="F99" s="84"/>
      <c r="G99" s="84"/>
      <c r="H99" s="84"/>
      <c r="I99" s="4"/>
      <c r="J99" s="4"/>
      <c r="K99" s="4"/>
      <c r="L99" s="4"/>
      <c r="M99" s="4"/>
      <c r="N99" s="4"/>
      <c r="O99" s="4"/>
      <c r="P99" s="4"/>
      <c r="Q99" s="84"/>
      <c r="R99" s="84"/>
      <c r="S99" s="4"/>
      <c r="T99" s="4"/>
      <c r="U99" s="4"/>
      <c r="V99" s="4"/>
      <c r="W99" s="84"/>
      <c r="X99" s="84"/>
      <c r="Y99" s="84"/>
      <c r="Z99" s="84"/>
      <c r="AA99" s="84"/>
      <c r="AB99" s="4"/>
      <c r="AC99" s="4"/>
      <c r="AD99" s="4"/>
      <c r="AE99" s="4"/>
      <c r="AF99" s="4"/>
      <c r="AG99" s="4"/>
      <c r="AH99" s="4"/>
      <c r="AI99" s="4"/>
    </row>
    <row r="100" spans="2:35" ht="35.65" customHeight="1" x14ac:dyDescent="0.15">
      <c r="B100" s="876"/>
      <c r="C100" s="84"/>
      <c r="D100" s="4"/>
      <c r="E100" s="4"/>
      <c r="F100" s="84"/>
      <c r="G100" s="84"/>
      <c r="H100" s="84"/>
      <c r="I100" s="4"/>
      <c r="J100" s="4"/>
      <c r="K100" s="4"/>
      <c r="L100" s="4"/>
      <c r="M100" s="4"/>
      <c r="N100" s="4"/>
      <c r="O100" s="4"/>
      <c r="P100" s="4"/>
      <c r="Q100" s="84"/>
      <c r="R100" s="84"/>
      <c r="S100" s="4"/>
      <c r="T100" s="4"/>
      <c r="U100" s="4"/>
      <c r="V100" s="4"/>
      <c r="W100" s="84"/>
      <c r="X100" s="84"/>
      <c r="Y100" s="84"/>
      <c r="Z100" s="84"/>
      <c r="AA100" s="84"/>
      <c r="AB100" s="4"/>
      <c r="AC100" s="4"/>
      <c r="AD100" s="4"/>
      <c r="AE100" s="4"/>
      <c r="AF100" s="4"/>
      <c r="AG100" s="4"/>
      <c r="AH100" s="4"/>
      <c r="AI100" s="4"/>
    </row>
    <row r="101" spans="2:35" ht="22.5" customHeight="1" x14ac:dyDescent="0.15">
      <c r="B101" s="876"/>
      <c r="C101" s="84"/>
      <c r="D101" s="4"/>
      <c r="E101" s="87"/>
      <c r="H101" s="88"/>
      <c r="I101" s="88"/>
      <c r="J101" s="88"/>
      <c r="K101" s="88"/>
      <c r="L101" s="88"/>
      <c r="M101" s="4"/>
      <c r="N101" s="4"/>
      <c r="O101" s="4"/>
      <c r="P101" s="4"/>
      <c r="Q101" s="84"/>
      <c r="R101" s="84"/>
      <c r="S101" s="4"/>
      <c r="T101" s="4"/>
      <c r="U101" s="4"/>
      <c r="V101" s="4"/>
      <c r="W101" s="84"/>
      <c r="X101" s="84"/>
      <c r="Y101" s="84"/>
      <c r="Z101" s="84"/>
      <c r="AA101" s="84"/>
    </row>
    <row r="102" spans="2:35" ht="78.75" customHeight="1" x14ac:dyDescent="0.15">
      <c r="B102" s="876"/>
      <c r="C102" s="4"/>
      <c r="D102" s="4"/>
      <c r="E102" s="87"/>
      <c r="H102" s="4"/>
      <c r="I102" s="4"/>
      <c r="J102" s="4"/>
      <c r="K102" s="4"/>
      <c r="L102" s="4"/>
      <c r="M102" s="4"/>
      <c r="N102" s="4"/>
      <c r="O102" s="4"/>
      <c r="P102" s="4"/>
      <c r="Q102" s="4"/>
      <c r="R102" s="4"/>
      <c r="S102" s="288"/>
      <c r="T102" s="288"/>
      <c r="U102" s="288"/>
      <c r="V102" s="878"/>
      <c r="W102" s="878"/>
      <c r="X102" s="878"/>
      <c r="Y102" s="878"/>
      <c r="Z102" s="878"/>
      <c r="AA102" s="878"/>
      <c r="AB102" s="878"/>
      <c r="AC102" s="878"/>
      <c r="AD102" s="878"/>
      <c r="AE102" s="878"/>
      <c r="AF102" s="878"/>
      <c r="AG102" s="878"/>
      <c r="AH102" s="878"/>
      <c r="AI102" s="878"/>
    </row>
    <row r="103" spans="2:35" ht="15" customHeight="1" x14ac:dyDescent="0.15"/>
  </sheetData>
  <mergeCells count="35">
    <mergeCell ref="B20:B32"/>
    <mergeCell ref="C20:AI20"/>
    <mergeCell ref="V32:AI32"/>
    <mergeCell ref="B34:B46"/>
    <mergeCell ref="C34:AI34"/>
    <mergeCell ref="V46:AI46"/>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 ref="B48:B60"/>
    <mergeCell ref="C48:AI48"/>
    <mergeCell ref="V60:AI60"/>
    <mergeCell ref="B62:B74"/>
    <mergeCell ref="C62:AI62"/>
    <mergeCell ref="V74:AI74"/>
    <mergeCell ref="B76:B88"/>
    <mergeCell ref="C76:AI76"/>
    <mergeCell ref="V88:AI88"/>
    <mergeCell ref="B90:B102"/>
    <mergeCell ref="C90:AI90"/>
    <mergeCell ref="V102:AI102"/>
  </mergeCells>
  <phoneticPr fontId="9"/>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6" manualBreakCount="6">
    <brk id="19" min="1" max="34" man="1"/>
    <brk id="33" min="1" max="34" man="1"/>
    <brk id="47" min="1" max="34" man="1"/>
    <brk id="61" min="1" max="34" man="1"/>
    <brk id="75" min="1" max="34" man="1"/>
    <brk id="89" min="1" max="34"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R29" sqref="R29:T2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t="str">
        <f>N7</f>
        <v>PS</v>
      </c>
      <c r="AW5" s="43">
        <f>R7</f>
        <v>2.2000000000000002</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2</v>
      </c>
      <c r="BF5" s="56">
        <f t="shared" si="0"/>
        <v>3</v>
      </c>
      <c r="BG5" s="56">
        <f t="shared" si="0"/>
        <v>0</v>
      </c>
      <c r="BH5" s="56">
        <f t="shared" si="0"/>
        <v>0</v>
      </c>
      <c r="BI5" s="56">
        <f>AI37</f>
        <v>0</v>
      </c>
      <c r="BJ5" s="56">
        <f t="shared" si="0"/>
        <v>0</v>
      </c>
      <c r="BK5" s="56">
        <f>IF(Y37&gt;0,R7,"")</f>
        <v>2.2000000000000002</v>
      </c>
      <c r="BL5" s="44" t="str">
        <f>IF(Y37&gt;0,"",IF(Z37&gt;0,R7,""))</f>
        <v/>
      </c>
      <c r="BM5" s="44" t="e">
        <f>IF(Y37+Z37&gt;0,"",IF(AA37&gt;0,R7,""))</f>
        <v>#VALUE!</v>
      </c>
      <c r="BN5" s="44" t="e">
        <f>IF(Y37+Z37+AA37&gt;0,"",IF(AB37&gt;0,R7,""))</f>
        <v>#VALUE!</v>
      </c>
      <c r="BO5" s="56">
        <f>AC35</f>
        <v>0</v>
      </c>
      <c r="BP5" s="56">
        <f t="shared" ref="BP5:BQ5" si="1">AD35</f>
        <v>0</v>
      </c>
      <c r="BQ5" s="56">
        <f t="shared" si="1"/>
        <v>0.30000000000000004</v>
      </c>
      <c r="BR5" s="56">
        <f>AF35</f>
        <v>1.1387</v>
      </c>
      <c r="BS5" s="56">
        <f>AG35</f>
        <v>0</v>
      </c>
      <c r="BT5" s="56">
        <f>AH35</f>
        <v>0</v>
      </c>
      <c r="BU5" s="56">
        <f>AI35</f>
        <v>0</v>
      </c>
      <c r="BV5" s="56">
        <f>AJ35</f>
        <v>0</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05" t="s">
        <v>538</v>
      </c>
      <c r="O7" s="906"/>
      <c r="P7" s="944" t="s">
        <v>317</v>
      </c>
      <c r="Q7" s="930"/>
      <c r="R7" s="946">
        <v>2.2000000000000002</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461</v>
      </c>
      <c r="M11" s="893"/>
      <c r="N11" s="892" t="s">
        <v>347</v>
      </c>
      <c r="O11" s="893"/>
      <c r="P11" s="892" t="s">
        <v>250</v>
      </c>
      <c r="Q11" s="893"/>
      <c r="R11" s="307" t="s">
        <v>464</v>
      </c>
      <c r="S11" s="307"/>
      <c r="T11" s="307"/>
      <c r="U11" s="892" t="s">
        <v>532</v>
      </c>
      <c r="V11" s="893"/>
      <c r="W11" s="892" t="s">
        <v>556</v>
      </c>
      <c r="X11" s="893"/>
      <c r="Y11" s="286"/>
      <c r="Z11" s="286"/>
      <c r="AA11" s="286"/>
      <c r="AB11" s="286"/>
      <c r="AC11" s="267"/>
      <c r="AD11" s="267"/>
      <c r="AE11" s="267"/>
      <c r="AF11" s="267"/>
      <c r="AG11" s="267"/>
      <c r="AH11" s="267"/>
      <c r="AI11" s="267"/>
      <c r="AJ11" s="267"/>
      <c r="AK11" s="905"/>
      <c r="AL11" s="906"/>
      <c r="AM11" s="906"/>
      <c r="AN11" s="906"/>
      <c r="AO11" s="907"/>
      <c r="AP11" s="2"/>
      <c r="AQ11" s="60">
        <f>IF(P11="材質劣化",2,IF(P11="漏水",3,1))</f>
        <v>2</v>
      </c>
      <c r="AS11" s="42" t="str">
        <f>IF(Y11&lt;&gt;"",1,"")</f>
        <v/>
      </c>
    </row>
    <row r="12" spans="2:86" ht="12" customHeight="1" x14ac:dyDescent="0.15">
      <c r="B12" s="932"/>
      <c r="C12" s="937"/>
      <c r="D12" s="935"/>
      <c r="E12" s="935"/>
      <c r="F12" s="935"/>
      <c r="G12" s="935"/>
      <c r="H12" s="935"/>
      <c r="I12" s="935"/>
      <c r="J12" s="936"/>
      <c r="K12" s="95">
        <v>2</v>
      </c>
      <c r="L12" s="892" t="s">
        <v>461</v>
      </c>
      <c r="M12" s="893"/>
      <c r="N12" s="892" t="s">
        <v>347</v>
      </c>
      <c r="O12" s="893"/>
      <c r="P12" s="892" t="s">
        <v>250</v>
      </c>
      <c r="Q12" s="893"/>
      <c r="R12" s="307" t="s">
        <v>463</v>
      </c>
      <c r="S12" s="307"/>
      <c r="T12" s="307"/>
      <c r="U12" s="892" t="s">
        <v>532</v>
      </c>
      <c r="V12" s="893"/>
      <c r="W12" s="892" t="s">
        <v>556</v>
      </c>
      <c r="X12" s="893"/>
      <c r="Y12" s="286"/>
      <c r="Z12" s="286"/>
      <c r="AA12" s="286"/>
      <c r="AB12" s="286"/>
      <c r="AC12" s="267"/>
      <c r="AD12" s="267"/>
      <c r="AE12" s="267"/>
      <c r="AF12" s="267">
        <v>2.7000000000000001E-3</v>
      </c>
      <c r="AG12" s="267"/>
      <c r="AH12" s="267"/>
      <c r="AI12" s="267"/>
      <c r="AJ12" s="267"/>
      <c r="AK12" s="905"/>
      <c r="AL12" s="906"/>
      <c r="AM12" s="906"/>
      <c r="AN12" s="906"/>
      <c r="AO12" s="907"/>
      <c r="AP12" s="2"/>
      <c r="AQ12" s="60">
        <f>IF(P12="材質劣化",2,IF(P12="漏水",3,1))</f>
        <v>2</v>
      </c>
    </row>
    <row r="13" spans="2:86" ht="12" customHeight="1" x14ac:dyDescent="0.15">
      <c r="B13" s="932"/>
      <c r="C13" s="937"/>
      <c r="D13" s="935"/>
      <c r="E13" s="935"/>
      <c r="F13" s="935"/>
      <c r="G13" s="935"/>
      <c r="H13" s="935"/>
      <c r="I13" s="935"/>
      <c r="J13" s="936"/>
      <c r="K13" s="95">
        <v>3</v>
      </c>
      <c r="L13" s="892" t="s">
        <v>461</v>
      </c>
      <c r="M13" s="893"/>
      <c r="N13" s="892" t="s">
        <v>347</v>
      </c>
      <c r="O13" s="893"/>
      <c r="P13" s="892" t="s">
        <v>250</v>
      </c>
      <c r="Q13" s="893"/>
      <c r="R13" s="307" t="s">
        <v>463</v>
      </c>
      <c r="S13" s="307"/>
      <c r="T13" s="307"/>
      <c r="U13" s="892" t="s">
        <v>532</v>
      </c>
      <c r="V13" s="893"/>
      <c r="W13" s="892" t="s">
        <v>556</v>
      </c>
      <c r="X13" s="893"/>
      <c r="Y13" s="286"/>
      <c r="Z13" s="286"/>
      <c r="AA13" s="286"/>
      <c r="AB13" s="286"/>
      <c r="AC13" s="267"/>
      <c r="AD13" s="267"/>
      <c r="AE13" s="267"/>
      <c r="AF13" s="267">
        <v>1.6E-2</v>
      </c>
      <c r="AG13" s="267"/>
      <c r="AH13" s="267"/>
      <c r="AI13" s="267"/>
      <c r="AJ13" s="267"/>
      <c r="AK13" s="905"/>
      <c r="AL13" s="906"/>
      <c r="AM13" s="906"/>
      <c r="AN13" s="906"/>
      <c r="AO13" s="907"/>
      <c r="AP13" s="2"/>
      <c r="AQ13" s="60">
        <f t="shared" ref="AQ13:AQ27" si="2">IF(P13="材質劣化",2,IF(P13="漏水",3,1))</f>
        <v>2</v>
      </c>
    </row>
    <row r="14" spans="2:86" ht="12" customHeight="1" x14ac:dyDescent="0.15">
      <c r="B14" s="932"/>
      <c r="C14" s="937"/>
      <c r="D14" s="935"/>
      <c r="E14" s="935"/>
      <c r="F14" s="935"/>
      <c r="G14" s="935"/>
      <c r="H14" s="935"/>
      <c r="I14" s="935"/>
      <c r="J14" s="936"/>
      <c r="K14" s="95">
        <v>4</v>
      </c>
      <c r="L14" s="892" t="s">
        <v>461</v>
      </c>
      <c r="M14" s="893"/>
      <c r="N14" s="892" t="s">
        <v>347</v>
      </c>
      <c r="O14" s="893"/>
      <c r="P14" s="892" t="s">
        <v>250</v>
      </c>
      <c r="Q14" s="893"/>
      <c r="R14" s="307" t="s">
        <v>464</v>
      </c>
      <c r="S14" s="307"/>
      <c r="T14" s="307"/>
      <c r="U14" s="892" t="s">
        <v>532</v>
      </c>
      <c r="V14" s="893"/>
      <c r="W14" s="892" t="s">
        <v>556</v>
      </c>
      <c r="X14" s="893"/>
      <c r="Y14" s="286"/>
      <c r="Z14" s="286"/>
      <c r="AA14" s="286"/>
      <c r="AB14" s="286"/>
      <c r="AC14" s="267"/>
      <c r="AD14" s="267"/>
      <c r="AE14" s="267"/>
      <c r="AF14" s="267">
        <v>1.1200000000000001</v>
      </c>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462</v>
      </c>
      <c r="M15" s="893"/>
      <c r="N15" s="892" t="s">
        <v>338</v>
      </c>
      <c r="O15" s="893"/>
      <c r="P15" s="892" t="s">
        <v>250</v>
      </c>
      <c r="Q15" s="893"/>
      <c r="R15" s="307" t="s">
        <v>464</v>
      </c>
      <c r="S15" s="307"/>
      <c r="T15" s="307"/>
      <c r="U15" s="892" t="s">
        <v>547</v>
      </c>
      <c r="V15" s="893"/>
      <c r="W15" s="892" t="s">
        <v>556</v>
      </c>
      <c r="X15" s="893"/>
      <c r="Y15" s="286"/>
      <c r="Z15" s="286"/>
      <c r="AA15" s="286"/>
      <c r="AB15" s="286"/>
      <c r="AC15" s="267"/>
      <c r="AD15" s="267"/>
      <c r="AE15" s="267">
        <v>0.1</v>
      </c>
      <c r="AF15" s="267"/>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v>6</v>
      </c>
      <c r="L16" s="892" t="s">
        <v>462</v>
      </c>
      <c r="M16" s="893"/>
      <c r="N16" s="892" t="s">
        <v>338</v>
      </c>
      <c r="O16" s="893"/>
      <c r="P16" s="892" t="s">
        <v>250</v>
      </c>
      <c r="Q16" s="893"/>
      <c r="R16" s="307" t="s">
        <v>464</v>
      </c>
      <c r="S16" s="307"/>
      <c r="T16" s="307"/>
      <c r="U16" s="892" t="s">
        <v>547</v>
      </c>
      <c r="V16" s="893"/>
      <c r="W16" s="892" t="s">
        <v>556</v>
      </c>
      <c r="X16" s="893"/>
      <c r="Y16" s="286"/>
      <c r="Z16" s="286"/>
      <c r="AA16" s="286"/>
      <c r="AB16" s="286"/>
      <c r="AC16" s="267"/>
      <c r="AD16" s="267"/>
      <c r="AE16" s="267">
        <v>0.2</v>
      </c>
      <c r="AF16" s="267"/>
      <c r="AG16" s="267"/>
      <c r="AH16" s="267"/>
      <c r="AI16" s="267"/>
      <c r="AJ16" s="267"/>
      <c r="AK16" s="905"/>
      <c r="AL16" s="906"/>
      <c r="AM16" s="906"/>
      <c r="AN16" s="906"/>
      <c r="AO16" s="907"/>
      <c r="AP16" s="2"/>
      <c r="AQ16" s="60">
        <f t="shared" si="2"/>
        <v>2</v>
      </c>
    </row>
    <row r="17" spans="2:46" ht="12" customHeight="1" x14ac:dyDescent="0.15">
      <c r="B17" s="932"/>
      <c r="C17" s="937"/>
      <c r="D17" s="935"/>
      <c r="E17" s="935"/>
      <c r="F17" s="935"/>
      <c r="G17" s="935"/>
      <c r="H17" s="935"/>
      <c r="I17" s="935"/>
      <c r="J17" s="936"/>
      <c r="K17" s="95">
        <v>7</v>
      </c>
      <c r="L17" s="892" t="s">
        <v>249</v>
      </c>
      <c r="M17" s="893"/>
      <c r="N17" s="892" t="s">
        <v>264</v>
      </c>
      <c r="O17" s="893"/>
      <c r="P17" s="892"/>
      <c r="Q17" s="893"/>
      <c r="R17" s="307" t="s">
        <v>474</v>
      </c>
      <c r="S17" s="307"/>
      <c r="T17" s="307"/>
      <c r="U17" s="892" t="s">
        <v>532</v>
      </c>
      <c r="V17" s="893"/>
      <c r="W17" s="892" t="s">
        <v>556</v>
      </c>
      <c r="X17" s="893"/>
      <c r="Y17" s="286"/>
      <c r="Z17" s="286"/>
      <c r="AA17" s="286"/>
      <c r="AB17" s="286"/>
      <c r="AC17" s="267"/>
      <c r="AD17" s="267"/>
      <c r="AE17" s="267"/>
      <c r="AF17" s="267"/>
      <c r="AG17" s="267"/>
      <c r="AH17" s="267"/>
      <c r="AI17" s="267"/>
      <c r="AJ17" s="267"/>
      <c r="AK17" s="905"/>
      <c r="AL17" s="906"/>
      <c r="AM17" s="906"/>
      <c r="AN17" s="906"/>
      <c r="AO17" s="907"/>
      <c r="AP17" s="2"/>
      <c r="AQ17" s="60">
        <f t="shared" si="2"/>
        <v>1</v>
      </c>
    </row>
    <row r="18" spans="2:46" ht="12" customHeight="1" x14ac:dyDescent="0.15">
      <c r="B18" s="932"/>
      <c r="C18" s="937"/>
      <c r="D18" s="935"/>
      <c r="E18" s="935"/>
      <c r="F18" s="935"/>
      <c r="G18" s="935"/>
      <c r="H18" s="935"/>
      <c r="I18" s="935"/>
      <c r="J18" s="936"/>
      <c r="K18" s="95"/>
      <c r="L18" s="892"/>
      <c r="M18" s="893"/>
      <c r="N18" s="892"/>
      <c r="O18" s="893"/>
      <c r="P18" s="892"/>
      <c r="Q18" s="893"/>
      <c r="R18" s="389"/>
      <c r="S18" s="563"/>
      <c r="T18" s="365"/>
      <c r="U18" s="892"/>
      <c r="V18" s="893"/>
      <c r="W18" s="892"/>
      <c r="X18" s="893"/>
      <c r="Y18" s="55"/>
      <c r="Z18" s="55"/>
      <c r="AA18" s="55"/>
      <c r="AB18" s="55"/>
      <c r="AC18" s="61"/>
      <c r="AD18" s="61"/>
      <c r="AE18" s="61"/>
      <c r="AF18" s="61"/>
      <c r="AG18" s="61"/>
      <c r="AH18" s="61"/>
      <c r="AI18" s="61"/>
      <c r="AJ18" s="61"/>
      <c r="AK18" s="905"/>
      <c r="AL18" s="906"/>
      <c r="AM18" s="906"/>
      <c r="AN18" s="906"/>
      <c r="AO18" s="907"/>
      <c r="AP18" s="2"/>
      <c r="AQ18" s="60">
        <f t="shared" si="2"/>
        <v>1</v>
      </c>
    </row>
    <row r="19" spans="2:46" ht="12" customHeight="1" x14ac:dyDescent="0.15">
      <c r="B19" s="932"/>
      <c r="C19" s="937"/>
      <c r="D19" s="935"/>
      <c r="E19" s="935"/>
      <c r="F19" s="935"/>
      <c r="G19" s="935"/>
      <c r="H19" s="935"/>
      <c r="I19" s="935"/>
      <c r="J19" s="936"/>
      <c r="K19" s="95"/>
      <c r="L19" s="892"/>
      <c r="M19" s="893"/>
      <c r="N19" s="892"/>
      <c r="O19" s="893"/>
      <c r="P19" s="892"/>
      <c r="Q19" s="893"/>
      <c r="R19" s="389"/>
      <c r="S19" s="563"/>
      <c r="T19" s="365"/>
      <c r="U19" s="892"/>
      <c r="V19" s="893"/>
      <c r="W19" s="892"/>
      <c r="X19" s="893"/>
      <c r="Y19" s="55"/>
      <c r="Z19" s="55"/>
      <c r="AA19" s="55"/>
      <c r="AB19" s="55"/>
      <c r="AC19" s="61"/>
      <c r="AD19" s="61"/>
      <c r="AE19" s="61"/>
      <c r="AF19" s="61"/>
      <c r="AG19" s="61"/>
      <c r="AH19" s="61"/>
      <c r="AI19" s="61"/>
      <c r="AJ19" s="61"/>
      <c r="AK19" s="905"/>
      <c r="AL19" s="906"/>
      <c r="AM19" s="906"/>
      <c r="AN19" s="906"/>
      <c r="AO19" s="907"/>
      <c r="AP19" s="2"/>
      <c r="AQ19" s="60">
        <f t="shared" si="2"/>
        <v>1</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0.30000000000000004</v>
      </c>
      <c r="AF35" s="241">
        <f t="shared" si="7"/>
        <v>1.1387</v>
      </c>
      <c r="AG35" s="241">
        <f t="shared" si="7"/>
        <v>0</v>
      </c>
      <c r="AH35" s="241">
        <f t="shared" si="7"/>
        <v>0</v>
      </c>
      <c r="AI35" s="241">
        <f t="shared" si="7"/>
        <v>0</v>
      </c>
      <c r="AJ35" s="242">
        <f t="shared" si="7"/>
        <v>0</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2</v>
      </c>
      <c r="AF37" s="923">
        <f t="shared" si="8"/>
        <v>3</v>
      </c>
      <c r="AG37" s="923">
        <f t="shared" si="8"/>
        <v>0</v>
      </c>
      <c r="AH37" s="923">
        <f t="shared" si="8"/>
        <v>0</v>
      </c>
      <c r="AI37" s="923">
        <f t="shared" si="8"/>
        <v>0</v>
      </c>
      <c r="AJ37" s="923">
        <f>COUNTA(AJ11:AJ34)</f>
        <v>0</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AY2:BJ2"/>
    <mergeCell ref="BK2:BN2"/>
    <mergeCell ref="BO2:BV2"/>
    <mergeCell ref="AY3:BB3"/>
    <mergeCell ref="BC3:BF3"/>
    <mergeCell ref="BG3:BJ3"/>
    <mergeCell ref="BK3:BN3"/>
    <mergeCell ref="BO3:BR3"/>
    <mergeCell ref="BS3:BV3"/>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L27:M27"/>
    <mergeCell ref="N27:O27"/>
    <mergeCell ref="P27:Q27"/>
    <mergeCell ref="R27:T27"/>
    <mergeCell ref="U27:V27"/>
    <mergeCell ref="W27:X27"/>
    <mergeCell ref="R29:T29"/>
    <mergeCell ref="R28:T28"/>
    <mergeCell ref="L28:M28"/>
    <mergeCell ref="L29:M29"/>
    <mergeCell ref="U28:V28"/>
    <mergeCell ref="U29:V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L22:M22"/>
    <mergeCell ref="N22:O22"/>
    <mergeCell ref="P22:Q22"/>
    <mergeCell ref="R22:T22"/>
    <mergeCell ref="U22:V22"/>
    <mergeCell ref="W22:X22"/>
    <mergeCell ref="AK22:AO22"/>
    <mergeCell ref="L21:M21"/>
    <mergeCell ref="N21:O21"/>
    <mergeCell ref="P21:Q21"/>
    <mergeCell ref="R21:T21"/>
    <mergeCell ref="U21:V21"/>
    <mergeCell ref="W21:X21"/>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4:M14"/>
    <mergeCell ref="N14:O14"/>
    <mergeCell ref="P14:Q14"/>
    <mergeCell ref="R14:T14"/>
    <mergeCell ref="U14:V14"/>
    <mergeCell ref="W14:X14"/>
    <mergeCell ref="AK14:AO14"/>
    <mergeCell ref="L13:M13"/>
    <mergeCell ref="N13:O13"/>
    <mergeCell ref="P13:Q13"/>
    <mergeCell ref="R13:T13"/>
    <mergeCell ref="U13:V13"/>
    <mergeCell ref="W13:X13"/>
    <mergeCell ref="U12:V12"/>
    <mergeCell ref="W12:X12"/>
    <mergeCell ref="L11:M11"/>
    <mergeCell ref="N11:O11"/>
    <mergeCell ref="P11:Q11"/>
    <mergeCell ref="R11:T11"/>
    <mergeCell ref="U11:V11"/>
    <mergeCell ref="W11:X11"/>
    <mergeCell ref="AK7:AO10"/>
    <mergeCell ref="Y7:AB8"/>
    <mergeCell ref="AK12:AO12"/>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U31:V31"/>
    <mergeCell ref="U32:V32"/>
    <mergeCell ref="U33:V33"/>
    <mergeCell ref="AK28:AO28"/>
    <mergeCell ref="AK29:AO29"/>
    <mergeCell ref="AK31:AO31"/>
    <mergeCell ref="AK32:AO32"/>
    <mergeCell ref="AK33:AO33"/>
    <mergeCell ref="R30:T30"/>
    <mergeCell ref="U30:V30"/>
    <mergeCell ref="W30:X30"/>
    <mergeCell ref="AK30:AO30"/>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s>
  <phoneticPr fontId="9"/>
  <conditionalFormatting sqref="Y11:AB28 AG11:AJ28">
    <cfRule type="expression" dxfId="235" priority="3">
      <formula>$AQ11=2</formula>
    </cfRule>
  </conditionalFormatting>
  <conditionalFormatting sqref="Y29:AB29">
    <cfRule type="expression" dxfId="234" priority="40">
      <formula>$AQ28=2</formula>
    </cfRule>
  </conditionalFormatting>
  <conditionalFormatting sqref="Y30:AB31">
    <cfRule type="expression" dxfId="233" priority="36">
      <formula>$AQ28=2</formula>
    </cfRule>
  </conditionalFormatting>
  <conditionalFormatting sqref="Y32:AB32">
    <cfRule type="expression" dxfId="232" priority="34">
      <formula>$AQ29=2</formula>
    </cfRule>
  </conditionalFormatting>
  <conditionalFormatting sqref="Y33:AB33">
    <cfRule type="expression" dxfId="231" priority="32">
      <formula>$AQ29=2</formula>
    </cfRule>
  </conditionalFormatting>
  <conditionalFormatting sqref="Y34:AB34">
    <cfRule type="expression" dxfId="230" priority="30">
      <formula>$AQ29=2</formula>
    </cfRule>
  </conditionalFormatting>
  <conditionalFormatting sqref="Y11:AF28">
    <cfRule type="expression" dxfId="229" priority="2">
      <formula>$AQ11=3</formula>
    </cfRule>
  </conditionalFormatting>
  <conditionalFormatting sqref="Y29:AF29">
    <cfRule type="expression" dxfId="228" priority="41">
      <formula>$AQ28=3</formula>
    </cfRule>
  </conditionalFormatting>
  <conditionalFormatting sqref="Y30:AF31">
    <cfRule type="expression" dxfId="227" priority="37">
      <formula>$AQ28=3</formula>
    </cfRule>
  </conditionalFormatting>
  <conditionalFormatting sqref="Y32:AF32">
    <cfRule type="expression" dxfId="226" priority="35">
      <formula>$AQ29=3</formula>
    </cfRule>
  </conditionalFormatting>
  <conditionalFormatting sqref="Y33:AF33">
    <cfRule type="expression" dxfId="225" priority="33">
      <formula>$AQ29=3</formula>
    </cfRule>
  </conditionalFormatting>
  <conditionalFormatting sqref="Y34:AF34">
    <cfRule type="expression" dxfId="224" priority="31">
      <formula>$AQ29=3</formula>
    </cfRule>
  </conditionalFormatting>
  <conditionalFormatting sqref="AC11:AJ28">
    <cfRule type="expression" dxfId="223" priority="1">
      <formula>$AQ11=1</formula>
    </cfRule>
  </conditionalFormatting>
  <conditionalFormatting sqref="AC29:AJ29">
    <cfRule type="expression" dxfId="222" priority="135">
      <formula>$AQ28=1</formula>
    </cfRule>
  </conditionalFormatting>
  <conditionalFormatting sqref="AC30:AJ31">
    <cfRule type="expression" dxfId="221" priority="119">
      <formula>$AQ28=1</formula>
    </cfRule>
  </conditionalFormatting>
  <conditionalFormatting sqref="AC32:AJ32">
    <cfRule type="expression" dxfId="220" priority="111">
      <formula>$AQ29=1</formula>
    </cfRule>
  </conditionalFormatting>
  <conditionalFormatting sqref="AC33:AJ33">
    <cfRule type="expression" dxfId="219" priority="103">
      <formula>$AQ29=1</formula>
    </cfRule>
  </conditionalFormatting>
  <conditionalFormatting sqref="AC34:AJ34">
    <cfRule type="expression" dxfId="218" priority="95">
      <formula>$AQ29=1</formula>
    </cfRule>
  </conditionalFormatting>
  <conditionalFormatting sqref="AG29:AJ29">
    <cfRule type="expression" dxfId="217" priority="129">
      <formula>$AQ28=2</formula>
    </cfRule>
  </conditionalFormatting>
  <conditionalFormatting sqref="AG30:AJ31">
    <cfRule type="expression" dxfId="216" priority="113">
      <formula>$AQ28=2</formula>
    </cfRule>
  </conditionalFormatting>
  <conditionalFormatting sqref="AG32:AJ32">
    <cfRule type="expression" dxfId="215" priority="105">
      <formula>$AQ29=2</formula>
    </cfRule>
  </conditionalFormatting>
  <conditionalFormatting sqref="AG33:AJ33">
    <cfRule type="expression" dxfId="214" priority="97">
      <formula>$AQ29=2</formula>
    </cfRule>
  </conditionalFormatting>
  <conditionalFormatting sqref="AG34:AJ34">
    <cfRule type="expression" dxfId="213" priority="89">
      <formula>$AQ29=2</formula>
    </cfRule>
  </conditionalFormatting>
  <dataValidations count="3">
    <dataValidation type="list" allowBlank="1" showInputMessage="1" showErrorMessage="1" sqref="N11:O34" xr:uid="{B1197008-07B7-4EF6-BDAD-6564CCCE0F91}">
      <formula1>INDIRECT(L11)</formula1>
    </dataValidation>
    <dataValidation type="list" allowBlank="1" showInputMessage="1" showErrorMessage="1" sqref="Y18:AB34" xr:uid="{F5D5C62E-AC0B-4233-BE93-888074F74598}">
      <formula1>"〇,"</formula1>
    </dataValidation>
    <dataValidation type="list" allowBlank="1" showInputMessage="1" showErrorMessage="1" sqref="Y11:AB17" xr:uid="{8E8F7B90-4263-4161-A278-2E4066C23130}">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9FE4-B917-40E7-B4BC-84C8A35944CE}">
  <sheetPr>
    <pageSetUpPr fitToPage="1"/>
  </sheetPr>
  <dimension ref="B1:CH53"/>
  <sheetViews>
    <sheetView showGridLines="0" view="pageBreakPreview" topLeftCell="A3"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1</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7</v>
      </c>
      <c r="BG5" s="56">
        <f t="shared" si="0"/>
        <v>0</v>
      </c>
      <c r="BH5" s="56">
        <f t="shared" si="0"/>
        <v>0</v>
      </c>
      <c r="BI5" s="56">
        <f>AI37</f>
        <v>0</v>
      </c>
      <c r="BJ5" s="56">
        <f t="shared" si="0"/>
        <v>2</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0.95391999999999999</v>
      </c>
      <c r="BS5" s="56">
        <f>AG35</f>
        <v>0</v>
      </c>
      <c r="BT5" s="56">
        <f>AH35</f>
        <v>0</v>
      </c>
      <c r="BU5" s="56">
        <f>AI35</f>
        <v>0</v>
      </c>
      <c r="BV5" s="56">
        <f>AJ35</f>
        <v>18.75</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1</v>
      </c>
      <c r="O7" s="976"/>
      <c r="P7" s="944" t="s">
        <v>317</v>
      </c>
      <c r="Q7" s="930"/>
      <c r="R7" s="946">
        <v>6</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346</v>
      </c>
      <c r="O11" s="893"/>
      <c r="P11" s="892" t="s">
        <v>250</v>
      </c>
      <c r="Q11" s="893"/>
      <c r="R11" s="307" t="s">
        <v>464</v>
      </c>
      <c r="S11" s="307"/>
      <c r="T11" s="307"/>
      <c r="U11" s="892" t="s">
        <v>532</v>
      </c>
      <c r="V11" s="893"/>
      <c r="W11" s="892" t="s">
        <v>556</v>
      </c>
      <c r="X11" s="893"/>
      <c r="Y11" s="286"/>
      <c r="Z11" s="286"/>
      <c r="AA11" s="286"/>
      <c r="AB11" s="286"/>
      <c r="AC11" s="267"/>
      <c r="AD11" s="267"/>
      <c r="AE11" s="267"/>
      <c r="AF11" s="267">
        <v>0.6</v>
      </c>
      <c r="AG11" s="267"/>
      <c r="AH11" s="267"/>
      <c r="AI11" s="267"/>
      <c r="AJ11" s="267"/>
      <c r="AK11" s="892" t="s">
        <v>553</v>
      </c>
      <c r="AL11" s="972"/>
      <c r="AM11" s="972"/>
      <c r="AN11" s="973"/>
      <c r="AO11" s="974"/>
      <c r="AP11" s="2"/>
      <c r="AQ11" s="60">
        <f>IF(P11="材質劣化",2,IF(P11="漏水",3,1))</f>
        <v>2</v>
      </c>
      <c r="AS11" s="42" t="str">
        <f>IF(Y11&lt;&gt;"",1,"")</f>
        <v/>
      </c>
    </row>
    <row r="12" spans="2:86" ht="12" customHeight="1" x14ac:dyDescent="0.15">
      <c r="B12" s="932"/>
      <c r="C12" s="937"/>
      <c r="D12" s="935"/>
      <c r="E12" s="935"/>
      <c r="F12" s="935"/>
      <c r="G12" s="935"/>
      <c r="H12" s="935"/>
      <c r="I12" s="935"/>
      <c r="J12" s="936"/>
      <c r="K12" s="95">
        <v>2</v>
      </c>
      <c r="L12" s="892" t="s">
        <v>462</v>
      </c>
      <c r="M12" s="893"/>
      <c r="N12" s="892" t="s">
        <v>346</v>
      </c>
      <c r="O12" s="893"/>
      <c r="P12" s="892" t="s">
        <v>251</v>
      </c>
      <c r="Q12" s="893"/>
      <c r="R12" s="307" t="s">
        <v>471</v>
      </c>
      <c r="S12" s="307"/>
      <c r="T12" s="307"/>
      <c r="U12" s="892" t="s">
        <v>556</v>
      </c>
      <c r="V12" s="893"/>
      <c r="W12" s="892" t="s">
        <v>556</v>
      </c>
      <c r="X12" s="893"/>
      <c r="Y12" s="286"/>
      <c r="Z12" s="286"/>
      <c r="AA12" s="286"/>
      <c r="AB12" s="286"/>
      <c r="AC12" s="267"/>
      <c r="AD12" s="267"/>
      <c r="AE12" s="267"/>
      <c r="AF12" s="267"/>
      <c r="AG12" s="267"/>
      <c r="AH12" s="267"/>
      <c r="AI12" s="267"/>
      <c r="AJ12" s="267">
        <v>2.25</v>
      </c>
      <c r="AK12" s="892"/>
      <c r="AL12" s="972"/>
      <c r="AM12" s="972"/>
      <c r="AN12" s="973"/>
      <c r="AO12" s="974"/>
      <c r="AP12" s="2"/>
      <c r="AQ12" s="60">
        <f>IF(P12="材質劣化",2,IF(P12="漏水",3,1))</f>
        <v>3</v>
      </c>
    </row>
    <row r="13" spans="2:86" ht="12" customHeight="1" x14ac:dyDescent="0.15">
      <c r="B13" s="932"/>
      <c r="C13" s="937"/>
      <c r="D13" s="935"/>
      <c r="E13" s="935"/>
      <c r="F13" s="935"/>
      <c r="G13" s="935"/>
      <c r="H13" s="935"/>
      <c r="I13" s="935"/>
      <c r="J13" s="936"/>
      <c r="K13" s="95">
        <v>3</v>
      </c>
      <c r="L13" s="892" t="s">
        <v>462</v>
      </c>
      <c r="M13" s="893"/>
      <c r="N13" s="892" t="s">
        <v>342</v>
      </c>
      <c r="O13" s="893"/>
      <c r="P13" s="892" t="s">
        <v>251</v>
      </c>
      <c r="Q13" s="893"/>
      <c r="R13" s="307" t="s">
        <v>471</v>
      </c>
      <c r="S13" s="307"/>
      <c r="T13" s="307"/>
      <c r="U13" s="892" t="s">
        <v>556</v>
      </c>
      <c r="V13" s="893"/>
      <c r="W13" s="892" t="s">
        <v>556</v>
      </c>
      <c r="X13" s="893"/>
      <c r="Y13" s="286"/>
      <c r="Z13" s="286"/>
      <c r="AA13" s="286"/>
      <c r="AB13" s="286"/>
      <c r="AC13" s="267"/>
      <c r="AD13" s="267"/>
      <c r="AE13" s="267"/>
      <c r="AF13" s="267"/>
      <c r="AG13" s="267"/>
      <c r="AH13" s="267"/>
      <c r="AI13" s="267"/>
      <c r="AJ13" s="267">
        <v>16.5</v>
      </c>
      <c r="AK13" s="892"/>
      <c r="AL13" s="972"/>
      <c r="AM13" s="972"/>
      <c r="AN13" s="973"/>
      <c r="AO13" s="974"/>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342</v>
      </c>
      <c r="O14" s="893"/>
      <c r="P14" s="892" t="s">
        <v>250</v>
      </c>
      <c r="Q14" s="893"/>
      <c r="R14" s="389" t="s">
        <v>470</v>
      </c>
      <c r="S14" s="563"/>
      <c r="T14" s="365"/>
      <c r="U14" s="892" t="s">
        <v>556</v>
      </c>
      <c r="V14" s="893"/>
      <c r="W14" s="892" t="s">
        <v>556</v>
      </c>
      <c r="X14" s="893"/>
      <c r="Y14" s="286"/>
      <c r="Z14" s="286"/>
      <c r="AA14" s="286"/>
      <c r="AB14" s="286"/>
      <c r="AC14" s="267"/>
      <c r="AD14" s="267"/>
      <c r="AE14" s="267"/>
      <c r="AF14" s="267">
        <v>0.01</v>
      </c>
      <c r="AG14" s="267"/>
      <c r="AH14" s="267"/>
      <c r="AI14" s="267"/>
      <c r="AJ14" s="267"/>
      <c r="AK14" s="892"/>
      <c r="AL14" s="972"/>
      <c r="AM14" s="972"/>
      <c r="AN14" s="973"/>
      <c r="AO14" s="974"/>
      <c r="AP14" s="2"/>
      <c r="AQ14" s="60">
        <f t="shared" si="2"/>
        <v>2</v>
      </c>
    </row>
    <row r="15" spans="2:86" ht="12" customHeight="1" x14ac:dyDescent="0.15">
      <c r="B15" s="932"/>
      <c r="C15" s="937"/>
      <c r="D15" s="935"/>
      <c r="E15" s="935"/>
      <c r="F15" s="935"/>
      <c r="G15" s="935"/>
      <c r="H15" s="935"/>
      <c r="I15" s="935"/>
      <c r="J15" s="936"/>
      <c r="K15" s="95">
        <v>5</v>
      </c>
      <c r="L15" s="892" t="s">
        <v>462</v>
      </c>
      <c r="M15" s="893"/>
      <c r="N15" s="892" t="s">
        <v>338</v>
      </c>
      <c r="O15" s="893"/>
      <c r="P15" s="892" t="s">
        <v>250</v>
      </c>
      <c r="Q15" s="893"/>
      <c r="R15" s="389" t="s">
        <v>463</v>
      </c>
      <c r="S15" s="563"/>
      <c r="T15" s="365"/>
      <c r="U15" s="892" t="s">
        <v>532</v>
      </c>
      <c r="V15" s="893"/>
      <c r="W15" s="892" t="s">
        <v>556</v>
      </c>
      <c r="X15" s="893"/>
      <c r="Y15" s="286"/>
      <c r="Z15" s="286"/>
      <c r="AA15" s="286"/>
      <c r="AB15" s="286"/>
      <c r="AC15" s="267"/>
      <c r="AD15" s="267"/>
      <c r="AE15" s="267"/>
      <c r="AF15" s="267">
        <v>3.9199999999999999E-3</v>
      </c>
      <c r="AG15" s="267"/>
      <c r="AH15" s="267"/>
      <c r="AI15" s="267"/>
      <c r="AJ15" s="267"/>
      <c r="AK15" s="892"/>
      <c r="AL15" s="972"/>
      <c r="AM15" s="972"/>
      <c r="AN15" s="973"/>
      <c r="AO15" s="974"/>
      <c r="AP15" s="2"/>
      <c r="AQ15" s="60">
        <f t="shared" si="2"/>
        <v>2</v>
      </c>
    </row>
    <row r="16" spans="2:86" ht="12" customHeight="1" x14ac:dyDescent="0.15">
      <c r="B16" s="932"/>
      <c r="C16" s="937"/>
      <c r="D16" s="935"/>
      <c r="E16" s="935"/>
      <c r="F16" s="935"/>
      <c r="G16" s="935"/>
      <c r="H16" s="935"/>
      <c r="I16" s="935"/>
      <c r="J16" s="936"/>
      <c r="K16" s="95">
        <v>6</v>
      </c>
      <c r="L16" s="892" t="s">
        <v>462</v>
      </c>
      <c r="M16" s="893"/>
      <c r="N16" s="892" t="s">
        <v>338</v>
      </c>
      <c r="O16" s="893"/>
      <c r="P16" s="892" t="s">
        <v>250</v>
      </c>
      <c r="Q16" s="893"/>
      <c r="R16" s="389" t="s">
        <v>470</v>
      </c>
      <c r="S16" s="563"/>
      <c r="T16" s="365"/>
      <c r="U16" s="892" t="s">
        <v>532</v>
      </c>
      <c r="V16" s="893"/>
      <c r="W16" s="892" t="s">
        <v>556</v>
      </c>
      <c r="X16" s="893"/>
      <c r="Y16" s="286"/>
      <c r="Z16" s="286"/>
      <c r="AA16" s="286"/>
      <c r="AB16" s="286"/>
      <c r="AC16" s="267"/>
      <c r="AD16" s="267"/>
      <c r="AE16" s="267"/>
      <c r="AF16" s="267">
        <v>0.12</v>
      </c>
      <c r="AG16" s="267"/>
      <c r="AH16" s="267"/>
      <c r="AI16" s="267"/>
      <c r="AJ16" s="267"/>
      <c r="AK16" s="892" t="s">
        <v>554</v>
      </c>
      <c r="AL16" s="972"/>
      <c r="AM16" s="972"/>
      <c r="AN16" s="973"/>
      <c r="AO16" s="974"/>
      <c r="AP16" s="2"/>
      <c r="AQ16" s="60">
        <f t="shared" si="2"/>
        <v>2</v>
      </c>
    </row>
    <row r="17" spans="2:46" ht="12" customHeight="1" x14ac:dyDescent="0.15">
      <c r="B17" s="932"/>
      <c r="C17" s="937"/>
      <c r="D17" s="935"/>
      <c r="E17" s="935"/>
      <c r="F17" s="935"/>
      <c r="G17" s="935"/>
      <c r="H17" s="935"/>
      <c r="I17" s="935"/>
      <c r="J17" s="936"/>
      <c r="K17" s="95">
        <v>7</v>
      </c>
      <c r="L17" s="892" t="s">
        <v>462</v>
      </c>
      <c r="M17" s="893"/>
      <c r="N17" s="892" t="s">
        <v>339</v>
      </c>
      <c r="O17" s="893"/>
      <c r="P17" s="892" t="s">
        <v>250</v>
      </c>
      <c r="Q17" s="893"/>
      <c r="R17" s="389" t="s">
        <v>465</v>
      </c>
      <c r="S17" s="563"/>
      <c r="T17" s="365"/>
      <c r="U17" s="892" t="s">
        <v>532</v>
      </c>
      <c r="V17" s="893"/>
      <c r="W17" s="892" t="s">
        <v>556</v>
      </c>
      <c r="X17" s="893"/>
      <c r="Y17" s="286"/>
      <c r="Z17" s="286"/>
      <c r="AA17" s="286"/>
      <c r="AB17" s="286"/>
      <c r="AC17" s="267"/>
      <c r="AD17" s="267"/>
      <c r="AE17" s="267"/>
      <c r="AF17" s="267">
        <v>5.0000000000000001E-3</v>
      </c>
      <c r="AG17" s="267"/>
      <c r="AH17" s="267"/>
      <c r="AI17" s="267"/>
      <c r="AJ17" s="267"/>
      <c r="AK17" s="892" t="s">
        <v>553</v>
      </c>
      <c r="AL17" s="972"/>
      <c r="AM17" s="972"/>
      <c r="AN17" s="973"/>
      <c r="AO17" s="974"/>
      <c r="AP17" s="2"/>
      <c r="AQ17" s="60">
        <f t="shared" si="2"/>
        <v>2</v>
      </c>
    </row>
    <row r="18" spans="2:46" ht="12" customHeight="1" x14ac:dyDescent="0.15">
      <c r="B18" s="932"/>
      <c r="C18" s="937"/>
      <c r="D18" s="935"/>
      <c r="E18" s="935"/>
      <c r="F18" s="935"/>
      <c r="G18" s="935"/>
      <c r="H18" s="935"/>
      <c r="I18" s="935"/>
      <c r="J18" s="936"/>
      <c r="K18" s="95">
        <v>8</v>
      </c>
      <c r="L18" s="892" t="s">
        <v>462</v>
      </c>
      <c r="M18" s="893"/>
      <c r="N18" s="892" t="s">
        <v>337</v>
      </c>
      <c r="O18" s="893"/>
      <c r="P18" s="892" t="s">
        <v>250</v>
      </c>
      <c r="Q18" s="893"/>
      <c r="R18" s="389" t="s">
        <v>465</v>
      </c>
      <c r="S18" s="563"/>
      <c r="T18" s="365"/>
      <c r="U18" s="892" t="s">
        <v>532</v>
      </c>
      <c r="V18" s="893"/>
      <c r="W18" s="892" t="s">
        <v>556</v>
      </c>
      <c r="X18" s="893"/>
      <c r="Y18" s="286"/>
      <c r="Z18" s="286"/>
      <c r="AA18" s="286"/>
      <c r="AB18" s="286"/>
      <c r="AC18" s="267"/>
      <c r="AD18" s="267"/>
      <c r="AE18" s="267"/>
      <c r="AF18" s="267">
        <v>5.0000000000000001E-3</v>
      </c>
      <c r="AG18" s="267"/>
      <c r="AH18" s="267"/>
      <c r="AI18" s="267"/>
      <c r="AJ18" s="267"/>
      <c r="AK18" s="892" t="s">
        <v>553</v>
      </c>
      <c r="AL18" s="972"/>
      <c r="AM18" s="972"/>
      <c r="AN18" s="973"/>
      <c r="AO18" s="974"/>
      <c r="AP18" s="2"/>
      <c r="AQ18" s="60">
        <f t="shared" si="2"/>
        <v>2</v>
      </c>
    </row>
    <row r="19" spans="2:46" ht="12" customHeight="1" x14ac:dyDescent="0.15">
      <c r="B19" s="932"/>
      <c r="C19" s="937"/>
      <c r="D19" s="935"/>
      <c r="E19" s="935"/>
      <c r="F19" s="935"/>
      <c r="G19" s="935"/>
      <c r="H19" s="935"/>
      <c r="I19" s="935"/>
      <c r="J19" s="936"/>
      <c r="K19" s="95">
        <v>9</v>
      </c>
      <c r="L19" s="892" t="s">
        <v>462</v>
      </c>
      <c r="M19" s="893"/>
      <c r="N19" s="892" t="s">
        <v>337</v>
      </c>
      <c r="O19" s="893"/>
      <c r="P19" s="892" t="s">
        <v>250</v>
      </c>
      <c r="Q19" s="893"/>
      <c r="R19" s="389" t="s">
        <v>474</v>
      </c>
      <c r="S19" s="563"/>
      <c r="T19" s="365"/>
      <c r="U19" s="892" t="s">
        <v>532</v>
      </c>
      <c r="V19" s="893"/>
      <c r="W19" s="892" t="s">
        <v>556</v>
      </c>
      <c r="X19" s="893"/>
      <c r="Y19" s="286"/>
      <c r="Z19" s="286"/>
      <c r="AA19" s="286"/>
      <c r="AB19" s="286"/>
      <c r="AC19" s="267"/>
      <c r="AD19" s="267"/>
      <c r="AE19" s="267"/>
      <c r="AF19" s="267">
        <v>0.21</v>
      </c>
      <c r="AG19" s="267"/>
      <c r="AH19" s="267"/>
      <c r="AI19" s="267"/>
      <c r="AJ19" s="267"/>
      <c r="AK19" s="892"/>
      <c r="AL19" s="972"/>
      <c r="AM19" s="972"/>
      <c r="AN19" s="973"/>
      <c r="AO19" s="974"/>
      <c r="AP19" s="2"/>
      <c r="AQ19" s="60">
        <f t="shared" si="2"/>
        <v>2</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v>
      </c>
      <c r="AF35" s="241">
        <f t="shared" si="7"/>
        <v>0.95391999999999999</v>
      </c>
      <c r="AG35" s="241">
        <f t="shared" si="7"/>
        <v>0</v>
      </c>
      <c r="AH35" s="241">
        <f t="shared" si="7"/>
        <v>0</v>
      </c>
      <c r="AI35" s="241">
        <f t="shared" si="7"/>
        <v>0</v>
      </c>
      <c r="AJ35" s="242">
        <f t="shared" si="7"/>
        <v>18.75</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0</v>
      </c>
      <c r="AF37" s="923">
        <f t="shared" si="8"/>
        <v>7</v>
      </c>
      <c r="AG37" s="923">
        <f t="shared" si="8"/>
        <v>0</v>
      </c>
      <c r="AH37" s="923">
        <f t="shared" si="8"/>
        <v>0</v>
      </c>
      <c r="AI37" s="923">
        <f t="shared" si="8"/>
        <v>0</v>
      </c>
      <c r="AJ37" s="923">
        <f>COUNTA(AJ11:AJ34)</f>
        <v>2</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212" priority="3">
      <formula>$AQ11=2</formula>
    </cfRule>
  </conditionalFormatting>
  <conditionalFormatting sqref="Y29:AB29">
    <cfRule type="expression" dxfId="211" priority="16">
      <formula>$AQ28=2</formula>
    </cfRule>
  </conditionalFormatting>
  <conditionalFormatting sqref="Y30:AB31">
    <cfRule type="expression" dxfId="210" priority="14">
      <formula>$AQ28=2</formula>
    </cfRule>
  </conditionalFormatting>
  <conditionalFormatting sqref="Y32:AB32">
    <cfRule type="expression" dxfId="209" priority="12">
      <formula>$AQ29=2</formula>
    </cfRule>
  </conditionalFormatting>
  <conditionalFormatting sqref="Y33:AB33">
    <cfRule type="expression" dxfId="208" priority="10">
      <formula>$AQ29=2</formula>
    </cfRule>
  </conditionalFormatting>
  <conditionalFormatting sqref="Y34:AB34">
    <cfRule type="expression" dxfId="207" priority="8">
      <formula>$AQ29=2</formula>
    </cfRule>
  </conditionalFormatting>
  <conditionalFormatting sqref="Y11:AF28">
    <cfRule type="expression" dxfId="206" priority="2">
      <formula>$AQ11=3</formula>
    </cfRule>
  </conditionalFormatting>
  <conditionalFormatting sqref="Y29:AF29">
    <cfRule type="expression" dxfId="205" priority="17">
      <formula>$AQ28=3</formula>
    </cfRule>
  </conditionalFormatting>
  <conditionalFormatting sqref="Y30:AF31">
    <cfRule type="expression" dxfId="204" priority="15">
      <formula>$AQ28=3</formula>
    </cfRule>
  </conditionalFormatting>
  <conditionalFormatting sqref="Y32:AF32">
    <cfRule type="expression" dxfId="203" priority="13">
      <formula>$AQ29=3</formula>
    </cfRule>
  </conditionalFormatting>
  <conditionalFormatting sqref="Y33:AF33">
    <cfRule type="expression" dxfId="202" priority="11">
      <formula>$AQ29=3</formula>
    </cfRule>
  </conditionalFormatting>
  <conditionalFormatting sqref="Y34:AF34">
    <cfRule type="expression" dxfId="201" priority="9">
      <formula>$AQ29=3</formula>
    </cfRule>
  </conditionalFormatting>
  <conditionalFormatting sqref="AC11:AJ28">
    <cfRule type="expression" dxfId="200" priority="1">
      <formula>$AQ11=1</formula>
    </cfRule>
  </conditionalFormatting>
  <conditionalFormatting sqref="AC29:AJ29">
    <cfRule type="expression" dxfId="199" priority="29">
      <formula>$AQ28=1</formula>
    </cfRule>
  </conditionalFormatting>
  <conditionalFormatting sqref="AC30:AJ31">
    <cfRule type="expression" dxfId="198" priority="27">
      <formula>$AQ28=1</formula>
    </cfRule>
  </conditionalFormatting>
  <conditionalFormatting sqref="AC32:AJ32">
    <cfRule type="expression" dxfId="197" priority="25">
      <formula>$AQ29=1</formula>
    </cfRule>
  </conditionalFormatting>
  <conditionalFormatting sqref="AC33:AJ33">
    <cfRule type="expression" dxfId="196" priority="23">
      <formula>$AQ29=1</formula>
    </cfRule>
  </conditionalFormatting>
  <conditionalFormatting sqref="AC34:AJ34">
    <cfRule type="expression" dxfId="195" priority="21">
      <formula>$AQ29=1</formula>
    </cfRule>
  </conditionalFormatting>
  <conditionalFormatting sqref="AG29:AJ29">
    <cfRule type="expression" dxfId="194" priority="28">
      <formula>$AQ28=2</formula>
    </cfRule>
  </conditionalFormatting>
  <conditionalFormatting sqref="AG30:AJ31">
    <cfRule type="expression" dxfId="193" priority="26">
      <formula>$AQ28=2</formula>
    </cfRule>
  </conditionalFormatting>
  <conditionalFormatting sqref="AG32:AJ32">
    <cfRule type="expression" dxfId="192" priority="24">
      <formula>$AQ29=2</formula>
    </cfRule>
  </conditionalFormatting>
  <conditionalFormatting sqref="AG33:AJ33">
    <cfRule type="expression" dxfId="191" priority="22">
      <formula>$AQ29=2</formula>
    </cfRule>
  </conditionalFormatting>
  <conditionalFormatting sqref="AG34:AJ34">
    <cfRule type="expression" dxfId="190" priority="20">
      <formula>$AQ29=2</formula>
    </cfRule>
  </conditionalFormatting>
  <dataValidations count="3">
    <dataValidation type="list" allowBlank="1" showInputMessage="1" showErrorMessage="1" sqref="Y20:AB34" xr:uid="{95C8DA72-D034-4518-8FF1-780439D70CAF}">
      <formula1>"〇,"</formula1>
    </dataValidation>
    <dataValidation type="list" allowBlank="1" showInputMessage="1" showErrorMessage="1" sqref="N11:O34" xr:uid="{721BF8A6-F0E9-43C0-B7F0-AD4C545F1971}">
      <formula1>INDIRECT(L11)</formula1>
    </dataValidation>
    <dataValidation type="list" allowBlank="1" showInputMessage="1" showErrorMessage="1" sqref="Y11:AB19" xr:uid="{5A07CE55-5482-4205-913A-823F7CA6FA00}">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AD3FC4-CCD3-4077-B522-D1C692CD8EF9}">
          <x14:formula1>
            <xm:f>'(参考)リスト'!$G$16:$G$19</xm:f>
          </x14:formula1>
          <xm:sqref>AM35:AO38</xm:sqref>
        </x14:dataValidation>
        <x14:dataValidation type="list" allowBlank="1" showInputMessage="1" showErrorMessage="1" xr:uid="{7EF86D1B-A06F-4FC6-9B49-09E9671088D5}">
          <x14:formula1>
            <xm:f>'(参考)リスト'!$B$16:$B$21</xm:f>
          </x14:formula1>
          <xm:sqref>L11:M34</xm:sqref>
        </x14:dataValidation>
        <x14:dataValidation type="list" allowBlank="1" showInputMessage="1" showErrorMessage="1" xr:uid="{5AFB7B37-3895-432D-A38A-3659AF2B2960}">
          <x14:formula1>
            <xm:f>'(参考)リスト'!$E$16:$E$27</xm:f>
          </x14:formula1>
          <xm:sqref>R11:T34</xm:sqref>
        </x14:dataValidation>
        <x14:dataValidation type="list" allowBlank="1" showInputMessage="1" showErrorMessage="1" xr:uid="{167D42D9-0CD8-483C-B2CF-21AA2CF6A430}">
          <x14:formula1>
            <xm:f>'(参考)リスト'!$D$16:$D$18</xm:f>
          </x14:formula1>
          <xm:sqref>P11:Q34</xm:sqref>
        </x14:dataValidation>
        <x14:dataValidation type="list" allowBlank="1" showInputMessage="1" showErrorMessage="1" xr:uid="{3E865680-D3A3-4E42-870B-0CB9A4226542}">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A2495-318B-43EC-9F59-FC6E6992CDFF}">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2</v>
      </c>
      <c r="AW5" s="43">
        <f>R7</f>
        <v>10.4</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5</v>
      </c>
      <c r="BG5" s="56">
        <f t="shared" si="0"/>
        <v>0</v>
      </c>
      <c r="BH5" s="56">
        <f t="shared" si="0"/>
        <v>0</v>
      </c>
      <c r="BI5" s="56">
        <f>AI37</f>
        <v>0</v>
      </c>
      <c r="BJ5" s="56">
        <f t="shared" si="0"/>
        <v>4</v>
      </c>
      <c r="BK5" s="56">
        <f>IF(Y37&gt;0,R7,"")</f>
        <v>10.4</v>
      </c>
      <c r="BL5" s="44" t="str">
        <f>IF(Y37&gt;0,"",IF(Z37&gt;0,R7,""))</f>
        <v/>
      </c>
      <c r="BM5" s="44" t="e">
        <f>IF(Y37+Z37&gt;0,"",IF(AA37&gt;0,R7,""))</f>
        <v>#VALUE!</v>
      </c>
      <c r="BN5" s="44" t="e">
        <f>IF(Y37+Z37+AA37&gt;0,"",IF(AB37&gt;0,R7,""))</f>
        <v>#VALUE!</v>
      </c>
      <c r="BO5" s="56">
        <f>AC35</f>
        <v>0</v>
      </c>
      <c r="BP5" s="56">
        <f t="shared" ref="BP5:BQ5" si="1">AD35</f>
        <v>0</v>
      </c>
      <c r="BQ5" s="56">
        <f t="shared" si="1"/>
        <v>0</v>
      </c>
      <c r="BR5" s="56">
        <f>AF35</f>
        <v>0.74499999999999988</v>
      </c>
      <c r="BS5" s="56">
        <f>AG35</f>
        <v>0</v>
      </c>
      <c r="BT5" s="56">
        <f>AH35</f>
        <v>0</v>
      </c>
      <c r="BU5" s="56">
        <f>AI35</f>
        <v>0</v>
      </c>
      <c r="BV5" s="56">
        <f>AJ35</f>
        <v>34.659999999999997</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2</v>
      </c>
      <c r="O7" s="976"/>
      <c r="P7" s="944" t="s">
        <v>317</v>
      </c>
      <c r="Q7" s="930"/>
      <c r="R7" s="946">
        <v>10.4</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338</v>
      </c>
      <c r="O11" s="893"/>
      <c r="P11" s="892" t="s">
        <v>251</v>
      </c>
      <c r="Q11" s="893"/>
      <c r="R11" s="307" t="s">
        <v>471</v>
      </c>
      <c r="S11" s="307"/>
      <c r="T11" s="307"/>
      <c r="U11" s="892" t="s">
        <v>532</v>
      </c>
      <c r="V11" s="893"/>
      <c r="W11" s="892" t="s">
        <v>556</v>
      </c>
      <c r="X11" s="893"/>
      <c r="Y11" s="286"/>
      <c r="Z11" s="286"/>
      <c r="AA11" s="286"/>
      <c r="AB11" s="286"/>
      <c r="AC11" s="267"/>
      <c r="AD11" s="267"/>
      <c r="AE11" s="267"/>
      <c r="AF11" s="267"/>
      <c r="AG11" s="267"/>
      <c r="AH11" s="267"/>
      <c r="AI11" s="267"/>
      <c r="AJ11" s="267">
        <v>12.48</v>
      </c>
      <c r="AK11" s="905"/>
      <c r="AL11" s="906"/>
      <c r="AM11" s="906"/>
      <c r="AN11" s="906"/>
      <c r="AO11" s="907"/>
      <c r="AP11" s="2"/>
      <c r="AQ11" s="60">
        <f>IF(P11="材質劣化",2,IF(P11="漏水",3,1))</f>
        <v>3</v>
      </c>
      <c r="AS11" s="42" t="str">
        <f>IF(Y11&lt;&gt;"",1,"")</f>
        <v/>
      </c>
    </row>
    <row r="12" spans="2:86" ht="12" customHeight="1" x14ac:dyDescent="0.15">
      <c r="B12" s="932"/>
      <c r="C12" s="937"/>
      <c r="D12" s="935"/>
      <c r="E12" s="935"/>
      <c r="F12" s="935"/>
      <c r="G12" s="935"/>
      <c r="H12" s="935"/>
      <c r="I12" s="935"/>
      <c r="J12" s="936"/>
      <c r="K12" s="95">
        <v>2</v>
      </c>
      <c r="L12" s="892" t="s">
        <v>462</v>
      </c>
      <c r="M12" s="893"/>
      <c r="N12" s="892" t="s">
        <v>338</v>
      </c>
      <c r="O12" s="893"/>
      <c r="P12" s="892" t="s">
        <v>251</v>
      </c>
      <c r="Q12" s="893"/>
      <c r="R12" s="307" t="s">
        <v>471</v>
      </c>
      <c r="S12" s="307"/>
      <c r="T12" s="307"/>
      <c r="U12" s="892" t="s">
        <v>556</v>
      </c>
      <c r="V12" s="893"/>
      <c r="W12" s="892" t="s">
        <v>556</v>
      </c>
      <c r="X12" s="893"/>
      <c r="Y12" s="286"/>
      <c r="Z12" s="286"/>
      <c r="AA12" s="286"/>
      <c r="AB12" s="286"/>
      <c r="AC12" s="267"/>
      <c r="AD12" s="267"/>
      <c r="AE12" s="267"/>
      <c r="AF12" s="267"/>
      <c r="AG12" s="267"/>
      <c r="AH12" s="267"/>
      <c r="AI12" s="267"/>
      <c r="AJ12" s="267">
        <v>11.2</v>
      </c>
      <c r="AK12" s="905"/>
      <c r="AL12" s="906"/>
      <c r="AM12" s="906"/>
      <c r="AN12" s="906"/>
      <c r="AO12" s="907"/>
      <c r="AP12" s="2"/>
      <c r="AQ12" s="60">
        <f>IF(P12="材質劣化",2,IF(P12="漏水",3,1))</f>
        <v>3</v>
      </c>
    </row>
    <row r="13" spans="2:86" ht="12" customHeight="1" x14ac:dyDescent="0.15">
      <c r="B13" s="932"/>
      <c r="C13" s="937"/>
      <c r="D13" s="935"/>
      <c r="E13" s="935"/>
      <c r="F13" s="935"/>
      <c r="G13" s="935"/>
      <c r="H13" s="935"/>
      <c r="I13" s="935"/>
      <c r="J13" s="936"/>
      <c r="K13" s="95">
        <v>3</v>
      </c>
      <c r="L13" s="892" t="s">
        <v>462</v>
      </c>
      <c r="M13" s="893"/>
      <c r="N13" s="892" t="s">
        <v>338</v>
      </c>
      <c r="O13" s="893"/>
      <c r="P13" s="892" t="s">
        <v>251</v>
      </c>
      <c r="Q13" s="893"/>
      <c r="R13" s="307" t="s">
        <v>471</v>
      </c>
      <c r="S13" s="307"/>
      <c r="T13" s="307"/>
      <c r="U13" s="892" t="s">
        <v>556</v>
      </c>
      <c r="V13" s="893"/>
      <c r="W13" s="892" t="s">
        <v>556</v>
      </c>
      <c r="X13" s="893"/>
      <c r="Y13" s="286"/>
      <c r="Z13" s="286"/>
      <c r="AA13" s="286"/>
      <c r="AB13" s="286"/>
      <c r="AC13" s="267"/>
      <c r="AD13" s="267"/>
      <c r="AE13" s="267"/>
      <c r="AF13" s="267"/>
      <c r="AG13" s="267"/>
      <c r="AH13" s="267"/>
      <c r="AI13" s="267"/>
      <c r="AJ13" s="267">
        <v>5.88</v>
      </c>
      <c r="AK13" s="905"/>
      <c r="AL13" s="906"/>
      <c r="AM13" s="906"/>
      <c r="AN13" s="906"/>
      <c r="AO13" s="907"/>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342</v>
      </c>
      <c r="O14" s="893"/>
      <c r="P14" s="892" t="s">
        <v>250</v>
      </c>
      <c r="Q14" s="893"/>
      <c r="R14" s="389" t="s">
        <v>470</v>
      </c>
      <c r="S14" s="563"/>
      <c r="T14" s="365"/>
      <c r="U14" s="892" t="s">
        <v>556</v>
      </c>
      <c r="V14" s="893"/>
      <c r="W14" s="892" t="s">
        <v>556</v>
      </c>
      <c r="X14" s="893"/>
      <c r="Y14" s="286"/>
      <c r="Z14" s="286"/>
      <c r="AA14" s="286"/>
      <c r="AB14" s="286"/>
      <c r="AC14" s="267"/>
      <c r="AD14" s="267"/>
      <c r="AE14" s="267"/>
      <c r="AF14" s="267">
        <v>0.2</v>
      </c>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462</v>
      </c>
      <c r="M15" s="893"/>
      <c r="N15" s="892" t="s">
        <v>338</v>
      </c>
      <c r="O15" s="893"/>
      <c r="P15" s="892" t="s">
        <v>250</v>
      </c>
      <c r="Q15" s="893"/>
      <c r="R15" s="389" t="s">
        <v>464</v>
      </c>
      <c r="S15" s="563"/>
      <c r="T15" s="365"/>
      <c r="U15" s="892" t="s">
        <v>532</v>
      </c>
      <c r="V15" s="893"/>
      <c r="W15" s="892" t="s">
        <v>556</v>
      </c>
      <c r="X15" s="893"/>
      <c r="Y15" s="286"/>
      <c r="Z15" s="286"/>
      <c r="AA15" s="286"/>
      <c r="AB15" s="286"/>
      <c r="AC15" s="267"/>
      <c r="AD15" s="267"/>
      <c r="AE15" s="267"/>
      <c r="AF15" s="267"/>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v>6</v>
      </c>
      <c r="L16" s="892" t="s">
        <v>462</v>
      </c>
      <c r="M16" s="893"/>
      <c r="N16" s="892" t="s">
        <v>338</v>
      </c>
      <c r="O16" s="893"/>
      <c r="P16" s="892" t="s">
        <v>250</v>
      </c>
      <c r="Q16" s="893"/>
      <c r="R16" s="389" t="s">
        <v>470</v>
      </c>
      <c r="S16" s="563"/>
      <c r="T16" s="365"/>
      <c r="U16" s="892" t="s">
        <v>531</v>
      </c>
      <c r="V16" s="893"/>
      <c r="W16" s="892" t="s">
        <v>556</v>
      </c>
      <c r="X16" s="893"/>
      <c r="Y16" s="286"/>
      <c r="Z16" s="286"/>
      <c r="AA16" s="286"/>
      <c r="AB16" s="286"/>
      <c r="AC16" s="267"/>
      <c r="AD16" s="267"/>
      <c r="AE16" s="267"/>
      <c r="AF16" s="267">
        <v>0.06</v>
      </c>
      <c r="AG16" s="267"/>
      <c r="AH16" s="267"/>
      <c r="AI16" s="267"/>
      <c r="AJ16" s="267"/>
      <c r="AK16" s="905"/>
      <c r="AL16" s="906"/>
      <c r="AM16" s="906"/>
      <c r="AN16" s="906"/>
      <c r="AO16" s="907"/>
      <c r="AP16" s="2"/>
      <c r="AQ16" s="60">
        <f t="shared" si="2"/>
        <v>2</v>
      </c>
    </row>
    <row r="17" spans="2:46" ht="12" customHeight="1" x14ac:dyDescent="0.15">
      <c r="B17" s="932"/>
      <c r="C17" s="937"/>
      <c r="D17" s="935"/>
      <c r="E17" s="935"/>
      <c r="F17" s="935"/>
      <c r="G17" s="935"/>
      <c r="H17" s="935"/>
      <c r="I17" s="935"/>
      <c r="J17" s="936"/>
      <c r="K17" s="95">
        <v>7</v>
      </c>
      <c r="L17" s="892" t="s">
        <v>462</v>
      </c>
      <c r="M17" s="893"/>
      <c r="N17" s="892" t="s">
        <v>338</v>
      </c>
      <c r="O17" s="893"/>
      <c r="P17" s="892" t="s">
        <v>250</v>
      </c>
      <c r="Q17" s="893"/>
      <c r="R17" s="389" t="s">
        <v>470</v>
      </c>
      <c r="S17" s="563"/>
      <c r="T17" s="365"/>
      <c r="U17" s="892" t="s">
        <v>547</v>
      </c>
      <c r="V17" s="893"/>
      <c r="W17" s="892" t="s">
        <v>556</v>
      </c>
      <c r="X17" s="893"/>
      <c r="Y17" s="286"/>
      <c r="Z17" s="286"/>
      <c r="AA17" s="286"/>
      <c r="AB17" s="286"/>
      <c r="AC17" s="267"/>
      <c r="AD17" s="267"/>
      <c r="AE17" s="267"/>
      <c r="AF17" s="267">
        <v>0.09</v>
      </c>
      <c r="AG17" s="267"/>
      <c r="AH17" s="267"/>
      <c r="AI17" s="267"/>
      <c r="AJ17" s="267"/>
      <c r="AK17" s="905"/>
      <c r="AL17" s="906"/>
      <c r="AM17" s="906"/>
      <c r="AN17" s="906"/>
      <c r="AO17" s="907"/>
      <c r="AP17" s="2"/>
      <c r="AQ17" s="60">
        <f t="shared" si="2"/>
        <v>2</v>
      </c>
    </row>
    <row r="18" spans="2:46" ht="12" customHeight="1" x14ac:dyDescent="0.15">
      <c r="B18" s="932"/>
      <c r="C18" s="937"/>
      <c r="D18" s="935"/>
      <c r="E18" s="935"/>
      <c r="F18" s="935"/>
      <c r="G18" s="935"/>
      <c r="H18" s="935"/>
      <c r="I18" s="935"/>
      <c r="J18" s="936"/>
      <c r="K18" s="95">
        <v>8</v>
      </c>
      <c r="L18" s="892" t="s">
        <v>462</v>
      </c>
      <c r="M18" s="893"/>
      <c r="N18" s="892" t="s">
        <v>341</v>
      </c>
      <c r="O18" s="893"/>
      <c r="P18" s="892" t="s">
        <v>250</v>
      </c>
      <c r="Q18" s="893"/>
      <c r="R18" s="389" t="s">
        <v>470</v>
      </c>
      <c r="S18" s="563"/>
      <c r="T18" s="365"/>
      <c r="U18" s="892" t="s">
        <v>532</v>
      </c>
      <c r="V18" s="893"/>
      <c r="W18" s="892" t="s">
        <v>556</v>
      </c>
      <c r="X18" s="893"/>
      <c r="Y18" s="286"/>
      <c r="Z18" s="286"/>
      <c r="AA18" s="286"/>
      <c r="AB18" s="286"/>
      <c r="AC18" s="267"/>
      <c r="AD18" s="267"/>
      <c r="AE18" s="267"/>
      <c r="AF18" s="267">
        <v>0.05</v>
      </c>
      <c r="AG18" s="267"/>
      <c r="AH18" s="267"/>
      <c r="AI18" s="267"/>
      <c r="AJ18" s="267"/>
      <c r="AK18" s="905"/>
      <c r="AL18" s="906"/>
      <c r="AM18" s="906"/>
      <c r="AN18" s="906"/>
      <c r="AO18" s="907"/>
      <c r="AP18" s="2"/>
      <c r="AQ18" s="60">
        <f t="shared" si="2"/>
        <v>2</v>
      </c>
    </row>
    <row r="19" spans="2:46" ht="12" customHeight="1" x14ac:dyDescent="0.15">
      <c r="B19" s="932"/>
      <c r="C19" s="937"/>
      <c r="D19" s="935"/>
      <c r="E19" s="935"/>
      <c r="F19" s="935"/>
      <c r="G19" s="935"/>
      <c r="H19" s="935"/>
      <c r="I19" s="935"/>
      <c r="J19" s="936"/>
      <c r="K19" s="95">
        <v>9</v>
      </c>
      <c r="L19" s="892" t="s">
        <v>462</v>
      </c>
      <c r="M19" s="893"/>
      <c r="N19" s="892" t="s">
        <v>337</v>
      </c>
      <c r="O19" s="893"/>
      <c r="P19" s="892" t="s">
        <v>251</v>
      </c>
      <c r="Q19" s="893"/>
      <c r="R19" s="307" t="s">
        <v>471</v>
      </c>
      <c r="S19" s="307"/>
      <c r="T19" s="307"/>
      <c r="U19" s="892" t="s">
        <v>556</v>
      </c>
      <c r="V19" s="893"/>
      <c r="W19" s="892" t="s">
        <v>556</v>
      </c>
      <c r="X19" s="893"/>
      <c r="Y19" s="286"/>
      <c r="Z19" s="286"/>
      <c r="AA19" s="286"/>
      <c r="AB19" s="286"/>
      <c r="AC19" s="267"/>
      <c r="AD19" s="267"/>
      <c r="AE19" s="267"/>
      <c r="AF19" s="267"/>
      <c r="AG19" s="267"/>
      <c r="AH19" s="267"/>
      <c r="AI19" s="267"/>
      <c r="AJ19" s="267">
        <v>5.0999999999999996</v>
      </c>
      <c r="AK19" s="905"/>
      <c r="AL19" s="906"/>
      <c r="AM19" s="906"/>
      <c r="AN19" s="906"/>
      <c r="AO19" s="907"/>
      <c r="AP19" s="2"/>
      <c r="AQ19" s="60">
        <f t="shared" si="2"/>
        <v>3</v>
      </c>
    </row>
    <row r="20" spans="2:46" ht="12" customHeight="1" x14ac:dyDescent="0.15">
      <c r="B20" s="932"/>
      <c r="C20" s="937"/>
      <c r="D20" s="935"/>
      <c r="E20" s="935"/>
      <c r="F20" s="935"/>
      <c r="G20" s="935"/>
      <c r="H20" s="935"/>
      <c r="I20" s="935"/>
      <c r="J20" s="936"/>
      <c r="K20" s="95">
        <v>10</v>
      </c>
      <c r="L20" s="892" t="s">
        <v>462</v>
      </c>
      <c r="M20" s="893"/>
      <c r="N20" s="892" t="s">
        <v>345</v>
      </c>
      <c r="O20" s="893"/>
      <c r="P20" s="892" t="s">
        <v>250</v>
      </c>
      <c r="Q20" s="893"/>
      <c r="R20" s="389" t="s">
        <v>464</v>
      </c>
      <c r="S20" s="563"/>
      <c r="T20" s="365"/>
      <c r="U20" s="892" t="s">
        <v>556</v>
      </c>
      <c r="V20" s="893"/>
      <c r="W20" s="892" t="s">
        <v>556</v>
      </c>
      <c r="X20" s="893"/>
      <c r="Y20" s="286"/>
      <c r="Z20" s="286"/>
      <c r="AA20" s="286"/>
      <c r="AB20" s="286"/>
      <c r="AC20" s="267"/>
      <c r="AD20" s="267"/>
      <c r="AE20" s="267"/>
      <c r="AF20" s="267">
        <v>0.34499999999999997</v>
      </c>
      <c r="AG20" s="267"/>
      <c r="AH20" s="267"/>
      <c r="AI20" s="267"/>
      <c r="AJ20" s="267"/>
      <c r="AK20" s="905"/>
      <c r="AL20" s="906"/>
      <c r="AM20" s="906"/>
      <c r="AN20" s="906"/>
      <c r="AO20" s="907"/>
      <c r="AP20" s="2"/>
      <c r="AQ20" s="60">
        <f t="shared" si="2"/>
        <v>2</v>
      </c>
    </row>
    <row r="21" spans="2:46" ht="12" customHeight="1" x14ac:dyDescent="0.15">
      <c r="B21" s="932"/>
      <c r="C21" s="937"/>
      <c r="D21" s="935"/>
      <c r="E21" s="935"/>
      <c r="F21" s="935"/>
      <c r="G21" s="935"/>
      <c r="H21" s="935"/>
      <c r="I21" s="935"/>
      <c r="J21" s="936"/>
      <c r="K21" s="95">
        <v>11</v>
      </c>
      <c r="L21" s="892" t="s">
        <v>462</v>
      </c>
      <c r="M21" s="893"/>
      <c r="N21" s="892" t="s">
        <v>335</v>
      </c>
      <c r="O21" s="893"/>
      <c r="P21" s="892" t="s">
        <v>251</v>
      </c>
      <c r="Q21" s="893"/>
      <c r="R21" s="307" t="s">
        <v>471</v>
      </c>
      <c r="S21" s="307"/>
      <c r="T21" s="307"/>
      <c r="U21" s="892" t="s">
        <v>532</v>
      </c>
      <c r="V21" s="893"/>
      <c r="W21" s="892" t="s">
        <v>556</v>
      </c>
      <c r="X21" s="893"/>
      <c r="Y21" s="286"/>
      <c r="Z21" s="286"/>
      <c r="AA21" s="286"/>
      <c r="AB21" s="286"/>
      <c r="AC21" s="267"/>
      <c r="AD21" s="267"/>
      <c r="AE21" s="267"/>
      <c r="AF21" s="267"/>
      <c r="AG21" s="267"/>
      <c r="AH21" s="267"/>
      <c r="AI21" s="267"/>
      <c r="AJ21" s="267"/>
      <c r="AK21" s="905"/>
      <c r="AL21" s="906"/>
      <c r="AM21" s="906"/>
      <c r="AN21" s="906"/>
      <c r="AO21" s="907"/>
      <c r="AP21" s="2"/>
      <c r="AQ21" s="60">
        <f>IF(P21="材質劣化",2,IF(P21="漏水",3,1))</f>
        <v>3</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v>
      </c>
      <c r="AF35" s="241">
        <f t="shared" si="7"/>
        <v>0.74499999999999988</v>
      </c>
      <c r="AG35" s="241">
        <f t="shared" si="7"/>
        <v>0</v>
      </c>
      <c r="AH35" s="241">
        <f t="shared" si="7"/>
        <v>0</v>
      </c>
      <c r="AI35" s="241">
        <f t="shared" si="7"/>
        <v>0</v>
      </c>
      <c r="AJ35" s="242">
        <f t="shared" si="7"/>
        <v>34.659999999999997</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0</v>
      </c>
      <c r="AF37" s="923">
        <f t="shared" si="8"/>
        <v>5</v>
      </c>
      <c r="AG37" s="923">
        <f t="shared" si="8"/>
        <v>0</v>
      </c>
      <c r="AH37" s="923">
        <f t="shared" si="8"/>
        <v>0</v>
      </c>
      <c r="AI37" s="923">
        <f t="shared" si="8"/>
        <v>0</v>
      </c>
      <c r="AJ37" s="923">
        <f>COUNTA(AJ11:AJ34)</f>
        <v>4</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189" priority="3">
      <formula>$AQ11=2</formula>
    </cfRule>
  </conditionalFormatting>
  <conditionalFormatting sqref="Y29:AB29">
    <cfRule type="expression" dxfId="188" priority="15">
      <formula>$AQ28=2</formula>
    </cfRule>
  </conditionalFormatting>
  <conditionalFormatting sqref="Y30:AB31">
    <cfRule type="expression" dxfId="187" priority="13">
      <formula>$AQ28=2</formula>
    </cfRule>
  </conditionalFormatting>
  <conditionalFormatting sqref="Y32:AB32">
    <cfRule type="expression" dxfId="186" priority="11">
      <formula>$AQ29=2</formula>
    </cfRule>
  </conditionalFormatting>
  <conditionalFormatting sqref="Y33:AB33">
    <cfRule type="expression" dxfId="185" priority="9">
      <formula>$AQ29=2</formula>
    </cfRule>
  </conditionalFormatting>
  <conditionalFormatting sqref="Y34:AB34">
    <cfRule type="expression" dxfId="184" priority="7">
      <formula>$AQ29=2</formula>
    </cfRule>
  </conditionalFormatting>
  <conditionalFormatting sqref="Y11:AF28">
    <cfRule type="expression" dxfId="183" priority="2">
      <formula>$AQ11=3</formula>
    </cfRule>
  </conditionalFormatting>
  <conditionalFormatting sqref="Y29:AF29">
    <cfRule type="expression" dxfId="182" priority="16">
      <formula>$AQ28=3</formula>
    </cfRule>
  </conditionalFormatting>
  <conditionalFormatting sqref="Y30:AF31">
    <cfRule type="expression" dxfId="181" priority="14">
      <formula>$AQ28=3</formula>
    </cfRule>
  </conditionalFormatting>
  <conditionalFormatting sqref="Y32:AF32">
    <cfRule type="expression" dxfId="180" priority="12">
      <formula>$AQ29=3</formula>
    </cfRule>
  </conditionalFormatting>
  <conditionalFormatting sqref="Y33:AF33">
    <cfRule type="expression" dxfId="179" priority="10">
      <formula>$AQ29=3</formula>
    </cfRule>
  </conditionalFormatting>
  <conditionalFormatting sqref="Y34:AF34">
    <cfRule type="expression" dxfId="178" priority="8">
      <formula>$AQ29=3</formula>
    </cfRule>
  </conditionalFormatting>
  <conditionalFormatting sqref="AC11:AJ28">
    <cfRule type="expression" dxfId="177" priority="1">
      <formula>$AQ11=1</formula>
    </cfRule>
  </conditionalFormatting>
  <conditionalFormatting sqref="AC29:AJ29">
    <cfRule type="expression" dxfId="176" priority="27">
      <formula>$AQ28=1</formula>
    </cfRule>
  </conditionalFormatting>
  <conditionalFormatting sqref="AC30:AJ31">
    <cfRule type="expression" dxfId="175" priority="25">
      <formula>$AQ28=1</formula>
    </cfRule>
  </conditionalFormatting>
  <conditionalFormatting sqref="AC32:AJ32">
    <cfRule type="expression" dxfId="174" priority="23">
      <formula>$AQ29=1</formula>
    </cfRule>
  </conditionalFormatting>
  <conditionalFormatting sqref="AC33:AJ33">
    <cfRule type="expression" dxfId="173" priority="21">
      <formula>$AQ29=1</formula>
    </cfRule>
  </conditionalFormatting>
  <conditionalFormatting sqref="AC34:AJ34">
    <cfRule type="expression" dxfId="172" priority="19">
      <formula>$AQ29=1</formula>
    </cfRule>
  </conditionalFormatting>
  <conditionalFormatting sqref="AG29:AJ29">
    <cfRule type="expression" dxfId="171" priority="26">
      <formula>$AQ28=2</formula>
    </cfRule>
  </conditionalFormatting>
  <conditionalFormatting sqref="AG30:AJ31">
    <cfRule type="expression" dxfId="170" priority="24">
      <formula>$AQ28=2</formula>
    </cfRule>
  </conditionalFormatting>
  <conditionalFormatting sqref="AG32:AJ32">
    <cfRule type="expression" dxfId="169" priority="22">
      <formula>$AQ29=2</formula>
    </cfRule>
  </conditionalFormatting>
  <conditionalFormatting sqref="AG33:AJ33">
    <cfRule type="expression" dxfId="168" priority="20">
      <formula>$AQ29=2</formula>
    </cfRule>
  </conditionalFormatting>
  <conditionalFormatting sqref="AG34:AJ34">
    <cfRule type="expression" dxfId="167" priority="18">
      <formula>$AQ29=2</formula>
    </cfRule>
  </conditionalFormatting>
  <dataValidations count="3">
    <dataValidation type="list" allowBlank="1" showInputMessage="1" showErrorMessage="1" sqref="N11:O34" xr:uid="{55C76E20-01F5-4CEC-8809-D1E353EF42E4}">
      <formula1>INDIRECT(L11)</formula1>
    </dataValidation>
    <dataValidation type="list" allowBlank="1" showInputMessage="1" showErrorMessage="1" sqref="Y22:AB34" xr:uid="{A80DAF78-3E50-4B8E-8D53-297A23C08CB6}">
      <formula1>"〇,"</formula1>
    </dataValidation>
    <dataValidation type="list" allowBlank="1" showInputMessage="1" showErrorMessage="1" sqref="Y11:AB21" xr:uid="{F8EEFF13-E930-4D91-AEF6-31FDD5F2CE95}">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1AA5D6-F25A-426B-B6CF-5B86B5E342E3}">
          <x14:formula1>
            <xm:f>'(参考)リスト'!$F$16:$F$21</xm:f>
          </x14:formula1>
          <xm:sqref>U11:X34</xm:sqref>
        </x14:dataValidation>
        <x14:dataValidation type="list" allowBlank="1" showInputMessage="1" showErrorMessage="1" xr:uid="{C93A1262-6D78-45FB-B8FC-852A6C100581}">
          <x14:formula1>
            <xm:f>'(参考)リスト'!$D$16:$D$18</xm:f>
          </x14:formula1>
          <xm:sqref>P11:Q34</xm:sqref>
        </x14:dataValidation>
        <x14:dataValidation type="list" allowBlank="1" showInputMessage="1" showErrorMessage="1" xr:uid="{D2297CFF-D5E1-4CAE-9F9A-4BACE85FBDA0}">
          <x14:formula1>
            <xm:f>'(参考)リスト'!$E$16:$E$27</xm:f>
          </x14:formula1>
          <xm:sqref>R11:T34</xm:sqref>
        </x14:dataValidation>
        <x14:dataValidation type="list" allowBlank="1" showInputMessage="1" showErrorMessage="1" xr:uid="{81824330-5FF4-4C24-9AE6-1E3C88D3B214}">
          <x14:formula1>
            <xm:f>'(参考)リスト'!$B$16:$B$21</xm:f>
          </x14:formula1>
          <xm:sqref>L11:M34</xm:sqref>
        </x14:dataValidation>
        <x14:dataValidation type="list" allowBlank="1" showInputMessage="1" showErrorMessage="1" xr:uid="{81C3564B-63D4-42FD-8C35-0454107BD4F1}">
          <x14:formula1>
            <xm:f>'(参考)リスト'!$G$16:$G$19</xm:f>
          </x14:formula1>
          <xm:sqref>AM35:AO38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B2BC8-93C0-4A95-B86D-6ECECF32EDC2}">
  <sheetPr>
    <pageSetUpPr fitToPage="1"/>
  </sheetPr>
  <dimension ref="B1:CH53"/>
  <sheetViews>
    <sheetView showGridLines="0" view="pageBreakPreview" zoomScaleNormal="85" zoomScaleSheetLayoutView="100" workbookViewId="0">
      <selection activeCell="U33" sqref="U33:V3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3</v>
      </c>
      <c r="AW5" s="43">
        <f>R7</f>
        <v>9</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4</v>
      </c>
      <c r="BG5" s="56">
        <f t="shared" si="0"/>
        <v>0</v>
      </c>
      <c r="BH5" s="56">
        <f t="shared" si="0"/>
        <v>0</v>
      </c>
      <c r="BI5" s="56">
        <f>AI37</f>
        <v>0</v>
      </c>
      <c r="BJ5" s="56">
        <f t="shared" si="0"/>
        <v>4</v>
      </c>
      <c r="BK5" s="56">
        <f>IF(Y37&gt;0,R7,"")</f>
        <v>9</v>
      </c>
      <c r="BL5" s="44" t="str">
        <f>IF(Y37&gt;0,"",IF(Z37&gt;0,R7,""))</f>
        <v/>
      </c>
      <c r="BM5" s="44" t="e">
        <f>IF(Y37+Z37&gt;0,"",IF(AA37&gt;0,R7,""))</f>
        <v>#VALUE!</v>
      </c>
      <c r="BN5" s="44" t="e">
        <f>IF(Y37+Z37+AA37&gt;0,"",IF(AB37&gt;0,R7,""))</f>
        <v>#VALUE!</v>
      </c>
      <c r="BO5" s="56">
        <f>AC35</f>
        <v>0</v>
      </c>
      <c r="BP5" s="56">
        <f t="shared" ref="BP5:BQ5" si="1">AD35</f>
        <v>0</v>
      </c>
      <c r="BQ5" s="56">
        <f t="shared" si="1"/>
        <v>0</v>
      </c>
      <c r="BR5" s="56">
        <f>AF35</f>
        <v>0.28690000000000004</v>
      </c>
      <c r="BS5" s="56">
        <f>AG35</f>
        <v>0</v>
      </c>
      <c r="BT5" s="56">
        <f>AH35</f>
        <v>0</v>
      </c>
      <c r="BU5" s="56">
        <f>AI35</f>
        <v>0</v>
      </c>
      <c r="BV5" s="56">
        <f>AJ35</f>
        <v>17.73</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3</v>
      </c>
      <c r="O7" s="976"/>
      <c r="P7" s="944" t="s">
        <v>317</v>
      </c>
      <c r="Q7" s="930"/>
      <c r="R7" s="946">
        <v>9</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338</v>
      </c>
      <c r="O11" s="893"/>
      <c r="P11" s="892" t="s">
        <v>251</v>
      </c>
      <c r="Q11" s="893"/>
      <c r="R11" s="307" t="s">
        <v>471</v>
      </c>
      <c r="S11" s="307"/>
      <c r="T11" s="307"/>
      <c r="U11" s="892" t="s">
        <v>532</v>
      </c>
      <c r="V11" s="893"/>
      <c r="W11" s="892" t="s">
        <v>556</v>
      </c>
      <c r="X11" s="893"/>
      <c r="Y11" s="286"/>
      <c r="Z11" s="286"/>
      <c r="AA11" s="286"/>
      <c r="AB11" s="286"/>
      <c r="AC11" s="267"/>
      <c r="AD11" s="267"/>
      <c r="AE11" s="267"/>
      <c r="AF11" s="267"/>
      <c r="AG11" s="267"/>
      <c r="AH11" s="267"/>
      <c r="AI11" s="267"/>
      <c r="AJ11" s="267">
        <v>7.98</v>
      </c>
      <c r="AK11" s="905"/>
      <c r="AL11" s="906"/>
      <c r="AM11" s="906"/>
      <c r="AN11" s="906"/>
      <c r="AO11" s="907"/>
      <c r="AP11" s="2"/>
      <c r="AQ11" s="60">
        <f>IF(P11="材質劣化",2,IF(P11="漏水",3,1))</f>
        <v>3</v>
      </c>
      <c r="AS11" s="42" t="str">
        <f>IF(Y11&lt;&gt;"",1,"")</f>
        <v/>
      </c>
    </row>
    <row r="12" spans="2:86" ht="12" customHeight="1" x14ac:dyDescent="0.15">
      <c r="B12" s="932"/>
      <c r="C12" s="937"/>
      <c r="D12" s="935"/>
      <c r="E12" s="935"/>
      <c r="F12" s="935"/>
      <c r="G12" s="935"/>
      <c r="H12" s="935"/>
      <c r="I12" s="935"/>
      <c r="J12" s="936"/>
      <c r="K12" s="95">
        <v>2</v>
      </c>
      <c r="L12" s="892" t="s">
        <v>462</v>
      </c>
      <c r="M12" s="893"/>
      <c r="N12" s="892" t="s">
        <v>336</v>
      </c>
      <c r="O12" s="893"/>
      <c r="P12" s="892" t="s">
        <v>251</v>
      </c>
      <c r="Q12" s="893"/>
      <c r="R12" s="307" t="s">
        <v>471</v>
      </c>
      <c r="S12" s="307"/>
      <c r="T12" s="307"/>
      <c r="U12" s="892" t="s">
        <v>556</v>
      </c>
      <c r="V12" s="893"/>
      <c r="W12" s="892" t="s">
        <v>556</v>
      </c>
      <c r="X12" s="893"/>
      <c r="Y12" s="286"/>
      <c r="Z12" s="286"/>
      <c r="AA12" s="286"/>
      <c r="AB12" s="286"/>
      <c r="AC12" s="267"/>
      <c r="AD12" s="267"/>
      <c r="AE12" s="267"/>
      <c r="AF12" s="267"/>
      <c r="AG12" s="267"/>
      <c r="AH12" s="267"/>
      <c r="AI12" s="267"/>
      <c r="AJ12" s="267">
        <v>0.6</v>
      </c>
      <c r="AK12" s="905"/>
      <c r="AL12" s="906"/>
      <c r="AM12" s="906"/>
      <c r="AN12" s="906"/>
      <c r="AO12" s="907"/>
      <c r="AP12" s="2"/>
      <c r="AQ12" s="60">
        <f>IF(P12="材質劣化",2,IF(P12="漏水",3,1))</f>
        <v>3</v>
      </c>
    </row>
    <row r="13" spans="2:86" ht="12" customHeight="1" x14ac:dyDescent="0.15">
      <c r="B13" s="932"/>
      <c r="C13" s="937"/>
      <c r="D13" s="935"/>
      <c r="E13" s="935"/>
      <c r="F13" s="935"/>
      <c r="G13" s="935"/>
      <c r="H13" s="935"/>
      <c r="I13" s="935"/>
      <c r="J13" s="936"/>
      <c r="K13" s="95">
        <v>3</v>
      </c>
      <c r="L13" s="892" t="s">
        <v>462</v>
      </c>
      <c r="M13" s="893"/>
      <c r="N13" s="892" t="s">
        <v>338</v>
      </c>
      <c r="O13" s="893"/>
      <c r="P13" s="892" t="s">
        <v>250</v>
      </c>
      <c r="Q13" s="893"/>
      <c r="R13" s="389" t="s">
        <v>470</v>
      </c>
      <c r="S13" s="563"/>
      <c r="T13" s="365"/>
      <c r="U13" s="892" t="s">
        <v>532</v>
      </c>
      <c r="V13" s="893"/>
      <c r="W13" s="892" t="s">
        <v>556</v>
      </c>
      <c r="X13" s="893"/>
      <c r="Y13" s="286"/>
      <c r="Z13" s="286"/>
      <c r="AA13" s="286"/>
      <c r="AB13" s="286"/>
      <c r="AC13" s="267"/>
      <c r="AD13" s="267"/>
      <c r="AE13" s="267"/>
      <c r="AF13" s="267">
        <v>0.06</v>
      </c>
      <c r="AG13" s="267"/>
      <c r="AH13" s="267"/>
      <c r="AI13" s="267"/>
      <c r="AJ13" s="267"/>
      <c r="AK13" s="905"/>
      <c r="AL13" s="906"/>
      <c r="AM13" s="906"/>
      <c r="AN13" s="906"/>
      <c r="AO13" s="907"/>
      <c r="AP13" s="2"/>
      <c r="AQ13" s="60">
        <f t="shared" ref="AQ13:AQ27" si="2">IF(P13="材質劣化",2,IF(P13="漏水",3,1))</f>
        <v>2</v>
      </c>
    </row>
    <row r="14" spans="2:86" ht="12" customHeight="1" x14ac:dyDescent="0.15">
      <c r="B14" s="932"/>
      <c r="C14" s="937"/>
      <c r="D14" s="935"/>
      <c r="E14" s="935"/>
      <c r="F14" s="935"/>
      <c r="G14" s="935"/>
      <c r="H14" s="935"/>
      <c r="I14" s="935"/>
      <c r="J14" s="936"/>
      <c r="K14" s="95">
        <v>4</v>
      </c>
      <c r="L14" s="892" t="s">
        <v>462</v>
      </c>
      <c r="M14" s="893"/>
      <c r="N14" s="892" t="s">
        <v>338</v>
      </c>
      <c r="O14" s="893"/>
      <c r="P14" s="892" t="s">
        <v>250</v>
      </c>
      <c r="Q14" s="893"/>
      <c r="R14" s="389" t="s">
        <v>470</v>
      </c>
      <c r="S14" s="563"/>
      <c r="T14" s="365"/>
      <c r="U14" s="892" t="s">
        <v>556</v>
      </c>
      <c r="V14" s="893"/>
      <c r="W14" s="892" t="s">
        <v>556</v>
      </c>
      <c r="X14" s="893"/>
      <c r="Y14" s="286"/>
      <c r="Z14" s="286"/>
      <c r="AA14" s="286"/>
      <c r="AB14" s="286"/>
      <c r="AC14" s="267"/>
      <c r="AD14" s="267"/>
      <c r="AE14" s="267"/>
      <c r="AF14" s="267">
        <v>5.0000000000000001E-3</v>
      </c>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462</v>
      </c>
      <c r="M15" s="893"/>
      <c r="N15" s="892" t="s">
        <v>346</v>
      </c>
      <c r="O15" s="893"/>
      <c r="P15" s="892" t="s">
        <v>250</v>
      </c>
      <c r="Q15" s="893"/>
      <c r="R15" s="389" t="s">
        <v>464</v>
      </c>
      <c r="S15" s="563"/>
      <c r="T15" s="365"/>
      <c r="U15" s="892" t="s">
        <v>556</v>
      </c>
      <c r="V15" s="893"/>
      <c r="W15" s="892" t="s">
        <v>556</v>
      </c>
      <c r="X15" s="893"/>
      <c r="Y15" s="286"/>
      <c r="Z15" s="286"/>
      <c r="AA15" s="286"/>
      <c r="AB15" s="286"/>
      <c r="AC15" s="267"/>
      <c r="AD15" s="267"/>
      <c r="AE15" s="267"/>
      <c r="AF15" s="267">
        <v>0.22</v>
      </c>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v>6</v>
      </c>
      <c r="L16" s="892" t="s">
        <v>462</v>
      </c>
      <c r="M16" s="893"/>
      <c r="N16" s="892" t="s">
        <v>336</v>
      </c>
      <c r="O16" s="893"/>
      <c r="P16" s="892" t="s">
        <v>250</v>
      </c>
      <c r="Q16" s="893"/>
      <c r="R16" s="389" t="s">
        <v>463</v>
      </c>
      <c r="S16" s="563"/>
      <c r="T16" s="365"/>
      <c r="U16" s="892" t="s">
        <v>532</v>
      </c>
      <c r="V16" s="893"/>
      <c r="W16" s="892" t="s">
        <v>556</v>
      </c>
      <c r="X16" s="893"/>
      <c r="Y16" s="286"/>
      <c r="Z16" s="286"/>
      <c r="AA16" s="286"/>
      <c r="AB16" s="286"/>
      <c r="AC16" s="267"/>
      <c r="AD16" s="267"/>
      <c r="AE16" s="267"/>
      <c r="AF16" s="267">
        <v>1.9E-3</v>
      </c>
      <c r="AG16" s="267"/>
      <c r="AH16" s="267"/>
      <c r="AI16" s="267"/>
      <c r="AJ16" s="267"/>
      <c r="AK16" s="905"/>
      <c r="AL16" s="906"/>
      <c r="AM16" s="906"/>
      <c r="AN16" s="906"/>
      <c r="AO16" s="907"/>
      <c r="AP16" s="2"/>
      <c r="AQ16" s="60">
        <f t="shared" si="2"/>
        <v>2</v>
      </c>
    </row>
    <row r="17" spans="2:46" ht="12" customHeight="1" x14ac:dyDescent="0.15">
      <c r="B17" s="932"/>
      <c r="C17" s="937"/>
      <c r="D17" s="935"/>
      <c r="E17" s="935"/>
      <c r="F17" s="935"/>
      <c r="G17" s="935"/>
      <c r="H17" s="935"/>
      <c r="I17" s="935"/>
      <c r="J17" s="936"/>
      <c r="K17" s="95">
        <v>7</v>
      </c>
      <c r="L17" s="892" t="s">
        <v>462</v>
      </c>
      <c r="M17" s="893"/>
      <c r="N17" s="892" t="s">
        <v>338</v>
      </c>
      <c r="O17" s="893"/>
      <c r="P17" s="892" t="s">
        <v>251</v>
      </c>
      <c r="Q17" s="893"/>
      <c r="R17" s="389" t="s">
        <v>471</v>
      </c>
      <c r="S17" s="563"/>
      <c r="T17" s="365"/>
      <c r="U17" s="892" t="s">
        <v>532</v>
      </c>
      <c r="V17" s="893"/>
      <c r="W17" s="892" t="s">
        <v>556</v>
      </c>
      <c r="X17" s="893"/>
      <c r="Y17" s="286"/>
      <c r="Z17" s="286"/>
      <c r="AA17" s="286"/>
      <c r="AB17" s="286"/>
      <c r="AC17" s="267"/>
      <c r="AD17" s="267"/>
      <c r="AE17" s="267"/>
      <c r="AF17" s="267"/>
      <c r="AG17" s="267"/>
      <c r="AH17" s="267"/>
      <c r="AI17" s="267"/>
      <c r="AJ17" s="267"/>
      <c r="AK17" s="905"/>
      <c r="AL17" s="906"/>
      <c r="AM17" s="906"/>
      <c r="AN17" s="906"/>
      <c r="AO17" s="907"/>
      <c r="AP17" s="2"/>
      <c r="AQ17" s="60">
        <f t="shared" si="2"/>
        <v>3</v>
      </c>
    </row>
    <row r="18" spans="2:46" ht="12" customHeight="1" x14ac:dyDescent="0.15">
      <c r="B18" s="932"/>
      <c r="C18" s="937"/>
      <c r="D18" s="935"/>
      <c r="E18" s="935"/>
      <c r="F18" s="935"/>
      <c r="G18" s="935"/>
      <c r="H18" s="935"/>
      <c r="I18" s="935"/>
      <c r="J18" s="936"/>
      <c r="K18" s="95">
        <v>8</v>
      </c>
      <c r="L18" s="892" t="s">
        <v>462</v>
      </c>
      <c r="M18" s="893"/>
      <c r="N18" s="892" t="s">
        <v>338</v>
      </c>
      <c r="O18" s="893"/>
      <c r="P18" s="892" t="s">
        <v>251</v>
      </c>
      <c r="Q18" s="893"/>
      <c r="R18" s="389" t="s">
        <v>471</v>
      </c>
      <c r="S18" s="563"/>
      <c r="T18" s="365"/>
      <c r="U18" s="892" t="s">
        <v>556</v>
      </c>
      <c r="V18" s="893"/>
      <c r="W18" s="892" t="s">
        <v>556</v>
      </c>
      <c r="X18" s="893"/>
      <c r="Y18" s="286"/>
      <c r="Z18" s="286"/>
      <c r="AA18" s="286"/>
      <c r="AB18" s="286"/>
      <c r="AC18" s="267"/>
      <c r="AD18" s="267"/>
      <c r="AE18" s="267"/>
      <c r="AF18" s="267"/>
      <c r="AG18" s="267"/>
      <c r="AH18" s="267"/>
      <c r="AI18" s="267"/>
      <c r="AJ18" s="267">
        <v>4.2699999999999996</v>
      </c>
      <c r="AK18" s="905"/>
      <c r="AL18" s="906"/>
      <c r="AM18" s="906"/>
      <c r="AN18" s="906"/>
      <c r="AO18" s="907"/>
      <c r="AP18" s="2"/>
      <c r="AQ18" s="60">
        <f t="shared" si="2"/>
        <v>3</v>
      </c>
    </row>
    <row r="19" spans="2:46" ht="12" customHeight="1" x14ac:dyDescent="0.15">
      <c r="B19" s="932"/>
      <c r="C19" s="937"/>
      <c r="D19" s="935"/>
      <c r="E19" s="935"/>
      <c r="F19" s="935"/>
      <c r="G19" s="935"/>
      <c r="H19" s="935"/>
      <c r="I19" s="935"/>
      <c r="J19" s="936"/>
      <c r="K19" s="95">
        <v>9</v>
      </c>
      <c r="L19" s="892" t="s">
        <v>462</v>
      </c>
      <c r="M19" s="893"/>
      <c r="N19" s="892" t="s">
        <v>338</v>
      </c>
      <c r="O19" s="893"/>
      <c r="P19" s="892" t="s">
        <v>251</v>
      </c>
      <c r="Q19" s="893"/>
      <c r="R19" s="389" t="s">
        <v>471</v>
      </c>
      <c r="S19" s="563"/>
      <c r="T19" s="365"/>
      <c r="U19" s="892" t="s">
        <v>556</v>
      </c>
      <c r="V19" s="893"/>
      <c r="W19" s="892" t="s">
        <v>556</v>
      </c>
      <c r="X19" s="893"/>
      <c r="Y19" s="286"/>
      <c r="Z19" s="286"/>
      <c r="AA19" s="286"/>
      <c r="AB19" s="286"/>
      <c r="AC19" s="267"/>
      <c r="AD19" s="267"/>
      <c r="AE19" s="267"/>
      <c r="AF19" s="267"/>
      <c r="AG19" s="267"/>
      <c r="AH19" s="267"/>
      <c r="AI19" s="267"/>
      <c r="AJ19" s="267">
        <v>4.88</v>
      </c>
      <c r="AK19" s="905"/>
      <c r="AL19" s="906"/>
      <c r="AM19" s="906"/>
      <c r="AN19" s="906"/>
      <c r="AO19" s="907"/>
      <c r="AP19" s="2"/>
      <c r="AQ19" s="60">
        <f t="shared" si="2"/>
        <v>3</v>
      </c>
    </row>
    <row r="20" spans="2:46" ht="12" customHeight="1" x14ac:dyDescent="0.15">
      <c r="B20" s="932"/>
      <c r="C20" s="937"/>
      <c r="D20" s="935"/>
      <c r="E20" s="935"/>
      <c r="F20" s="935"/>
      <c r="G20" s="935"/>
      <c r="H20" s="935"/>
      <c r="I20" s="935"/>
      <c r="J20" s="936"/>
      <c r="K20" s="95">
        <v>10</v>
      </c>
      <c r="L20" s="892" t="s">
        <v>462</v>
      </c>
      <c r="M20" s="893"/>
      <c r="N20" s="892" t="s">
        <v>337</v>
      </c>
      <c r="O20" s="893"/>
      <c r="P20" s="892" t="s">
        <v>251</v>
      </c>
      <c r="Q20" s="893"/>
      <c r="R20" s="389" t="s">
        <v>471</v>
      </c>
      <c r="S20" s="563"/>
      <c r="T20" s="365"/>
      <c r="U20" s="892" t="s">
        <v>532</v>
      </c>
      <c r="V20" s="893"/>
      <c r="W20" s="892" t="s">
        <v>556</v>
      </c>
      <c r="X20" s="893"/>
      <c r="Y20" s="286"/>
      <c r="Z20" s="286"/>
      <c r="AA20" s="286"/>
      <c r="AB20" s="286"/>
      <c r="AC20" s="267"/>
      <c r="AD20" s="267"/>
      <c r="AE20" s="267"/>
      <c r="AF20" s="267"/>
      <c r="AG20" s="267"/>
      <c r="AH20" s="267"/>
      <c r="AI20" s="267"/>
      <c r="AJ20" s="267"/>
      <c r="AK20" s="905"/>
      <c r="AL20" s="906"/>
      <c r="AM20" s="906"/>
      <c r="AN20" s="906"/>
      <c r="AO20" s="907"/>
      <c r="AP20" s="2"/>
      <c r="AQ20" s="60">
        <f t="shared" si="2"/>
        <v>3</v>
      </c>
    </row>
    <row r="21" spans="2:46" ht="12" customHeight="1" x14ac:dyDescent="0.15">
      <c r="B21" s="932"/>
      <c r="C21" s="937"/>
      <c r="D21" s="935"/>
      <c r="E21" s="935"/>
      <c r="F21" s="935"/>
      <c r="G21" s="935"/>
      <c r="H21" s="935"/>
      <c r="I21" s="935"/>
      <c r="J21" s="936"/>
      <c r="K21" s="95">
        <v>11</v>
      </c>
      <c r="L21" s="892" t="s">
        <v>249</v>
      </c>
      <c r="M21" s="893"/>
      <c r="N21" s="892" t="s">
        <v>264</v>
      </c>
      <c r="O21" s="893"/>
      <c r="P21" s="892"/>
      <c r="Q21" s="893"/>
      <c r="R21" s="389" t="s">
        <v>474</v>
      </c>
      <c r="S21" s="563"/>
      <c r="T21" s="365"/>
      <c r="U21" s="892" t="s">
        <v>532</v>
      </c>
      <c r="V21" s="893"/>
      <c r="W21" s="892" t="s">
        <v>556</v>
      </c>
      <c r="X21" s="893"/>
      <c r="Y21" s="286"/>
      <c r="Z21" s="286"/>
      <c r="AA21" s="286"/>
      <c r="AB21" s="286"/>
      <c r="AC21" s="267"/>
      <c r="AD21" s="267"/>
      <c r="AE21" s="267"/>
      <c r="AF21" s="267"/>
      <c r="AG21" s="267"/>
      <c r="AH21" s="267"/>
      <c r="AI21" s="267"/>
      <c r="AJ21" s="267"/>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v>
      </c>
      <c r="AF35" s="241">
        <f t="shared" si="7"/>
        <v>0.28690000000000004</v>
      </c>
      <c r="AG35" s="241">
        <f t="shared" si="7"/>
        <v>0</v>
      </c>
      <c r="AH35" s="241">
        <f t="shared" si="7"/>
        <v>0</v>
      </c>
      <c r="AI35" s="241">
        <f t="shared" si="7"/>
        <v>0</v>
      </c>
      <c r="AJ35" s="242">
        <f t="shared" si="7"/>
        <v>17.73</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0</v>
      </c>
      <c r="AF37" s="923">
        <f t="shared" si="8"/>
        <v>4</v>
      </c>
      <c r="AG37" s="923">
        <f t="shared" si="8"/>
        <v>0</v>
      </c>
      <c r="AH37" s="923">
        <f t="shared" si="8"/>
        <v>0</v>
      </c>
      <c r="AI37" s="923">
        <f t="shared" si="8"/>
        <v>0</v>
      </c>
      <c r="AJ37" s="923">
        <f>COUNTA(AJ11:AJ34)</f>
        <v>4</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166" priority="3">
      <formula>$AQ11=2</formula>
    </cfRule>
  </conditionalFormatting>
  <conditionalFormatting sqref="Y29:AB29">
    <cfRule type="expression" dxfId="165" priority="18">
      <formula>$AQ28=2</formula>
    </cfRule>
  </conditionalFormatting>
  <conditionalFormatting sqref="Y30:AB31">
    <cfRule type="expression" dxfId="164" priority="16">
      <formula>$AQ28=2</formula>
    </cfRule>
  </conditionalFormatting>
  <conditionalFormatting sqref="Y32:AB32">
    <cfRule type="expression" dxfId="163" priority="14">
      <formula>$AQ29=2</formula>
    </cfRule>
  </conditionalFormatting>
  <conditionalFormatting sqref="Y33:AB33">
    <cfRule type="expression" dxfId="162" priority="12">
      <formula>$AQ29=2</formula>
    </cfRule>
  </conditionalFormatting>
  <conditionalFormatting sqref="Y34:AB34">
    <cfRule type="expression" dxfId="161" priority="10">
      <formula>$AQ29=2</formula>
    </cfRule>
  </conditionalFormatting>
  <conditionalFormatting sqref="Y11:AF28">
    <cfRule type="expression" dxfId="160" priority="2">
      <formula>$AQ11=3</formula>
    </cfRule>
  </conditionalFormatting>
  <conditionalFormatting sqref="Y29:AF29">
    <cfRule type="expression" dxfId="159" priority="19">
      <formula>$AQ28=3</formula>
    </cfRule>
  </conditionalFormatting>
  <conditionalFormatting sqref="Y30:AF31">
    <cfRule type="expression" dxfId="158" priority="17">
      <formula>$AQ28=3</formula>
    </cfRule>
  </conditionalFormatting>
  <conditionalFormatting sqref="Y32:AF32">
    <cfRule type="expression" dxfId="157" priority="15">
      <formula>$AQ29=3</formula>
    </cfRule>
  </conditionalFormatting>
  <conditionalFormatting sqref="Y33:AF33">
    <cfRule type="expression" dxfId="156" priority="13">
      <formula>$AQ29=3</formula>
    </cfRule>
  </conditionalFormatting>
  <conditionalFormatting sqref="Y34:AF34">
    <cfRule type="expression" dxfId="155" priority="11">
      <formula>$AQ29=3</formula>
    </cfRule>
  </conditionalFormatting>
  <conditionalFormatting sqref="AC11:AJ28">
    <cfRule type="expression" dxfId="154" priority="1">
      <formula>$AQ11=1</formula>
    </cfRule>
  </conditionalFormatting>
  <conditionalFormatting sqref="AC29:AJ29">
    <cfRule type="expression" dxfId="153" priority="30">
      <formula>$AQ28=1</formula>
    </cfRule>
  </conditionalFormatting>
  <conditionalFormatting sqref="AC30:AJ31">
    <cfRule type="expression" dxfId="152" priority="28">
      <formula>$AQ28=1</formula>
    </cfRule>
  </conditionalFormatting>
  <conditionalFormatting sqref="AC32:AJ32">
    <cfRule type="expression" dxfId="151" priority="26">
      <formula>$AQ29=1</formula>
    </cfRule>
  </conditionalFormatting>
  <conditionalFormatting sqref="AC33:AJ33">
    <cfRule type="expression" dxfId="150" priority="24">
      <formula>$AQ29=1</formula>
    </cfRule>
  </conditionalFormatting>
  <conditionalFormatting sqref="AC34:AJ34">
    <cfRule type="expression" dxfId="149" priority="22">
      <formula>$AQ29=1</formula>
    </cfRule>
  </conditionalFormatting>
  <conditionalFormatting sqref="AG29:AJ29">
    <cfRule type="expression" dxfId="148" priority="29">
      <formula>$AQ28=2</formula>
    </cfRule>
  </conditionalFormatting>
  <conditionalFormatting sqref="AG30:AJ31">
    <cfRule type="expression" dxfId="147" priority="27">
      <formula>$AQ28=2</formula>
    </cfRule>
  </conditionalFormatting>
  <conditionalFormatting sqref="AG32:AJ32">
    <cfRule type="expression" dxfId="146" priority="25">
      <formula>$AQ29=2</formula>
    </cfRule>
  </conditionalFormatting>
  <conditionalFormatting sqref="AG33:AJ33">
    <cfRule type="expression" dxfId="145" priority="23">
      <formula>$AQ29=2</formula>
    </cfRule>
  </conditionalFormatting>
  <conditionalFormatting sqref="AG34:AJ34">
    <cfRule type="expression" dxfId="144" priority="21">
      <formula>$AQ29=2</formula>
    </cfRule>
  </conditionalFormatting>
  <dataValidations count="3">
    <dataValidation type="list" allowBlank="1" showInputMessage="1" showErrorMessage="1" sqref="Y22:AB34" xr:uid="{A84FB750-A365-492B-8168-D7F2913EE3B2}">
      <formula1>"〇,"</formula1>
    </dataValidation>
    <dataValidation type="list" allowBlank="1" showInputMessage="1" showErrorMessage="1" sqref="N11:O34" xr:uid="{68B6022E-8241-4E9B-A7C4-44F639D5A65C}">
      <formula1>INDIRECT(L11)</formula1>
    </dataValidation>
    <dataValidation type="list" allowBlank="1" showInputMessage="1" showErrorMessage="1" sqref="Y11:AB21" xr:uid="{B8B83BD3-DF82-4333-9C86-D535511F2414}">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4978FEC-2881-4006-A896-9369F38D87CE}">
          <x14:formula1>
            <xm:f>'(参考)リスト'!$G$16:$G$19</xm:f>
          </x14:formula1>
          <xm:sqref>AM35:AO38</xm:sqref>
        </x14:dataValidation>
        <x14:dataValidation type="list" allowBlank="1" showInputMessage="1" showErrorMessage="1" xr:uid="{DBB656BA-2C1A-48BB-BE85-7F5F6529776D}">
          <x14:formula1>
            <xm:f>'(参考)リスト'!$B$16:$B$21</xm:f>
          </x14:formula1>
          <xm:sqref>L11:M34</xm:sqref>
        </x14:dataValidation>
        <x14:dataValidation type="list" allowBlank="1" showInputMessage="1" showErrorMessage="1" xr:uid="{48271196-61EF-4793-9166-177BA5A6241D}">
          <x14:formula1>
            <xm:f>'(参考)リスト'!$E$16:$E$27</xm:f>
          </x14:formula1>
          <xm:sqref>R11:T34</xm:sqref>
        </x14:dataValidation>
        <x14:dataValidation type="list" allowBlank="1" showInputMessage="1" showErrorMessage="1" xr:uid="{A6CF561B-0C25-44BE-B318-71698ADD6FB8}">
          <x14:formula1>
            <xm:f>'(参考)リスト'!$D$16:$D$18</xm:f>
          </x14:formula1>
          <xm:sqref>P11:Q34</xm:sqref>
        </x14:dataValidation>
        <x14:dataValidation type="list" allowBlank="1" showInputMessage="1" showErrorMessage="1" xr:uid="{E397E8F6-E9EC-400F-8EA4-73E4A62837D8}">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52E12-51C9-412F-AF93-0B9F1DB78A86}">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4</v>
      </c>
      <c r="AW5" s="43">
        <f>R7</f>
        <v>9</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2</v>
      </c>
      <c r="BF5" s="56">
        <f t="shared" si="0"/>
        <v>3</v>
      </c>
      <c r="BG5" s="56">
        <f t="shared" si="0"/>
        <v>0</v>
      </c>
      <c r="BH5" s="56">
        <f t="shared" si="0"/>
        <v>0</v>
      </c>
      <c r="BI5" s="56">
        <f>AI37</f>
        <v>2</v>
      </c>
      <c r="BJ5" s="56">
        <f t="shared" si="0"/>
        <v>2</v>
      </c>
      <c r="BK5" s="56">
        <f>IF(Y37&gt;0,R7,"")</f>
        <v>9</v>
      </c>
      <c r="BL5" s="44" t="str">
        <f>IF(Y37&gt;0,"",IF(Z37&gt;0,R7,""))</f>
        <v/>
      </c>
      <c r="BM5" s="44" t="e">
        <f>IF(Y37+Z37&gt;0,"",IF(AA37&gt;0,R7,""))</f>
        <v>#VALUE!</v>
      </c>
      <c r="BN5" s="44" t="e">
        <f>IF(Y37+Z37+AA37&gt;0,"",IF(AB37&gt;0,R7,""))</f>
        <v>#VALUE!</v>
      </c>
      <c r="BO5" s="56">
        <f>AC35</f>
        <v>0</v>
      </c>
      <c r="BP5" s="56">
        <f t="shared" ref="BP5:BQ5" si="1">AD35</f>
        <v>0</v>
      </c>
      <c r="BQ5" s="56">
        <f t="shared" si="1"/>
        <v>0.13</v>
      </c>
      <c r="BR5" s="56">
        <f>AF35</f>
        <v>0.89090000000000003</v>
      </c>
      <c r="BS5" s="56">
        <f>AG35</f>
        <v>0</v>
      </c>
      <c r="BT5" s="56">
        <f>AH35</f>
        <v>0</v>
      </c>
      <c r="BU5" s="56">
        <f>AI35</f>
        <v>94.88</v>
      </c>
      <c r="BV5" s="56">
        <f>AJ35</f>
        <v>10.95</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4</v>
      </c>
      <c r="O7" s="976"/>
      <c r="P7" s="944" t="s">
        <v>317</v>
      </c>
      <c r="Q7" s="930"/>
      <c r="R7" s="946">
        <v>9</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338</v>
      </c>
      <c r="O11" s="893"/>
      <c r="P11" s="892" t="s">
        <v>250</v>
      </c>
      <c r="Q11" s="893"/>
      <c r="R11" s="307" t="s">
        <v>470</v>
      </c>
      <c r="S11" s="307"/>
      <c r="T11" s="307"/>
      <c r="U11" s="892" t="s">
        <v>556</v>
      </c>
      <c r="V11" s="893"/>
      <c r="W11" s="892" t="s">
        <v>556</v>
      </c>
      <c r="X11" s="893"/>
      <c r="Y11" s="286"/>
      <c r="Z11" s="286"/>
      <c r="AA11" s="286"/>
      <c r="AB11" s="286"/>
      <c r="AC11" s="267"/>
      <c r="AD11" s="267"/>
      <c r="AE11" s="267"/>
      <c r="AF11" s="267">
        <v>0.04</v>
      </c>
      <c r="AG11" s="267"/>
      <c r="AH11" s="267"/>
      <c r="AI11" s="267"/>
      <c r="AJ11" s="267"/>
      <c r="AK11" s="905"/>
      <c r="AL11" s="906"/>
      <c r="AM11" s="906"/>
      <c r="AN11" s="906"/>
      <c r="AO11" s="907"/>
      <c r="AP11" s="2"/>
      <c r="AQ11" s="60">
        <f>IF(P11="材質劣化",2,IF(P11="漏水",3,1))</f>
        <v>2</v>
      </c>
      <c r="AS11" s="42" t="str">
        <f>IF(Y11&lt;&gt;"",1,"")</f>
        <v/>
      </c>
    </row>
    <row r="12" spans="2:86" ht="12" customHeight="1" x14ac:dyDescent="0.15">
      <c r="B12" s="932"/>
      <c r="C12" s="937"/>
      <c r="D12" s="935"/>
      <c r="E12" s="935"/>
      <c r="F12" s="935"/>
      <c r="G12" s="935"/>
      <c r="H12" s="935"/>
      <c r="I12" s="935"/>
      <c r="J12" s="936"/>
      <c r="K12" s="95">
        <v>2</v>
      </c>
      <c r="L12" s="892" t="s">
        <v>462</v>
      </c>
      <c r="M12" s="893"/>
      <c r="N12" s="892" t="s">
        <v>336</v>
      </c>
      <c r="O12" s="893"/>
      <c r="P12" s="892" t="s">
        <v>250</v>
      </c>
      <c r="Q12" s="893"/>
      <c r="R12" s="307" t="s">
        <v>464</v>
      </c>
      <c r="S12" s="307"/>
      <c r="T12" s="307"/>
      <c r="U12" s="892" t="s">
        <v>532</v>
      </c>
      <c r="V12" s="893"/>
      <c r="W12" s="892" t="s">
        <v>556</v>
      </c>
      <c r="X12" s="893"/>
      <c r="Y12" s="286"/>
      <c r="Z12" s="286"/>
      <c r="AA12" s="286"/>
      <c r="AB12" s="286"/>
      <c r="AC12" s="267"/>
      <c r="AD12" s="267"/>
      <c r="AE12" s="267"/>
      <c r="AF12" s="267">
        <v>0.85</v>
      </c>
      <c r="AG12" s="267"/>
      <c r="AH12" s="267"/>
      <c r="AI12" s="267"/>
      <c r="AJ12" s="267"/>
      <c r="AK12" s="905"/>
      <c r="AL12" s="906"/>
      <c r="AM12" s="906"/>
      <c r="AN12" s="906"/>
      <c r="AO12" s="907"/>
      <c r="AP12" s="2"/>
      <c r="AQ12" s="60">
        <f>IF(P12="材質劣化",2,IF(P12="漏水",3,1))</f>
        <v>2</v>
      </c>
    </row>
    <row r="13" spans="2:86" ht="12" customHeight="1" x14ac:dyDescent="0.15">
      <c r="B13" s="932"/>
      <c r="C13" s="937"/>
      <c r="D13" s="935"/>
      <c r="E13" s="935"/>
      <c r="F13" s="935"/>
      <c r="G13" s="935"/>
      <c r="H13" s="935"/>
      <c r="I13" s="935"/>
      <c r="J13" s="936"/>
      <c r="K13" s="95">
        <v>3</v>
      </c>
      <c r="L13" s="892" t="s">
        <v>462</v>
      </c>
      <c r="M13" s="893"/>
      <c r="N13" s="892" t="s">
        <v>338</v>
      </c>
      <c r="O13" s="893"/>
      <c r="P13" s="892" t="s">
        <v>251</v>
      </c>
      <c r="Q13" s="893"/>
      <c r="R13" s="389" t="s">
        <v>471</v>
      </c>
      <c r="S13" s="563"/>
      <c r="T13" s="365"/>
      <c r="U13" s="892" t="s">
        <v>532</v>
      </c>
      <c r="V13" s="893"/>
      <c r="W13" s="892" t="s">
        <v>556</v>
      </c>
      <c r="X13" s="893"/>
      <c r="Y13" s="286"/>
      <c r="Z13" s="286"/>
      <c r="AA13" s="286"/>
      <c r="AB13" s="286"/>
      <c r="AC13" s="267"/>
      <c r="AD13" s="267"/>
      <c r="AE13" s="267"/>
      <c r="AF13" s="267"/>
      <c r="AG13" s="267"/>
      <c r="AH13" s="267"/>
      <c r="AI13" s="267">
        <v>70.7</v>
      </c>
      <c r="AJ13" s="267"/>
      <c r="AK13" s="905"/>
      <c r="AL13" s="906"/>
      <c r="AM13" s="906"/>
      <c r="AN13" s="906"/>
      <c r="AO13" s="907"/>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338</v>
      </c>
      <c r="O14" s="893"/>
      <c r="P14" s="892" t="s">
        <v>250</v>
      </c>
      <c r="Q14" s="893"/>
      <c r="R14" s="307" t="s">
        <v>464</v>
      </c>
      <c r="S14" s="307"/>
      <c r="T14" s="307"/>
      <c r="U14" s="892" t="s">
        <v>556</v>
      </c>
      <c r="V14" s="893"/>
      <c r="W14" s="892" t="s">
        <v>556</v>
      </c>
      <c r="X14" s="893"/>
      <c r="Y14" s="286"/>
      <c r="Z14" s="286"/>
      <c r="AA14" s="286"/>
      <c r="AB14" s="286"/>
      <c r="AC14" s="267"/>
      <c r="AD14" s="267"/>
      <c r="AE14" s="267">
        <v>0.08</v>
      </c>
      <c r="AF14" s="267"/>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462</v>
      </c>
      <c r="M15" s="893"/>
      <c r="N15" s="892" t="s">
        <v>337</v>
      </c>
      <c r="O15" s="893"/>
      <c r="P15" s="892" t="s">
        <v>250</v>
      </c>
      <c r="Q15" s="893"/>
      <c r="R15" s="307" t="s">
        <v>464</v>
      </c>
      <c r="S15" s="307"/>
      <c r="T15" s="307"/>
      <c r="U15" s="892" t="s">
        <v>556</v>
      </c>
      <c r="V15" s="893"/>
      <c r="W15" s="892" t="s">
        <v>556</v>
      </c>
      <c r="X15" s="893"/>
      <c r="Y15" s="286"/>
      <c r="Z15" s="286"/>
      <c r="AA15" s="286"/>
      <c r="AB15" s="286"/>
      <c r="AC15" s="267"/>
      <c r="AD15" s="267"/>
      <c r="AE15" s="267">
        <v>0.05</v>
      </c>
      <c r="AF15" s="267"/>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v>6</v>
      </c>
      <c r="L16" s="892" t="s">
        <v>462</v>
      </c>
      <c r="M16" s="893"/>
      <c r="N16" s="892" t="s">
        <v>337</v>
      </c>
      <c r="O16" s="893"/>
      <c r="P16" s="892" t="s">
        <v>251</v>
      </c>
      <c r="Q16" s="893"/>
      <c r="R16" s="389" t="s">
        <v>471</v>
      </c>
      <c r="S16" s="563"/>
      <c r="T16" s="365"/>
      <c r="U16" s="892" t="s">
        <v>556</v>
      </c>
      <c r="V16" s="893"/>
      <c r="W16" s="892" t="s">
        <v>556</v>
      </c>
      <c r="X16" s="893"/>
      <c r="Y16" s="286"/>
      <c r="Z16" s="286"/>
      <c r="AA16" s="286"/>
      <c r="AB16" s="286"/>
      <c r="AC16" s="267"/>
      <c r="AD16" s="267"/>
      <c r="AE16" s="267"/>
      <c r="AF16" s="267"/>
      <c r="AG16" s="267"/>
      <c r="AH16" s="267"/>
      <c r="AI16" s="267">
        <v>24.18</v>
      </c>
      <c r="AJ16" s="267"/>
      <c r="AK16" s="905"/>
      <c r="AL16" s="906"/>
      <c r="AM16" s="906"/>
      <c r="AN16" s="906"/>
      <c r="AO16" s="907"/>
      <c r="AP16" s="2"/>
      <c r="AQ16" s="60">
        <f t="shared" si="2"/>
        <v>3</v>
      </c>
    </row>
    <row r="17" spans="2:46" ht="12" customHeight="1" x14ac:dyDescent="0.15">
      <c r="B17" s="932"/>
      <c r="C17" s="937"/>
      <c r="D17" s="935"/>
      <c r="E17" s="935"/>
      <c r="F17" s="935"/>
      <c r="G17" s="935"/>
      <c r="H17" s="935"/>
      <c r="I17" s="935"/>
      <c r="J17" s="936"/>
      <c r="K17" s="95">
        <v>7</v>
      </c>
      <c r="L17" s="892" t="s">
        <v>462</v>
      </c>
      <c r="M17" s="893"/>
      <c r="N17" s="892" t="s">
        <v>337</v>
      </c>
      <c r="O17" s="893"/>
      <c r="P17" s="892" t="s">
        <v>251</v>
      </c>
      <c r="Q17" s="893"/>
      <c r="R17" s="389" t="s">
        <v>471</v>
      </c>
      <c r="S17" s="563"/>
      <c r="T17" s="365"/>
      <c r="U17" s="892" t="s">
        <v>556</v>
      </c>
      <c r="V17" s="893"/>
      <c r="W17" s="892" t="s">
        <v>556</v>
      </c>
      <c r="X17" s="893"/>
      <c r="Y17" s="286"/>
      <c r="Z17" s="286"/>
      <c r="AA17" s="286"/>
      <c r="AB17" s="286"/>
      <c r="AC17" s="267"/>
      <c r="AD17" s="267"/>
      <c r="AE17" s="267"/>
      <c r="AF17" s="267"/>
      <c r="AG17" s="267"/>
      <c r="AH17" s="267"/>
      <c r="AI17" s="267"/>
      <c r="AJ17" s="267">
        <v>8.4</v>
      </c>
      <c r="AK17" s="905"/>
      <c r="AL17" s="906"/>
      <c r="AM17" s="906"/>
      <c r="AN17" s="906"/>
      <c r="AO17" s="907"/>
      <c r="AP17" s="2"/>
      <c r="AQ17" s="60">
        <f t="shared" si="2"/>
        <v>3</v>
      </c>
    </row>
    <row r="18" spans="2:46" ht="12" customHeight="1" x14ac:dyDescent="0.15">
      <c r="B18" s="932"/>
      <c r="C18" s="937"/>
      <c r="D18" s="935"/>
      <c r="E18" s="935"/>
      <c r="F18" s="935"/>
      <c r="G18" s="935"/>
      <c r="H18" s="935"/>
      <c r="I18" s="935"/>
      <c r="J18" s="936"/>
      <c r="K18" s="95">
        <v>8</v>
      </c>
      <c r="L18" s="892" t="s">
        <v>462</v>
      </c>
      <c r="M18" s="893"/>
      <c r="N18" s="892" t="s">
        <v>335</v>
      </c>
      <c r="O18" s="893"/>
      <c r="P18" s="892" t="s">
        <v>250</v>
      </c>
      <c r="Q18" s="893"/>
      <c r="R18" s="389" t="s">
        <v>463</v>
      </c>
      <c r="S18" s="563"/>
      <c r="T18" s="365"/>
      <c r="U18" s="892" t="s">
        <v>532</v>
      </c>
      <c r="V18" s="893"/>
      <c r="W18" s="892" t="s">
        <v>556</v>
      </c>
      <c r="X18" s="893"/>
      <c r="Y18" s="286"/>
      <c r="Z18" s="286"/>
      <c r="AA18" s="286"/>
      <c r="AB18" s="286"/>
      <c r="AC18" s="267"/>
      <c r="AD18" s="267"/>
      <c r="AE18" s="267"/>
      <c r="AF18" s="267">
        <v>8.9999999999999998E-4</v>
      </c>
      <c r="AG18" s="267"/>
      <c r="AH18" s="267"/>
      <c r="AI18" s="267"/>
      <c r="AJ18" s="267"/>
      <c r="AK18" s="905"/>
      <c r="AL18" s="906"/>
      <c r="AM18" s="906"/>
      <c r="AN18" s="906"/>
      <c r="AO18" s="907"/>
      <c r="AP18" s="2"/>
      <c r="AQ18" s="60">
        <f t="shared" si="2"/>
        <v>2</v>
      </c>
    </row>
    <row r="19" spans="2:46" ht="12" customHeight="1" x14ac:dyDescent="0.15">
      <c r="B19" s="932"/>
      <c r="C19" s="937"/>
      <c r="D19" s="935"/>
      <c r="E19" s="935"/>
      <c r="F19" s="935"/>
      <c r="G19" s="935"/>
      <c r="H19" s="935"/>
      <c r="I19" s="935"/>
      <c r="J19" s="936"/>
      <c r="K19" s="95">
        <v>9</v>
      </c>
      <c r="L19" s="892" t="s">
        <v>462</v>
      </c>
      <c r="M19" s="893"/>
      <c r="N19" s="892" t="s">
        <v>337</v>
      </c>
      <c r="O19" s="893"/>
      <c r="P19" s="892" t="s">
        <v>251</v>
      </c>
      <c r="Q19" s="893"/>
      <c r="R19" s="389" t="s">
        <v>471</v>
      </c>
      <c r="S19" s="563"/>
      <c r="T19" s="365"/>
      <c r="U19" s="892" t="s">
        <v>556</v>
      </c>
      <c r="V19" s="893"/>
      <c r="W19" s="892" t="s">
        <v>556</v>
      </c>
      <c r="X19" s="893"/>
      <c r="Y19" s="286"/>
      <c r="Z19" s="286"/>
      <c r="AA19" s="286"/>
      <c r="AB19" s="286"/>
      <c r="AC19" s="267"/>
      <c r="AD19" s="267"/>
      <c r="AE19" s="267"/>
      <c r="AF19" s="267"/>
      <c r="AG19" s="267"/>
      <c r="AH19" s="267"/>
      <c r="AI19" s="267"/>
      <c r="AJ19" s="267">
        <v>2.5499999999999998</v>
      </c>
      <c r="AK19" s="905"/>
      <c r="AL19" s="906"/>
      <c r="AM19" s="906"/>
      <c r="AN19" s="906"/>
      <c r="AO19" s="907"/>
      <c r="AP19" s="2"/>
      <c r="AQ19" s="60">
        <f t="shared" si="2"/>
        <v>3</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0.13</v>
      </c>
      <c r="AF35" s="241">
        <f t="shared" si="7"/>
        <v>0.89090000000000003</v>
      </c>
      <c r="AG35" s="241">
        <f t="shared" si="7"/>
        <v>0</v>
      </c>
      <c r="AH35" s="241">
        <f t="shared" si="7"/>
        <v>0</v>
      </c>
      <c r="AI35" s="241">
        <f t="shared" si="7"/>
        <v>94.88</v>
      </c>
      <c r="AJ35" s="242">
        <f t="shared" si="7"/>
        <v>10.95</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2</v>
      </c>
      <c r="AF37" s="923">
        <f t="shared" si="8"/>
        <v>3</v>
      </c>
      <c r="AG37" s="923">
        <f t="shared" si="8"/>
        <v>0</v>
      </c>
      <c r="AH37" s="923">
        <f t="shared" si="8"/>
        <v>0</v>
      </c>
      <c r="AI37" s="923">
        <f t="shared" si="8"/>
        <v>2</v>
      </c>
      <c r="AJ37" s="923">
        <f>COUNTA(AJ11:AJ34)</f>
        <v>2</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143" priority="3">
      <formula>$AQ11=2</formula>
    </cfRule>
  </conditionalFormatting>
  <conditionalFormatting sqref="Y29:AB29">
    <cfRule type="expression" dxfId="142" priority="15">
      <formula>$AQ28=2</formula>
    </cfRule>
  </conditionalFormatting>
  <conditionalFormatting sqref="Y30:AB31">
    <cfRule type="expression" dxfId="141" priority="13">
      <formula>$AQ28=2</formula>
    </cfRule>
  </conditionalFormatting>
  <conditionalFormatting sqref="Y32:AB32">
    <cfRule type="expression" dxfId="140" priority="11">
      <formula>$AQ29=2</formula>
    </cfRule>
  </conditionalFormatting>
  <conditionalFormatting sqref="Y33:AB33">
    <cfRule type="expression" dxfId="139" priority="9">
      <formula>$AQ29=2</formula>
    </cfRule>
  </conditionalFormatting>
  <conditionalFormatting sqref="Y34:AB34">
    <cfRule type="expression" dxfId="138" priority="7">
      <formula>$AQ29=2</formula>
    </cfRule>
  </conditionalFormatting>
  <conditionalFormatting sqref="Y11:AF28">
    <cfRule type="expression" dxfId="137" priority="2">
      <formula>$AQ11=3</formula>
    </cfRule>
  </conditionalFormatting>
  <conditionalFormatting sqref="Y29:AF29">
    <cfRule type="expression" dxfId="136" priority="16">
      <formula>$AQ28=3</formula>
    </cfRule>
  </conditionalFormatting>
  <conditionalFormatting sqref="Y30:AF31">
    <cfRule type="expression" dxfId="135" priority="14">
      <formula>$AQ28=3</formula>
    </cfRule>
  </conditionalFormatting>
  <conditionalFormatting sqref="Y32:AF32">
    <cfRule type="expression" dxfId="134" priority="12">
      <formula>$AQ29=3</formula>
    </cfRule>
  </conditionalFormatting>
  <conditionalFormatting sqref="Y33:AF33">
    <cfRule type="expression" dxfId="133" priority="10">
      <formula>$AQ29=3</formula>
    </cfRule>
  </conditionalFormatting>
  <conditionalFormatting sqref="Y34:AF34">
    <cfRule type="expression" dxfId="132" priority="8">
      <formula>$AQ29=3</formula>
    </cfRule>
  </conditionalFormatting>
  <conditionalFormatting sqref="AC11:AJ28">
    <cfRule type="expression" dxfId="131" priority="1">
      <formula>$AQ11=1</formula>
    </cfRule>
  </conditionalFormatting>
  <conditionalFormatting sqref="AC29:AJ29">
    <cfRule type="expression" dxfId="130" priority="27">
      <formula>$AQ28=1</formula>
    </cfRule>
  </conditionalFormatting>
  <conditionalFormatting sqref="AC30:AJ31">
    <cfRule type="expression" dxfId="129" priority="25">
      <formula>$AQ28=1</formula>
    </cfRule>
  </conditionalFormatting>
  <conditionalFormatting sqref="AC32:AJ32">
    <cfRule type="expression" dxfId="128" priority="23">
      <formula>$AQ29=1</formula>
    </cfRule>
  </conditionalFormatting>
  <conditionalFormatting sqref="AC33:AJ33">
    <cfRule type="expression" dxfId="127" priority="21">
      <formula>$AQ29=1</formula>
    </cfRule>
  </conditionalFormatting>
  <conditionalFormatting sqref="AC34:AJ34">
    <cfRule type="expression" dxfId="126" priority="19">
      <formula>$AQ29=1</formula>
    </cfRule>
  </conditionalFormatting>
  <conditionalFormatting sqref="AG29:AJ29">
    <cfRule type="expression" dxfId="125" priority="26">
      <formula>$AQ28=2</formula>
    </cfRule>
  </conditionalFormatting>
  <conditionalFormatting sqref="AG30:AJ31">
    <cfRule type="expression" dxfId="124" priority="24">
      <formula>$AQ28=2</formula>
    </cfRule>
  </conditionalFormatting>
  <conditionalFormatting sqref="AG32:AJ32">
    <cfRule type="expression" dxfId="123" priority="22">
      <formula>$AQ29=2</formula>
    </cfRule>
  </conditionalFormatting>
  <conditionalFormatting sqref="AG33:AJ33">
    <cfRule type="expression" dxfId="122" priority="20">
      <formula>$AQ29=2</formula>
    </cfRule>
  </conditionalFormatting>
  <conditionalFormatting sqref="AG34:AJ34">
    <cfRule type="expression" dxfId="121" priority="18">
      <formula>$AQ29=2</formula>
    </cfRule>
  </conditionalFormatting>
  <dataValidations count="3">
    <dataValidation type="list" allowBlank="1" showInputMessage="1" showErrorMessage="1" sqref="N11:O34" xr:uid="{8B660614-2B63-462F-886F-1B176744B05F}">
      <formula1>INDIRECT(L11)</formula1>
    </dataValidation>
    <dataValidation type="list" allowBlank="1" showInputMessage="1" showErrorMessage="1" sqref="Y20:AB34" xr:uid="{05F3FE18-550A-4275-81C0-7906650D750E}">
      <formula1>"〇,"</formula1>
    </dataValidation>
    <dataValidation type="list" allowBlank="1" showInputMessage="1" showErrorMessage="1" sqref="Y11:AB19" xr:uid="{2750188C-15A1-4E83-AB8A-188383A15306}">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6A64843-854A-4297-BDE1-A78C28C0AE8D}">
          <x14:formula1>
            <xm:f>'(参考)リスト'!$F$16:$F$21</xm:f>
          </x14:formula1>
          <xm:sqref>U11:X34</xm:sqref>
        </x14:dataValidation>
        <x14:dataValidation type="list" allowBlank="1" showInputMessage="1" showErrorMessage="1" xr:uid="{C391BCDC-FCB6-4FEF-BB49-6D811C60A894}">
          <x14:formula1>
            <xm:f>'(参考)リスト'!$D$16:$D$18</xm:f>
          </x14:formula1>
          <xm:sqref>P11:Q34</xm:sqref>
        </x14:dataValidation>
        <x14:dataValidation type="list" allowBlank="1" showInputMessage="1" showErrorMessage="1" xr:uid="{E8142406-C479-40F8-A207-3D144EAB3DA2}">
          <x14:formula1>
            <xm:f>'(参考)リスト'!$E$16:$E$27</xm:f>
          </x14:formula1>
          <xm:sqref>R11:T34</xm:sqref>
        </x14:dataValidation>
        <x14:dataValidation type="list" allowBlank="1" showInputMessage="1" showErrorMessage="1" xr:uid="{B1B87940-CDDB-40DA-BC72-414C5307A74C}">
          <x14:formula1>
            <xm:f>'(参考)リスト'!$B$16:$B$21</xm:f>
          </x14:formula1>
          <xm:sqref>L11:M34</xm:sqref>
        </x14:dataValidation>
        <x14:dataValidation type="list" allowBlank="1" showInputMessage="1" showErrorMessage="1" xr:uid="{3EA970C7-18E8-4116-B493-ABB9C3AC0F08}">
          <x14:formula1>
            <xm:f>'(参考)リスト'!$G$16:$G$19</xm:f>
          </x14:formula1>
          <xm:sqref>AM35:AO38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F815B-51BE-4DF5-87A2-276C5F3F5F64}">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5</v>
      </c>
      <c r="AW5" s="43">
        <f>R7</f>
        <v>10.5</v>
      </c>
      <c r="AX5" s="56" t="str">
        <f>AM35</f>
        <v>Ⅲ</v>
      </c>
      <c r="AY5" s="56" t="str">
        <f>Y37</f>
        <v xml:space="preserve">  </v>
      </c>
      <c r="AZ5" s="56" t="str">
        <f t="shared" ref="AZ5:BJ5" si="0">Z37</f>
        <v xml:space="preserve">  </v>
      </c>
      <c r="BA5" s="56" t="str">
        <f t="shared" si="0"/>
        <v xml:space="preserve">  </v>
      </c>
      <c r="BB5" s="56" t="str">
        <f>AB37</f>
        <v xml:space="preserve">  </v>
      </c>
      <c r="BC5" s="56">
        <f t="shared" si="0"/>
        <v>0</v>
      </c>
      <c r="BD5" s="56">
        <f>AD37</f>
        <v>1</v>
      </c>
      <c r="BE5" s="56">
        <f>AE37</f>
        <v>4</v>
      </c>
      <c r="BF5" s="56">
        <f t="shared" si="0"/>
        <v>5</v>
      </c>
      <c r="BG5" s="56">
        <f t="shared" si="0"/>
        <v>0</v>
      </c>
      <c r="BH5" s="56">
        <f t="shared" si="0"/>
        <v>0</v>
      </c>
      <c r="BI5" s="56">
        <f>AI37</f>
        <v>0</v>
      </c>
      <c r="BJ5" s="56">
        <f t="shared" si="0"/>
        <v>9</v>
      </c>
      <c r="BK5" s="56">
        <f>IF(Y37&gt;0,R7,"")</f>
        <v>10.5</v>
      </c>
      <c r="BL5" s="44" t="str">
        <f>IF(Y37&gt;0,"",IF(Z37&gt;0,R7,""))</f>
        <v/>
      </c>
      <c r="BM5" s="44" t="e">
        <f>IF(Y37+Z37&gt;0,"",IF(AA37&gt;0,R7,""))</f>
        <v>#VALUE!</v>
      </c>
      <c r="BN5" s="44" t="e">
        <f>IF(Y37+Z37+AA37&gt;0,"",IF(AB37&gt;0,R7,""))</f>
        <v>#VALUE!</v>
      </c>
      <c r="BO5" s="56">
        <f>AC35</f>
        <v>0</v>
      </c>
      <c r="BP5" s="56">
        <f t="shared" ref="BP5:BQ5" si="1">AD35</f>
        <v>0.28000000000000003</v>
      </c>
      <c r="BQ5" s="56">
        <f t="shared" si="1"/>
        <v>0.44999999999999996</v>
      </c>
      <c r="BR5" s="56">
        <f>AF35</f>
        <v>5.45</v>
      </c>
      <c r="BS5" s="56">
        <f>AG35</f>
        <v>0</v>
      </c>
      <c r="BT5" s="56">
        <f>AH35</f>
        <v>0</v>
      </c>
      <c r="BU5" s="56">
        <f>AI35</f>
        <v>0</v>
      </c>
      <c r="BV5" s="56">
        <f>AJ35</f>
        <v>72.95</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5</v>
      </c>
      <c r="O7" s="976"/>
      <c r="P7" s="944" t="s">
        <v>317</v>
      </c>
      <c r="Q7" s="930"/>
      <c r="R7" s="946">
        <v>10.5</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338</v>
      </c>
      <c r="O11" s="893"/>
      <c r="P11" s="892" t="s">
        <v>251</v>
      </c>
      <c r="Q11" s="893"/>
      <c r="R11" s="307" t="s">
        <v>471</v>
      </c>
      <c r="S11" s="307"/>
      <c r="T11" s="307"/>
      <c r="U11" s="892" t="s">
        <v>532</v>
      </c>
      <c r="V11" s="893"/>
      <c r="W11" s="892" t="s">
        <v>556</v>
      </c>
      <c r="X11" s="893"/>
      <c r="Y11" s="286"/>
      <c r="Z11" s="286"/>
      <c r="AA11" s="286"/>
      <c r="AB11" s="286"/>
      <c r="AC11" s="267"/>
      <c r="AD11" s="267"/>
      <c r="AE11" s="267"/>
      <c r="AF11" s="267"/>
      <c r="AG11" s="267"/>
      <c r="AH11" s="267"/>
      <c r="AI11" s="267"/>
      <c r="AJ11" s="267">
        <v>12.4</v>
      </c>
      <c r="AK11" s="905"/>
      <c r="AL11" s="906"/>
      <c r="AM11" s="906"/>
      <c r="AN11" s="906"/>
      <c r="AO11" s="907"/>
      <c r="AP11" s="2"/>
      <c r="AQ11" s="60">
        <f>IF(P11="材質劣化",2,IF(P11="漏水",3,1))</f>
        <v>3</v>
      </c>
      <c r="AS11" s="42" t="str">
        <f>IF(Y11&lt;&gt;"",1,"")</f>
        <v/>
      </c>
    </row>
    <row r="12" spans="2:86" ht="12" customHeight="1" x14ac:dyDescent="0.15">
      <c r="B12" s="932"/>
      <c r="C12" s="937"/>
      <c r="D12" s="935"/>
      <c r="E12" s="935"/>
      <c r="F12" s="935"/>
      <c r="G12" s="935"/>
      <c r="H12" s="935"/>
      <c r="I12" s="935"/>
      <c r="J12" s="936"/>
      <c r="K12" s="95">
        <v>2</v>
      </c>
      <c r="L12" s="892" t="s">
        <v>462</v>
      </c>
      <c r="M12" s="893"/>
      <c r="N12" s="892" t="s">
        <v>342</v>
      </c>
      <c r="O12" s="893"/>
      <c r="P12" s="892" t="s">
        <v>250</v>
      </c>
      <c r="Q12" s="893"/>
      <c r="R12" s="307" t="s">
        <v>464</v>
      </c>
      <c r="S12" s="307"/>
      <c r="T12" s="307"/>
      <c r="U12" s="892" t="s">
        <v>556</v>
      </c>
      <c r="V12" s="893"/>
      <c r="W12" s="892" t="s">
        <v>556</v>
      </c>
      <c r="X12" s="893"/>
      <c r="Y12" s="286"/>
      <c r="Z12" s="286"/>
      <c r="AA12" s="286"/>
      <c r="AB12" s="286"/>
      <c r="AC12" s="267"/>
      <c r="AD12" s="267"/>
      <c r="AE12" s="267">
        <v>0.04</v>
      </c>
      <c r="AF12" s="267"/>
      <c r="AG12" s="267"/>
      <c r="AH12" s="267"/>
      <c r="AI12" s="267"/>
      <c r="AJ12" s="267"/>
      <c r="AK12" s="905"/>
      <c r="AL12" s="906"/>
      <c r="AM12" s="906"/>
      <c r="AN12" s="906"/>
      <c r="AO12" s="907"/>
      <c r="AP12" s="2"/>
      <c r="AQ12" s="60">
        <f>IF(P12="材質劣化",2,IF(P12="漏水",3,1))</f>
        <v>2</v>
      </c>
    </row>
    <row r="13" spans="2:86" ht="12" customHeight="1" x14ac:dyDescent="0.15">
      <c r="B13" s="932"/>
      <c r="C13" s="937"/>
      <c r="D13" s="935"/>
      <c r="E13" s="935"/>
      <c r="F13" s="935"/>
      <c r="G13" s="935"/>
      <c r="H13" s="935"/>
      <c r="I13" s="935"/>
      <c r="J13" s="936"/>
      <c r="K13" s="95">
        <v>3</v>
      </c>
      <c r="L13" s="892" t="s">
        <v>462</v>
      </c>
      <c r="M13" s="893"/>
      <c r="N13" s="892" t="s">
        <v>336</v>
      </c>
      <c r="O13" s="893"/>
      <c r="P13" s="892" t="s">
        <v>250</v>
      </c>
      <c r="Q13" s="893"/>
      <c r="R13" s="307" t="s">
        <v>464</v>
      </c>
      <c r="S13" s="307"/>
      <c r="T13" s="307"/>
      <c r="U13" s="892" t="s">
        <v>532</v>
      </c>
      <c r="V13" s="893"/>
      <c r="W13" s="892" t="s">
        <v>556</v>
      </c>
      <c r="X13" s="893"/>
      <c r="Y13" s="286"/>
      <c r="Z13" s="286"/>
      <c r="AA13" s="286"/>
      <c r="AB13" s="286"/>
      <c r="AC13" s="267"/>
      <c r="AD13" s="267"/>
      <c r="AE13" s="267"/>
      <c r="AF13" s="267">
        <v>2.58</v>
      </c>
      <c r="AG13" s="267"/>
      <c r="AH13" s="267"/>
      <c r="AI13" s="267"/>
      <c r="AJ13" s="267"/>
      <c r="AK13" s="905"/>
      <c r="AL13" s="906"/>
      <c r="AM13" s="906"/>
      <c r="AN13" s="906"/>
      <c r="AO13" s="907"/>
      <c r="AP13" s="2"/>
      <c r="AQ13" s="60">
        <f t="shared" ref="AQ13:AQ29" si="2">IF(P13="材質劣化",2,IF(P13="漏水",3,1))</f>
        <v>2</v>
      </c>
    </row>
    <row r="14" spans="2:86" ht="12" customHeight="1" x14ac:dyDescent="0.15">
      <c r="B14" s="932"/>
      <c r="C14" s="937"/>
      <c r="D14" s="935"/>
      <c r="E14" s="935"/>
      <c r="F14" s="935"/>
      <c r="G14" s="935"/>
      <c r="H14" s="935"/>
      <c r="I14" s="935"/>
      <c r="J14" s="936"/>
      <c r="K14" s="95">
        <v>4</v>
      </c>
      <c r="L14" s="892" t="s">
        <v>462</v>
      </c>
      <c r="M14" s="893"/>
      <c r="N14" s="892" t="s">
        <v>336</v>
      </c>
      <c r="O14" s="893"/>
      <c r="P14" s="892" t="s">
        <v>250</v>
      </c>
      <c r="Q14" s="893"/>
      <c r="R14" s="307" t="s">
        <v>464</v>
      </c>
      <c r="S14" s="307"/>
      <c r="T14" s="307"/>
      <c r="U14" s="892" t="s">
        <v>532</v>
      </c>
      <c r="V14" s="893"/>
      <c r="W14" s="892" t="s">
        <v>556</v>
      </c>
      <c r="X14" s="893"/>
      <c r="Y14" s="286"/>
      <c r="Z14" s="286"/>
      <c r="AA14" s="286"/>
      <c r="AB14" s="286"/>
      <c r="AC14" s="267"/>
      <c r="AD14" s="267"/>
      <c r="AE14" s="267"/>
      <c r="AF14" s="267">
        <v>2.4</v>
      </c>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462</v>
      </c>
      <c r="M15" s="893"/>
      <c r="N15" s="892" t="s">
        <v>338</v>
      </c>
      <c r="O15" s="893"/>
      <c r="P15" s="892" t="s">
        <v>251</v>
      </c>
      <c r="Q15" s="893"/>
      <c r="R15" s="307" t="s">
        <v>471</v>
      </c>
      <c r="S15" s="307"/>
      <c r="T15" s="307"/>
      <c r="U15" s="892" t="s">
        <v>532</v>
      </c>
      <c r="V15" s="893"/>
      <c r="W15" s="892" t="s">
        <v>556</v>
      </c>
      <c r="X15" s="893"/>
      <c r="Y15" s="286"/>
      <c r="Z15" s="286"/>
      <c r="AA15" s="286"/>
      <c r="AB15" s="286"/>
      <c r="AC15" s="267"/>
      <c r="AD15" s="267"/>
      <c r="AE15" s="267"/>
      <c r="AF15" s="267"/>
      <c r="AG15" s="267"/>
      <c r="AH15" s="267"/>
      <c r="AI15" s="267"/>
      <c r="AJ15" s="267">
        <v>30.1</v>
      </c>
      <c r="AK15" s="905"/>
      <c r="AL15" s="906"/>
      <c r="AM15" s="906"/>
      <c r="AN15" s="906"/>
      <c r="AO15" s="907"/>
      <c r="AP15" s="2"/>
      <c r="AQ15" s="60">
        <f t="shared" si="2"/>
        <v>3</v>
      </c>
    </row>
    <row r="16" spans="2:86" ht="12" customHeight="1" x14ac:dyDescent="0.15">
      <c r="B16" s="932"/>
      <c r="C16" s="937"/>
      <c r="D16" s="935"/>
      <c r="E16" s="935"/>
      <c r="F16" s="935"/>
      <c r="G16" s="935"/>
      <c r="H16" s="935"/>
      <c r="I16" s="935"/>
      <c r="J16" s="936"/>
      <c r="K16" s="95">
        <v>6</v>
      </c>
      <c r="L16" s="892" t="s">
        <v>462</v>
      </c>
      <c r="M16" s="893"/>
      <c r="N16" s="892" t="s">
        <v>338</v>
      </c>
      <c r="O16" s="893"/>
      <c r="P16" s="892" t="s">
        <v>251</v>
      </c>
      <c r="Q16" s="893"/>
      <c r="R16" s="307" t="s">
        <v>471</v>
      </c>
      <c r="S16" s="307"/>
      <c r="T16" s="307"/>
      <c r="U16" s="892" t="s">
        <v>532</v>
      </c>
      <c r="V16" s="893"/>
      <c r="W16" s="892" t="s">
        <v>556</v>
      </c>
      <c r="X16" s="893"/>
      <c r="Y16" s="286"/>
      <c r="Z16" s="286"/>
      <c r="AA16" s="286"/>
      <c r="AB16" s="286"/>
      <c r="AC16" s="267"/>
      <c r="AD16" s="267"/>
      <c r="AE16" s="267"/>
      <c r="AF16" s="267"/>
      <c r="AG16" s="267"/>
      <c r="AH16" s="267"/>
      <c r="AI16" s="267"/>
      <c r="AJ16" s="267">
        <v>3.1</v>
      </c>
      <c r="AK16" s="905"/>
      <c r="AL16" s="906"/>
      <c r="AM16" s="906"/>
      <c r="AN16" s="906"/>
      <c r="AO16" s="907"/>
      <c r="AP16" s="2"/>
      <c r="AQ16" s="60">
        <f t="shared" si="2"/>
        <v>3</v>
      </c>
    </row>
    <row r="17" spans="2:46" ht="12" customHeight="1" x14ac:dyDescent="0.15">
      <c r="B17" s="932"/>
      <c r="C17" s="937"/>
      <c r="D17" s="935"/>
      <c r="E17" s="935"/>
      <c r="F17" s="935"/>
      <c r="G17" s="935"/>
      <c r="H17" s="935"/>
      <c r="I17" s="935"/>
      <c r="J17" s="936"/>
      <c r="K17" s="95">
        <v>7</v>
      </c>
      <c r="L17" s="892" t="s">
        <v>462</v>
      </c>
      <c r="M17" s="893"/>
      <c r="N17" s="892" t="s">
        <v>338</v>
      </c>
      <c r="O17" s="893"/>
      <c r="P17" s="892" t="s">
        <v>251</v>
      </c>
      <c r="Q17" s="893"/>
      <c r="R17" s="307" t="s">
        <v>471</v>
      </c>
      <c r="S17" s="307"/>
      <c r="T17" s="307"/>
      <c r="U17" s="892" t="s">
        <v>556</v>
      </c>
      <c r="V17" s="893"/>
      <c r="W17" s="892" t="s">
        <v>556</v>
      </c>
      <c r="X17" s="893"/>
      <c r="Y17" s="286"/>
      <c r="Z17" s="286"/>
      <c r="AA17" s="286"/>
      <c r="AB17" s="286"/>
      <c r="AC17" s="267"/>
      <c r="AD17" s="267"/>
      <c r="AE17" s="267"/>
      <c r="AF17" s="267"/>
      <c r="AG17" s="267"/>
      <c r="AH17" s="267"/>
      <c r="AI17" s="267"/>
      <c r="AJ17" s="267">
        <v>3.96</v>
      </c>
      <c r="AK17" s="905"/>
      <c r="AL17" s="906"/>
      <c r="AM17" s="906"/>
      <c r="AN17" s="906"/>
      <c r="AO17" s="907"/>
      <c r="AP17" s="2"/>
      <c r="AQ17" s="60">
        <f t="shared" si="2"/>
        <v>3</v>
      </c>
    </row>
    <row r="18" spans="2:46" ht="12" customHeight="1" x14ac:dyDescent="0.15">
      <c r="B18" s="932"/>
      <c r="C18" s="937"/>
      <c r="D18" s="935"/>
      <c r="E18" s="935"/>
      <c r="F18" s="935"/>
      <c r="G18" s="935"/>
      <c r="H18" s="935"/>
      <c r="I18" s="935"/>
      <c r="J18" s="936"/>
      <c r="K18" s="95">
        <v>8</v>
      </c>
      <c r="L18" s="892" t="s">
        <v>462</v>
      </c>
      <c r="M18" s="893"/>
      <c r="N18" s="892" t="s">
        <v>336</v>
      </c>
      <c r="O18" s="893"/>
      <c r="P18" s="892" t="s">
        <v>251</v>
      </c>
      <c r="Q18" s="893"/>
      <c r="R18" s="307" t="s">
        <v>471</v>
      </c>
      <c r="S18" s="307"/>
      <c r="T18" s="307"/>
      <c r="U18" s="892" t="s">
        <v>556</v>
      </c>
      <c r="V18" s="893"/>
      <c r="W18" s="892" t="s">
        <v>556</v>
      </c>
      <c r="X18" s="893"/>
      <c r="Y18" s="286"/>
      <c r="Z18" s="286"/>
      <c r="AA18" s="286"/>
      <c r="AB18" s="286"/>
      <c r="AC18" s="267"/>
      <c r="AD18" s="267"/>
      <c r="AE18" s="267"/>
      <c r="AF18" s="267"/>
      <c r="AG18" s="267"/>
      <c r="AH18" s="267"/>
      <c r="AI18" s="267"/>
      <c r="AJ18" s="267">
        <v>2</v>
      </c>
      <c r="AK18" s="905"/>
      <c r="AL18" s="906"/>
      <c r="AM18" s="906"/>
      <c r="AN18" s="906"/>
      <c r="AO18" s="907"/>
      <c r="AP18" s="2"/>
      <c r="AQ18" s="60">
        <f t="shared" si="2"/>
        <v>3</v>
      </c>
    </row>
    <row r="19" spans="2:46" ht="12" customHeight="1" x14ac:dyDescent="0.15">
      <c r="B19" s="932"/>
      <c r="C19" s="937"/>
      <c r="D19" s="935"/>
      <c r="E19" s="935"/>
      <c r="F19" s="935"/>
      <c r="G19" s="935"/>
      <c r="H19" s="935"/>
      <c r="I19" s="935"/>
      <c r="J19" s="936"/>
      <c r="K19" s="95">
        <v>9</v>
      </c>
      <c r="L19" s="892" t="s">
        <v>462</v>
      </c>
      <c r="M19" s="893"/>
      <c r="N19" s="892" t="s">
        <v>338</v>
      </c>
      <c r="O19" s="893"/>
      <c r="P19" s="892" t="s">
        <v>250</v>
      </c>
      <c r="Q19" s="893"/>
      <c r="R19" s="389" t="s">
        <v>465</v>
      </c>
      <c r="S19" s="563"/>
      <c r="T19" s="365"/>
      <c r="U19" s="892" t="s">
        <v>532</v>
      </c>
      <c r="V19" s="893"/>
      <c r="W19" s="892" t="s">
        <v>556</v>
      </c>
      <c r="X19" s="893"/>
      <c r="Y19" s="286"/>
      <c r="Z19" s="286"/>
      <c r="AA19" s="286"/>
      <c r="AB19" s="286"/>
      <c r="AC19" s="267"/>
      <c r="AD19" s="267"/>
      <c r="AE19" s="267"/>
      <c r="AF19" s="267">
        <v>5.0000000000000001E-3</v>
      </c>
      <c r="AG19" s="267"/>
      <c r="AH19" s="267"/>
      <c r="AI19" s="267"/>
      <c r="AJ19" s="267"/>
      <c r="AK19" s="905"/>
      <c r="AL19" s="906"/>
      <c r="AM19" s="906"/>
      <c r="AN19" s="906"/>
      <c r="AO19" s="907"/>
      <c r="AP19" s="2"/>
      <c r="AQ19" s="60">
        <f t="shared" si="2"/>
        <v>2</v>
      </c>
    </row>
    <row r="20" spans="2:46" ht="12" customHeight="1" x14ac:dyDescent="0.15">
      <c r="B20" s="932"/>
      <c r="C20" s="937"/>
      <c r="D20" s="935"/>
      <c r="E20" s="935"/>
      <c r="F20" s="935"/>
      <c r="G20" s="935"/>
      <c r="H20" s="935"/>
      <c r="I20" s="935"/>
      <c r="J20" s="936"/>
      <c r="K20" s="95">
        <v>10</v>
      </c>
      <c r="L20" s="892" t="s">
        <v>462</v>
      </c>
      <c r="M20" s="893"/>
      <c r="N20" s="892" t="s">
        <v>337</v>
      </c>
      <c r="O20" s="893"/>
      <c r="P20" s="892" t="s">
        <v>250</v>
      </c>
      <c r="Q20" s="893"/>
      <c r="R20" s="307" t="s">
        <v>464</v>
      </c>
      <c r="S20" s="307"/>
      <c r="T20" s="307"/>
      <c r="U20" s="892" t="s">
        <v>532</v>
      </c>
      <c r="V20" s="893"/>
      <c r="W20" s="892" t="s">
        <v>576</v>
      </c>
      <c r="X20" s="893"/>
      <c r="Y20" s="286"/>
      <c r="Z20" s="286"/>
      <c r="AA20" s="286"/>
      <c r="AB20" s="286"/>
      <c r="AC20" s="267"/>
      <c r="AD20" s="267">
        <v>0.28000000000000003</v>
      </c>
      <c r="AE20" s="267"/>
      <c r="AF20" s="267"/>
      <c r="AG20" s="267"/>
      <c r="AH20" s="267"/>
      <c r="AI20" s="267"/>
      <c r="AJ20" s="267"/>
      <c r="AK20" s="905" t="s">
        <v>823</v>
      </c>
      <c r="AL20" s="906"/>
      <c r="AM20" s="906"/>
      <c r="AN20" s="906"/>
      <c r="AO20" s="907"/>
      <c r="AP20" s="2"/>
      <c r="AQ20" s="60">
        <f t="shared" si="2"/>
        <v>2</v>
      </c>
    </row>
    <row r="21" spans="2:46" ht="12" customHeight="1" x14ac:dyDescent="0.15">
      <c r="B21" s="932"/>
      <c r="C21" s="937"/>
      <c r="D21" s="935"/>
      <c r="E21" s="935"/>
      <c r="F21" s="935"/>
      <c r="G21" s="935"/>
      <c r="H21" s="935"/>
      <c r="I21" s="935"/>
      <c r="J21" s="936"/>
      <c r="K21" s="95">
        <v>11</v>
      </c>
      <c r="L21" s="892" t="s">
        <v>462</v>
      </c>
      <c r="M21" s="893"/>
      <c r="N21" s="892" t="s">
        <v>337</v>
      </c>
      <c r="O21" s="893"/>
      <c r="P21" s="892" t="s">
        <v>250</v>
      </c>
      <c r="Q21" s="893"/>
      <c r="R21" s="307" t="s">
        <v>464</v>
      </c>
      <c r="S21" s="307"/>
      <c r="T21" s="307"/>
      <c r="U21" s="892" t="s">
        <v>532</v>
      </c>
      <c r="V21" s="893"/>
      <c r="W21" s="892" t="s">
        <v>556</v>
      </c>
      <c r="X21" s="893"/>
      <c r="Y21" s="286"/>
      <c r="Z21" s="286"/>
      <c r="AA21" s="286"/>
      <c r="AB21" s="286"/>
      <c r="AC21" s="267"/>
      <c r="AD21" s="267"/>
      <c r="AE21" s="267">
        <v>0.15</v>
      </c>
      <c r="AF21" s="267"/>
      <c r="AG21" s="267"/>
      <c r="AH21" s="267"/>
      <c r="AI21" s="267"/>
      <c r="AJ21" s="267"/>
      <c r="AK21" s="905"/>
      <c r="AL21" s="906"/>
      <c r="AM21" s="906"/>
      <c r="AN21" s="906"/>
      <c r="AO21" s="907"/>
      <c r="AP21" s="2"/>
      <c r="AQ21" s="60">
        <f>IF(P21="材質劣化",2,IF(P21="漏水",3,1))</f>
        <v>2</v>
      </c>
    </row>
    <row r="22" spans="2:46" ht="12" customHeight="1" x14ac:dyDescent="0.15">
      <c r="B22" s="932"/>
      <c r="C22" s="937"/>
      <c r="D22" s="935"/>
      <c r="E22" s="935"/>
      <c r="F22" s="935"/>
      <c r="G22" s="935"/>
      <c r="H22" s="935"/>
      <c r="I22" s="935"/>
      <c r="J22" s="936"/>
      <c r="K22" s="95">
        <v>12</v>
      </c>
      <c r="L22" s="892" t="s">
        <v>462</v>
      </c>
      <c r="M22" s="893"/>
      <c r="N22" s="892" t="s">
        <v>341</v>
      </c>
      <c r="O22" s="893"/>
      <c r="P22" s="892" t="s">
        <v>250</v>
      </c>
      <c r="Q22" s="893"/>
      <c r="R22" s="307" t="s">
        <v>464</v>
      </c>
      <c r="S22" s="307"/>
      <c r="T22" s="307"/>
      <c r="U22" s="892" t="s">
        <v>556</v>
      </c>
      <c r="V22" s="893"/>
      <c r="W22" s="892" t="s">
        <v>556</v>
      </c>
      <c r="X22" s="893"/>
      <c r="Y22" s="286"/>
      <c r="Z22" s="286"/>
      <c r="AA22" s="286"/>
      <c r="AB22" s="286"/>
      <c r="AC22" s="267"/>
      <c r="AD22" s="267"/>
      <c r="AE22" s="267">
        <v>0.02</v>
      </c>
      <c r="AF22" s="267"/>
      <c r="AG22" s="267"/>
      <c r="AH22" s="267"/>
      <c r="AI22" s="267"/>
      <c r="AJ22" s="267"/>
      <c r="AK22" s="905"/>
      <c r="AL22" s="906"/>
      <c r="AM22" s="906"/>
      <c r="AN22" s="906"/>
      <c r="AO22" s="907"/>
      <c r="AP22" s="2"/>
      <c r="AQ22" s="60">
        <f t="shared" si="2"/>
        <v>2</v>
      </c>
    </row>
    <row r="23" spans="2:46" ht="12" customHeight="1" x14ac:dyDescent="0.15">
      <c r="B23" s="932"/>
      <c r="C23" s="937"/>
      <c r="D23" s="935"/>
      <c r="E23" s="935"/>
      <c r="F23" s="935"/>
      <c r="G23" s="935"/>
      <c r="H23" s="935"/>
      <c r="I23" s="935"/>
      <c r="J23" s="936"/>
      <c r="K23" s="95">
        <v>13</v>
      </c>
      <c r="L23" s="892" t="s">
        <v>462</v>
      </c>
      <c r="M23" s="893"/>
      <c r="N23" s="892" t="s">
        <v>337</v>
      </c>
      <c r="O23" s="893"/>
      <c r="P23" s="892" t="s">
        <v>250</v>
      </c>
      <c r="Q23" s="893"/>
      <c r="R23" s="307" t="s">
        <v>464</v>
      </c>
      <c r="S23" s="307"/>
      <c r="T23" s="307"/>
      <c r="U23" s="892" t="s">
        <v>532</v>
      </c>
      <c r="V23" s="893"/>
      <c r="W23" s="892" t="s">
        <v>556</v>
      </c>
      <c r="X23" s="893"/>
      <c r="Y23" s="286"/>
      <c r="Z23" s="286"/>
      <c r="AA23" s="286" t="s">
        <v>895</v>
      </c>
      <c r="AB23" s="286"/>
      <c r="AC23" s="267"/>
      <c r="AD23" s="267"/>
      <c r="AE23" s="267">
        <v>0.24</v>
      </c>
      <c r="AF23" s="267"/>
      <c r="AG23" s="267"/>
      <c r="AH23" s="267"/>
      <c r="AI23" s="267"/>
      <c r="AJ23" s="267"/>
      <c r="AK23" s="905"/>
      <c r="AL23" s="906"/>
      <c r="AM23" s="906"/>
      <c r="AN23" s="906"/>
      <c r="AO23" s="907"/>
      <c r="AP23" s="2"/>
      <c r="AQ23" s="60">
        <f t="shared" si="2"/>
        <v>2</v>
      </c>
    </row>
    <row r="24" spans="2:46" ht="12" customHeight="1" x14ac:dyDescent="0.15">
      <c r="B24" s="932"/>
      <c r="C24" s="937"/>
      <c r="D24" s="935"/>
      <c r="E24" s="935"/>
      <c r="F24" s="935"/>
      <c r="G24" s="935"/>
      <c r="H24" s="935"/>
      <c r="I24" s="935"/>
      <c r="J24" s="936"/>
      <c r="K24" s="95">
        <v>14</v>
      </c>
      <c r="L24" s="892" t="s">
        <v>462</v>
      </c>
      <c r="M24" s="893"/>
      <c r="N24" s="892" t="s">
        <v>341</v>
      </c>
      <c r="O24" s="893"/>
      <c r="P24" s="892" t="s">
        <v>250</v>
      </c>
      <c r="Q24" s="893"/>
      <c r="R24" s="389" t="s">
        <v>470</v>
      </c>
      <c r="S24" s="563"/>
      <c r="T24" s="365"/>
      <c r="U24" s="892" t="s">
        <v>532</v>
      </c>
      <c r="V24" s="893"/>
      <c r="W24" s="892" t="s">
        <v>556</v>
      </c>
      <c r="X24" s="893"/>
      <c r="Y24" s="286" t="s">
        <v>895</v>
      </c>
      <c r="Z24" s="286"/>
      <c r="AA24" s="286"/>
      <c r="AB24" s="286"/>
      <c r="AC24" s="267"/>
      <c r="AD24" s="267"/>
      <c r="AE24" s="267"/>
      <c r="AF24" s="267">
        <v>1.4999999999999999E-2</v>
      </c>
      <c r="AG24" s="267"/>
      <c r="AH24" s="267"/>
      <c r="AI24" s="267"/>
      <c r="AJ24" s="267"/>
      <c r="AK24" s="905"/>
      <c r="AL24" s="906"/>
      <c r="AM24" s="906"/>
      <c r="AN24" s="906"/>
      <c r="AO24" s="907"/>
      <c r="AP24" s="2"/>
      <c r="AQ24" s="60">
        <f t="shared" si="2"/>
        <v>2</v>
      </c>
    </row>
    <row r="25" spans="2:46" ht="12" customHeight="1" x14ac:dyDescent="0.15">
      <c r="B25" s="932"/>
      <c r="C25" s="937"/>
      <c r="D25" s="935"/>
      <c r="E25" s="935"/>
      <c r="F25" s="935"/>
      <c r="G25" s="935"/>
      <c r="H25" s="935"/>
      <c r="I25" s="935"/>
      <c r="J25" s="936"/>
      <c r="K25" s="95">
        <v>15</v>
      </c>
      <c r="L25" s="892" t="s">
        <v>462</v>
      </c>
      <c r="M25" s="893"/>
      <c r="N25" s="892" t="s">
        <v>337</v>
      </c>
      <c r="O25" s="893"/>
      <c r="P25" s="892" t="s">
        <v>251</v>
      </c>
      <c r="Q25" s="893"/>
      <c r="R25" s="307" t="s">
        <v>471</v>
      </c>
      <c r="S25" s="307"/>
      <c r="T25" s="307"/>
      <c r="U25" s="892" t="s">
        <v>556</v>
      </c>
      <c r="V25" s="893"/>
      <c r="W25" s="892" t="s">
        <v>556</v>
      </c>
      <c r="X25" s="893"/>
      <c r="Y25" s="286"/>
      <c r="Z25" s="286"/>
      <c r="AA25" s="286"/>
      <c r="AB25" s="286"/>
      <c r="AC25" s="267"/>
      <c r="AD25" s="267"/>
      <c r="AE25" s="267"/>
      <c r="AF25" s="267"/>
      <c r="AG25" s="267"/>
      <c r="AH25" s="267"/>
      <c r="AI25" s="267"/>
      <c r="AJ25" s="267">
        <v>3.36</v>
      </c>
      <c r="AK25" s="905"/>
      <c r="AL25" s="906"/>
      <c r="AM25" s="906"/>
      <c r="AN25" s="906"/>
      <c r="AO25" s="907"/>
      <c r="AP25" s="2"/>
      <c r="AQ25" s="60">
        <f t="shared" si="2"/>
        <v>3</v>
      </c>
    </row>
    <row r="26" spans="2:46" ht="12" customHeight="1" x14ac:dyDescent="0.15">
      <c r="B26" s="932"/>
      <c r="C26" s="937"/>
      <c r="D26" s="935"/>
      <c r="E26" s="935"/>
      <c r="F26" s="935"/>
      <c r="G26" s="935"/>
      <c r="H26" s="935"/>
      <c r="I26" s="935"/>
      <c r="J26" s="936"/>
      <c r="K26" s="95">
        <v>16</v>
      </c>
      <c r="L26" s="892" t="s">
        <v>462</v>
      </c>
      <c r="M26" s="893"/>
      <c r="N26" s="892" t="s">
        <v>335</v>
      </c>
      <c r="O26" s="893"/>
      <c r="P26" s="892" t="s">
        <v>251</v>
      </c>
      <c r="Q26" s="893"/>
      <c r="R26" s="307" t="s">
        <v>471</v>
      </c>
      <c r="S26" s="307"/>
      <c r="T26" s="307"/>
      <c r="U26" s="892" t="s">
        <v>556</v>
      </c>
      <c r="V26" s="893"/>
      <c r="W26" s="892" t="s">
        <v>556</v>
      </c>
      <c r="X26" s="893"/>
      <c r="Y26" s="286"/>
      <c r="Z26" s="286"/>
      <c r="AA26" s="286"/>
      <c r="AB26" s="286"/>
      <c r="AC26" s="267"/>
      <c r="AD26" s="267"/>
      <c r="AE26" s="267"/>
      <c r="AF26" s="267"/>
      <c r="AG26" s="267"/>
      <c r="AH26" s="267"/>
      <c r="AI26" s="267"/>
      <c r="AJ26" s="267">
        <v>1.47</v>
      </c>
      <c r="AK26" s="905"/>
      <c r="AL26" s="906"/>
      <c r="AM26" s="906"/>
      <c r="AN26" s="906"/>
      <c r="AO26" s="907"/>
      <c r="AP26" s="2"/>
      <c r="AQ26" s="60">
        <f>IF(P26="材質劣化",2,IF(P26="漏水",3,1))</f>
        <v>3</v>
      </c>
    </row>
    <row r="27" spans="2:46" ht="12" customHeight="1" x14ac:dyDescent="0.15">
      <c r="B27" s="932"/>
      <c r="C27" s="937"/>
      <c r="D27" s="935"/>
      <c r="E27" s="935"/>
      <c r="F27" s="935"/>
      <c r="G27" s="935"/>
      <c r="H27" s="935"/>
      <c r="I27" s="935"/>
      <c r="J27" s="936"/>
      <c r="K27" s="95">
        <v>17</v>
      </c>
      <c r="L27" s="892" t="s">
        <v>462</v>
      </c>
      <c r="M27" s="893"/>
      <c r="N27" s="892" t="s">
        <v>337</v>
      </c>
      <c r="O27" s="893"/>
      <c r="P27" s="892" t="s">
        <v>251</v>
      </c>
      <c r="Q27" s="893"/>
      <c r="R27" s="307" t="s">
        <v>471</v>
      </c>
      <c r="S27" s="307"/>
      <c r="T27" s="307"/>
      <c r="U27" s="892" t="s">
        <v>556</v>
      </c>
      <c r="V27" s="893"/>
      <c r="W27" s="892" t="s">
        <v>556</v>
      </c>
      <c r="X27" s="893"/>
      <c r="Y27" s="286"/>
      <c r="Z27" s="286"/>
      <c r="AA27" s="286"/>
      <c r="AB27" s="286"/>
      <c r="AC27" s="267"/>
      <c r="AD27" s="267"/>
      <c r="AE27" s="267"/>
      <c r="AF27" s="267"/>
      <c r="AG27" s="267"/>
      <c r="AH27" s="267"/>
      <c r="AI27" s="267"/>
      <c r="AJ27" s="267">
        <v>8.4</v>
      </c>
      <c r="AK27" s="905"/>
      <c r="AL27" s="906"/>
      <c r="AM27" s="906"/>
      <c r="AN27" s="906"/>
      <c r="AO27" s="907"/>
      <c r="AP27" s="2"/>
      <c r="AQ27" s="60">
        <f t="shared" si="2"/>
        <v>3</v>
      </c>
    </row>
    <row r="28" spans="2:46" ht="12" customHeight="1" x14ac:dyDescent="0.15">
      <c r="B28" s="932"/>
      <c r="C28" s="937"/>
      <c r="D28" s="935"/>
      <c r="E28" s="935"/>
      <c r="F28" s="935"/>
      <c r="G28" s="935"/>
      <c r="H28" s="935"/>
      <c r="I28" s="935"/>
      <c r="J28" s="936"/>
      <c r="K28" s="95">
        <v>18</v>
      </c>
      <c r="L28" s="892" t="s">
        <v>462</v>
      </c>
      <c r="M28" s="893"/>
      <c r="N28" s="892" t="s">
        <v>337</v>
      </c>
      <c r="O28" s="893"/>
      <c r="P28" s="892" t="s">
        <v>251</v>
      </c>
      <c r="Q28" s="893"/>
      <c r="R28" s="307" t="s">
        <v>471</v>
      </c>
      <c r="S28" s="307"/>
      <c r="T28" s="307"/>
      <c r="U28" s="892" t="s">
        <v>532</v>
      </c>
      <c r="V28" s="893"/>
      <c r="W28" s="892" t="s">
        <v>556</v>
      </c>
      <c r="X28" s="893"/>
      <c r="Y28" s="286"/>
      <c r="Z28" s="286"/>
      <c r="AA28" s="286"/>
      <c r="AB28" s="286"/>
      <c r="AC28" s="267"/>
      <c r="AD28" s="267"/>
      <c r="AE28" s="267"/>
      <c r="AF28" s="267"/>
      <c r="AG28" s="267"/>
      <c r="AH28" s="267"/>
      <c r="AI28" s="267"/>
      <c r="AJ28" s="267">
        <v>8.16</v>
      </c>
      <c r="AK28" s="905"/>
      <c r="AL28" s="906"/>
      <c r="AM28" s="906"/>
      <c r="AN28" s="906"/>
      <c r="AO28" s="907"/>
      <c r="AP28" s="2"/>
      <c r="AQ28" s="60">
        <f t="shared" si="2"/>
        <v>3</v>
      </c>
    </row>
    <row r="29" spans="2:46" ht="12" customHeight="1" x14ac:dyDescent="0.15">
      <c r="B29" s="932"/>
      <c r="C29" s="937"/>
      <c r="D29" s="935"/>
      <c r="E29" s="935"/>
      <c r="F29" s="935"/>
      <c r="G29" s="935"/>
      <c r="H29" s="935"/>
      <c r="I29" s="935"/>
      <c r="J29" s="936"/>
      <c r="K29" s="95">
        <v>19</v>
      </c>
      <c r="L29" s="892" t="s">
        <v>462</v>
      </c>
      <c r="M29" s="893"/>
      <c r="N29" s="892" t="s">
        <v>345</v>
      </c>
      <c r="O29" s="893"/>
      <c r="P29" s="892" t="s">
        <v>250</v>
      </c>
      <c r="Q29" s="893"/>
      <c r="R29" s="307" t="s">
        <v>464</v>
      </c>
      <c r="S29" s="307"/>
      <c r="T29" s="307"/>
      <c r="U29" s="892" t="s">
        <v>532</v>
      </c>
      <c r="V29" s="893"/>
      <c r="W29" s="892" t="s">
        <v>556</v>
      </c>
      <c r="X29" s="893"/>
      <c r="Y29" s="286"/>
      <c r="Z29" s="286"/>
      <c r="AA29" s="286"/>
      <c r="AB29" s="286"/>
      <c r="AC29" s="267"/>
      <c r="AD29" s="267"/>
      <c r="AE29" s="267"/>
      <c r="AF29" s="267">
        <v>0.45</v>
      </c>
      <c r="AG29" s="267"/>
      <c r="AH29" s="267"/>
      <c r="AI29" s="267"/>
      <c r="AJ29" s="267"/>
      <c r="AK29" s="905"/>
      <c r="AL29" s="906"/>
      <c r="AM29" s="906"/>
      <c r="AN29" s="906"/>
      <c r="AO29" s="907"/>
      <c r="AP29" s="2"/>
      <c r="AQ29" s="60">
        <f t="shared" si="2"/>
        <v>2</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AQ34" si="3">IF(P31="材質劣化",2,IF(P31="漏水",3,1))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si="3"/>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si="3"/>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4">SUM(AC11:AC34)</f>
        <v>0</v>
      </c>
      <c r="AD35" s="241">
        <f t="shared" si="4"/>
        <v>0.28000000000000003</v>
      </c>
      <c r="AE35" s="241">
        <f>SUM(AE11:AE34)</f>
        <v>0.44999999999999996</v>
      </c>
      <c r="AF35" s="241">
        <f t="shared" si="4"/>
        <v>5.45</v>
      </c>
      <c r="AG35" s="241">
        <f t="shared" si="4"/>
        <v>0</v>
      </c>
      <c r="AH35" s="241">
        <f t="shared" si="4"/>
        <v>0</v>
      </c>
      <c r="AI35" s="241">
        <f t="shared" si="4"/>
        <v>0</v>
      </c>
      <c r="AJ35" s="242">
        <f t="shared" si="4"/>
        <v>72.95</v>
      </c>
      <c r="AK35" s="922" t="s">
        <v>499</v>
      </c>
      <c r="AL35" s="922"/>
      <c r="AM35" s="971" t="s">
        <v>569</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5">COUNTA(AD11:AD34)</f>
        <v>1</v>
      </c>
      <c r="AE37" s="923">
        <f t="shared" si="5"/>
        <v>4</v>
      </c>
      <c r="AF37" s="923">
        <f t="shared" si="5"/>
        <v>5</v>
      </c>
      <c r="AG37" s="923">
        <f t="shared" si="5"/>
        <v>0</v>
      </c>
      <c r="AH37" s="923">
        <f t="shared" si="5"/>
        <v>0</v>
      </c>
      <c r="AI37" s="923">
        <f t="shared" si="5"/>
        <v>0</v>
      </c>
      <c r="AJ37" s="923">
        <f>COUNTA(AJ11:AJ34)</f>
        <v>9</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34 AG11:AJ34">
    <cfRule type="expression" dxfId="120" priority="3">
      <formula>$AQ11=2</formula>
    </cfRule>
  </conditionalFormatting>
  <conditionalFormatting sqref="Y11:AF34">
    <cfRule type="expression" dxfId="119" priority="2">
      <formula>$AQ11=3</formula>
    </cfRule>
  </conditionalFormatting>
  <conditionalFormatting sqref="AC11:AJ34">
    <cfRule type="expression" dxfId="118" priority="1">
      <formula>$AQ11=1</formula>
    </cfRule>
  </conditionalFormatting>
  <dataValidations count="3">
    <dataValidation type="list" allowBlank="1" showInputMessage="1" showErrorMessage="1" sqref="Y30:AB34" xr:uid="{63AF3D19-B8DA-4324-8959-48DFBEEF0534}">
      <formula1>"〇,"</formula1>
    </dataValidation>
    <dataValidation type="list" allowBlank="1" showInputMessage="1" showErrorMessage="1" sqref="N11:O34" xr:uid="{115C8F44-56CF-4037-AAA0-10609CD51C97}">
      <formula1>INDIRECT(L11)</formula1>
    </dataValidation>
    <dataValidation type="list" allowBlank="1" showInputMessage="1" showErrorMessage="1" sqref="Y11:AB29" xr:uid="{1AE3210A-4B30-4615-8B0C-EC79D2226D42}">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9C42908-68F3-4B09-88BE-EC704912CF5D}">
          <x14:formula1>
            <xm:f>'(参考)リスト'!$G$16:$G$19</xm:f>
          </x14:formula1>
          <xm:sqref>AM35:AO38</xm:sqref>
        </x14:dataValidation>
        <x14:dataValidation type="list" allowBlank="1" showInputMessage="1" showErrorMessage="1" xr:uid="{2E4D1E47-3317-4148-9E94-C79DC97153F6}">
          <x14:formula1>
            <xm:f>'(参考)リスト'!$B$16:$B$21</xm:f>
          </x14:formula1>
          <xm:sqref>L11:M34</xm:sqref>
        </x14:dataValidation>
        <x14:dataValidation type="list" allowBlank="1" showInputMessage="1" showErrorMessage="1" xr:uid="{A72DCFB1-DF8E-4276-ACFD-7989100E7956}">
          <x14:formula1>
            <xm:f>'(参考)リスト'!$E$16:$E$27</xm:f>
          </x14:formula1>
          <xm:sqref>R11:T34</xm:sqref>
        </x14:dataValidation>
        <x14:dataValidation type="list" allowBlank="1" showInputMessage="1" showErrorMessage="1" xr:uid="{38F9877D-4A3E-4108-A40C-321137844808}">
          <x14:formula1>
            <xm:f>'(参考)リスト'!$D$16:$D$18</xm:f>
          </x14:formula1>
          <xm:sqref>P11:Q34</xm:sqref>
        </x14:dataValidation>
        <x14:dataValidation type="list" allowBlank="1" showInputMessage="1" showErrorMessage="1" xr:uid="{CB5E7207-6F96-457D-92BE-95B712CCF00F}">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9B522-1E2E-4E3A-97CC-9E8122C7314E}">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6</v>
      </c>
      <c r="AW5" s="43">
        <f>R7</f>
        <v>6</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1</v>
      </c>
      <c r="BG5" s="56">
        <f t="shared" si="0"/>
        <v>0</v>
      </c>
      <c r="BH5" s="56">
        <f t="shared" si="0"/>
        <v>0</v>
      </c>
      <c r="BI5" s="56">
        <f>AI37</f>
        <v>0</v>
      </c>
      <c r="BJ5" s="56">
        <f t="shared" si="0"/>
        <v>2</v>
      </c>
      <c r="BK5" s="56">
        <f>IF(Y37&gt;0,R7,"")</f>
        <v>6</v>
      </c>
      <c r="BL5" s="44" t="str">
        <f>IF(Y37&gt;0,"",IF(Z37&gt;0,R7,""))</f>
        <v/>
      </c>
      <c r="BM5" s="44" t="e">
        <f>IF(Y37+Z37&gt;0,"",IF(AA37&gt;0,R7,""))</f>
        <v>#VALUE!</v>
      </c>
      <c r="BN5" s="44" t="e">
        <f>IF(Y37+Z37+AA37&gt;0,"",IF(AB37&gt;0,R7,""))</f>
        <v>#VALUE!</v>
      </c>
      <c r="BO5" s="56">
        <f>AC35</f>
        <v>0</v>
      </c>
      <c r="BP5" s="56">
        <f t="shared" ref="BP5:BQ5" si="1">AD35</f>
        <v>0</v>
      </c>
      <c r="BQ5" s="56">
        <f t="shared" si="1"/>
        <v>0</v>
      </c>
      <c r="BR5" s="56">
        <f>AF35</f>
        <v>0.02</v>
      </c>
      <c r="BS5" s="56">
        <f>AG35</f>
        <v>0</v>
      </c>
      <c r="BT5" s="56">
        <f>AH35</f>
        <v>0</v>
      </c>
      <c r="BU5" s="56">
        <f>AI35</f>
        <v>0</v>
      </c>
      <c r="BV5" s="56">
        <f>AJ35</f>
        <v>10.66</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6</v>
      </c>
      <c r="O7" s="976"/>
      <c r="P7" s="944" t="s">
        <v>317</v>
      </c>
      <c r="Q7" s="930"/>
      <c r="R7" s="946">
        <v>6</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346</v>
      </c>
      <c r="O11" s="893"/>
      <c r="P11" s="892" t="s">
        <v>251</v>
      </c>
      <c r="Q11" s="893"/>
      <c r="R11" s="307" t="s">
        <v>471</v>
      </c>
      <c r="S11" s="307"/>
      <c r="T11" s="307"/>
      <c r="U11" s="892" t="s">
        <v>532</v>
      </c>
      <c r="V11" s="893"/>
      <c r="W11" s="892" t="s">
        <v>556</v>
      </c>
      <c r="X11" s="893"/>
      <c r="Y11" s="286"/>
      <c r="Z11" s="286"/>
      <c r="AA11" s="286"/>
      <c r="AB11" s="286"/>
      <c r="AC11" s="267"/>
      <c r="AD11" s="267"/>
      <c r="AE11" s="267"/>
      <c r="AF11" s="267"/>
      <c r="AG11" s="267"/>
      <c r="AH11" s="267"/>
      <c r="AI11" s="267"/>
      <c r="AJ11" s="267">
        <v>2.5</v>
      </c>
      <c r="AK11" s="905"/>
      <c r="AL11" s="906"/>
      <c r="AM11" s="906"/>
      <c r="AN11" s="906"/>
      <c r="AO11" s="907"/>
      <c r="AP11" s="2"/>
      <c r="AQ11" s="60">
        <f>IF(P11="材質劣化",2,IF(P11="漏水",3,1))</f>
        <v>3</v>
      </c>
      <c r="AS11" s="42" t="str">
        <f>IF(Y11&lt;&gt;"",1,"")</f>
        <v/>
      </c>
    </row>
    <row r="12" spans="2:86" ht="12" customHeight="1" x14ac:dyDescent="0.15">
      <c r="B12" s="932"/>
      <c r="C12" s="937"/>
      <c r="D12" s="935"/>
      <c r="E12" s="935"/>
      <c r="F12" s="935"/>
      <c r="G12" s="935"/>
      <c r="H12" s="935"/>
      <c r="I12" s="935"/>
      <c r="J12" s="936"/>
      <c r="K12" s="95">
        <v>2</v>
      </c>
      <c r="L12" s="892" t="s">
        <v>462</v>
      </c>
      <c r="M12" s="893"/>
      <c r="N12" s="892" t="s">
        <v>341</v>
      </c>
      <c r="O12" s="893"/>
      <c r="P12" s="892" t="s">
        <v>250</v>
      </c>
      <c r="Q12" s="893"/>
      <c r="R12" s="307" t="s">
        <v>470</v>
      </c>
      <c r="S12" s="307"/>
      <c r="T12" s="307"/>
      <c r="U12" s="892" t="s">
        <v>532</v>
      </c>
      <c r="V12" s="893"/>
      <c r="W12" s="892" t="s">
        <v>556</v>
      </c>
      <c r="X12" s="893"/>
      <c r="Y12" s="286"/>
      <c r="Z12" s="286"/>
      <c r="AA12" s="286"/>
      <c r="AB12" s="286"/>
      <c r="AC12" s="267"/>
      <c r="AD12" s="267"/>
      <c r="AE12" s="267"/>
      <c r="AF12" s="267">
        <v>0.02</v>
      </c>
      <c r="AG12" s="267"/>
      <c r="AH12" s="267"/>
      <c r="AI12" s="267"/>
      <c r="AJ12" s="267"/>
      <c r="AK12" s="905"/>
      <c r="AL12" s="906"/>
      <c r="AM12" s="906"/>
      <c r="AN12" s="906"/>
      <c r="AO12" s="907"/>
      <c r="AP12" s="2"/>
      <c r="AQ12" s="60">
        <f>IF(P12="材質劣化",2,IF(P12="漏水",3,1))</f>
        <v>2</v>
      </c>
    </row>
    <row r="13" spans="2:86" ht="12" customHeight="1" x14ac:dyDescent="0.15">
      <c r="B13" s="932"/>
      <c r="C13" s="937"/>
      <c r="D13" s="935"/>
      <c r="E13" s="935"/>
      <c r="F13" s="935"/>
      <c r="G13" s="935"/>
      <c r="H13" s="935"/>
      <c r="I13" s="935"/>
      <c r="J13" s="936"/>
      <c r="K13" s="95">
        <v>3</v>
      </c>
      <c r="L13" s="892" t="s">
        <v>462</v>
      </c>
      <c r="M13" s="893"/>
      <c r="N13" s="892" t="s">
        <v>341</v>
      </c>
      <c r="O13" s="893"/>
      <c r="P13" s="892" t="s">
        <v>251</v>
      </c>
      <c r="Q13" s="893"/>
      <c r="R13" s="389" t="s">
        <v>471</v>
      </c>
      <c r="S13" s="563"/>
      <c r="T13" s="365"/>
      <c r="U13" s="892" t="s">
        <v>556</v>
      </c>
      <c r="V13" s="893"/>
      <c r="W13" s="892" t="s">
        <v>556</v>
      </c>
      <c r="X13" s="893"/>
      <c r="Y13" s="286"/>
      <c r="Z13" s="286"/>
      <c r="AA13" s="286"/>
      <c r="AB13" s="286"/>
      <c r="AC13" s="267"/>
      <c r="AD13" s="267"/>
      <c r="AE13" s="267"/>
      <c r="AF13" s="267"/>
      <c r="AG13" s="267"/>
      <c r="AH13" s="267"/>
      <c r="AI13" s="267"/>
      <c r="AJ13" s="267">
        <v>8.16</v>
      </c>
      <c r="AK13" s="905"/>
      <c r="AL13" s="906"/>
      <c r="AM13" s="906"/>
      <c r="AN13" s="906"/>
      <c r="AO13" s="907"/>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345</v>
      </c>
      <c r="O14" s="893"/>
      <c r="P14" s="892" t="s">
        <v>250</v>
      </c>
      <c r="Q14" s="893"/>
      <c r="R14" s="389" t="s">
        <v>464</v>
      </c>
      <c r="S14" s="563"/>
      <c r="T14" s="365"/>
      <c r="U14" s="892" t="s">
        <v>532</v>
      </c>
      <c r="V14" s="893"/>
      <c r="W14" s="892" t="s">
        <v>556</v>
      </c>
      <c r="X14" s="893"/>
      <c r="Y14" s="286"/>
      <c r="Z14" s="286"/>
      <c r="AA14" s="286"/>
      <c r="AB14" s="286"/>
      <c r="AC14" s="267"/>
      <c r="AD14" s="267"/>
      <c r="AE14" s="267"/>
      <c r="AF14" s="267"/>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c r="L15" s="892"/>
      <c r="M15" s="893"/>
      <c r="N15" s="892"/>
      <c r="O15" s="893"/>
      <c r="P15" s="892"/>
      <c r="Q15" s="893"/>
      <c r="R15" s="389"/>
      <c r="S15" s="563"/>
      <c r="T15" s="365"/>
      <c r="U15" s="892"/>
      <c r="V15" s="893"/>
      <c r="W15" s="892"/>
      <c r="X15" s="893"/>
      <c r="Y15" s="55"/>
      <c r="Z15" s="55"/>
      <c r="AA15" s="55"/>
      <c r="AB15" s="55"/>
      <c r="AC15" s="61"/>
      <c r="AD15" s="61"/>
      <c r="AE15" s="61"/>
      <c r="AF15" s="61"/>
      <c r="AG15" s="61"/>
      <c r="AH15" s="61"/>
      <c r="AI15" s="61"/>
      <c r="AJ15" s="61"/>
      <c r="AK15" s="905"/>
      <c r="AL15" s="906"/>
      <c r="AM15" s="906"/>
      <c r="AN15" s="906"/>
      <c r="AO15" s="907"/>
      <c r="AP15" s="2"/>
      <c r="AQ15" s="60">
        <f t="shared" si="2"/>
        <v>1</v>
      </c>
    </row>
    <row r="16" spans="2:86" ht="12" customHeight="1" x14ac:dyDescent="0.15">
      <c r="B16" s="932"/>
      <c r="C16" s="937"/>
      <c r="D16" s="935"/>
      <c r="E16" s="935"/>
      <c r="F16" s="935"/>
      <c r="G16" s="935"/>
      <c r="H16" s="935"/>
      <c r="I16" s="935"/>
      <c r="J16" s="936"/>
      <c r="K16" s="95"/>
      <c r="L16" s="892"/>
      <c r="M16" s="893"/>
      <c r="N16" s="892"/>
      <c r="O16" s="893"/>
      <c r="P16" s="892"/>
      <c r="Q16" s="893"/>
      <c r="R16" s="389"/>
      <c r="S16" s="563"/>
      <c r="T16" s="365"/>
      <c r="U16" s="892"/>
      <c r="V16" s="893"/>
      <c r="W16" s="892"/>
      <c r="X16" s="893"/>
      <c r="Y16" s="55"/>
      <c r="Z16" s="55"/>
      <c r="AA16" s="55"/>
      <c r="AB16" s="55"/>
      <c r="AC16" s="61"/>
      <c r="AD16" s="61"/>
      <c r="AE16" s="61"/>
      <c r="AF16" s="61"/>
      <c r="AG16" s="61"/>
      <c r="AH16" s="61"/>
      <c r="AI16" s="61"/>
      <c r="AJ16" s="61"/>
      <c r="AK16" s="905"/>
      <c r="AL16" s="906"/>
      <c r="AM16" s="906"/>
      <c r="AN16" s="906"/>
      <c r="AO16" s="907"/>
      <c r="AP16" s="2"/>
      <c r="AQ16" s="60">
        <f t="shared" si="2"/>
        <v>1</v>
      </c>
    </row>
    <row r="17" spans="2:46" ht="12" customHeight="1" x14ac:dyDescent="0.15">
      <c r="B17" s="932"/>
      <c r="C17" s="937"/>
      <c r="D17" s="935"/>
      <c r="E17" s="935"/>
      <c r="F17" s="935"/>
      <c r="G17" s="935"/>
      <c r="H17" s="935"/>
      <c r="I17" s="935"/>
      <c r="J17" s="936"/>
      <c r="K17" s="95"/>
      <c r="L17" s="892"/>
      <c r="M17" s="893"/>
      <c r="N17" s="892"/>
      <c r="O17" s="893"/>
      <c r="P17" s="892"/>
      <c r="Q17" s="893"/>
      <c r="R17" s="389"/>
      <c r="S17" s="563"/>
      <c r="T17" s="365"/>
      <c r="U17" s="892"/>
      <c r="V17" s="893"/>
      <c r="W17" s="892"/>
      <c r="X17" s="893"/>
      <c r="Y17" s="55"/>
      <c r="Z17" s="55"/>
      <c r="AA17" s="55"/>
      <c r="AB17" s="55"/>
      <c r="AC17" s="61"/>
      <c r="AD17" s="61"/>
      <c r="AE17" s="61"/>
      <c r="AF17" s="61"/>
      <c r="AG17" s="61"/>
      <c r="AH17" s="61"/>
      <c r="AI17" s="61"/>
      <c r="AJ17" s="61"/>
      <c r="AK17" s="905"/>
      <c r="AL17" s="906"/>
      <c r="AM17" s="906"/>
      <c r="AN17" s="906"/>
      <c r="AO17" s="907"/>
      <c r="AP17" s="2"/>
      <c r="AQ17" s="60">
        <f t="shared" si="2"/>
        <v>1</v>
      </c>
    </row>
    <row r="18" spans="2:46" ht="12" customHeight="1" x14ac:dyDescent="0.15">
      <c r="B18" s="932"/>
      <c r="C18" s="937"/>
      <c r="D18" s="935"/>
      <c r="E18" s="935"/>
      <c r="F18" s="935"/>
      <c r="G18" s="935"/>
      <c r="H18" s="935"/>
      <c r="I18" s="935"/>
      <c r="J18" s="936"/>
      <c r="K18" s="95"/>
      <c r="L18" s="892"/>
      <c r="M18" s="893"/>
      <c r="N18" s="892"/>
      <c r="O18" s="893"/>
      <c r="P18" s="892"/>
      <c r="Q18" s="893"/>
      <c r="R18" s="389"/>
      <c r="S18" s="563"/>
      <c r="T18" s="365"/>
      <c r="U18" s="892"/>
      <c r="V18" s="893"/>
      <c r="W18" s="892"/>
      <c r="X18" s="893"/>
      <c r="Y18" s="55"/>
      <c r="Z18" s="55"/>
      <c r="AA18" s="55"/>
      <c r="AB18" s="55"/>
      <c r="AC18" s="61"/>
      <c r="AD18" s="61"/>
      <c r="AE18" s="61"/>
      <c r="AF18" s="61"/>
      <c r="AG18" s="61"/>
      <c r="AH18" s="61"/>
      <c r="AI18" s="61"/>
      <c r="AJ18" s="61"/>
      <c r="AK18" s="905"/>
      <c r="AL18" s="906"/>
      <c r="AM18" s="906"/>
      <c r="AN18" s="906"/>
      <c r="AO18" s="907"/>
      <c r="AP18" s="2"/>
      <c r="AQ18" s="60">
        <f t="shared" si="2"/>
        <v>1</v>
      </c>
    </row>
    <row r="19" spans="2:46" ht="12" customHeight="1" x14ac:dyDescent="0.15">
      <c r="B19" s="932"/>
      <c r="C19" s="937"/>
      <c r="D19" s="935"/>
      <c r="E19" s="935"/>
      <c r="F19" s="935"/>
      <c r="G19" s="935"/>
      <c r="H19" s="935"/>
      <c r="I19" s="935"/>
      <c r="J19" s="936"/>
      <c r="K19" s="95"/>
      <c r="L19" s="892"/>
      <c r="M19" s="893"/>
      <c r="N19" s="892"/>
      <c r="O19" s="893"/>
      <c r="P19" s="892"/>
      <c r="Q19" s="893"/>
      <c r="R19" s="389"/>
      <c r="S19" s="563"/>
      <c r="T19" s="365"/>
      <c r="U19" s="892"/>
      <c r="V19" s="893"/>
      <c r="W19" s="892"/>
      <c r="X19" s="893"/>
      <c r="Y19" s="55"/>
      <c r="Z19" s="55"/>
      <c r="AA19" s="55"/>
      <c r="AB19" s="55"/>
      <c r="AC19" s="61"/>
      <c r="AD19" s="61"/>
      <c r="AE19" s="61"/>
      <c r="AF19" s="61"/>
      <c r="AG19" s="61"/>
      <c r="AH19" s="61"/>
      <c r="AI19" s="61"/>
      <c r="AJ19" s="61"/>
      <c r="AK19" s="905"/>
      <c r="AL19" s="906"/>
      <c r="AM19" s="906"/>
      <c r="AN19" s="906"/>
      <c r="AO19" s="907"/>
      <c r="AP19" s="2"/>
      <c r="AQ19" s="60">
        <f t="shared" si="2"/>
        <v>1</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v>
      </c>
      <c r="AF35" s="241">
        <f t="shared" si="7"/>
        <v>0.02</v>
      </c>
      <c r="AG35" s="241">
        <f t="shared" si="7"/>
        <v>0</v>
      </c>
      <c r="AH35" s="241">
        <f t="shared" si="7"/>
        <v>0</v>
      </c>
      <c r="AI35" s="241">
        <f t="shared" si="7"/>
        <v>0</v>
      </c>
      <c r="AJ35" s="242">
        <f t="shared" si="7"/>
        <v>10.66</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0</v>
      </c>
      <c r="AF37" s="923">
        <f t="shared" si="8"/>
        <v>1</v>
      </c>
      <c r="AG37" s="923">
        <f t="shared" si="8"/>
        <v>0</v>
      </c>
      <c r="AH37" s="923">
        <f t="shared" si="8"/>
        <v>0</v>
      </c>
      <c r="AI37" s="923">
        <f t="shared" si="8"/>
        <v>0</v>
      </c>
      <c r="AJ37" s="923">
        <f>COUNTA(AJ11:AJ34)</f>
        <v>2</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117" priority="3">
      <formula>$AQ11=2</formula>
    </cfRule>
  </conditionalFormatting>
  <conditionalFormatting sqref="Y29:AB29">
    <cfRule type="expression" dxfId="116" priority="15">
      <formula>$AQ28=2</formula>
    </cfRule>
  </conditionalFormatting>
  <conditionalFormatting sqref="Y30:AB31">
    <cfRule type="expression" dxfId="115" priority="13">
      <formula>$AQ28=2</formula>
    </cfRule>
  </conditionalFormatting>
  <conditionalFormatting sqref="Y32:AB32">
    <cfRule type="expression" dxfId="114" priority="11">
      <formula>$AQ29=2</formula>
    </cfRule>
  </conditionalFormatting>
  <conditionalFormatting sqref="Y33:AB33">
    <cfRule type="expression" dxfId="113" priority="9">
      <formula>$AQ29=2</formula>
    </cfRule>
  </conditionalFormatting>
  <conditionalFormatting sqref="Y34:AB34">
    <cfRule type="expression" dxfId="112" priority="7">
      <formula>$AQ29=2</formula>
    </cfRule>
  </conditionalFormatting>
  <conditionalFormatting sqref="Y11:AF28">
    <cfRule type="expression" dxfId="111" priority="2">
      <formula>$AQ11=3</formula>
    </cfRule>
  </conditionalFormatting>
  <conditionalFormatting sqref="Y29:AF29">
    <cfRule type="expression" dxfId="110" priority="16">
      <formula>$AQ28=3</formula>
    </cfRule>
  </conditionalFormatting>
  <conditionalFormatting sqref="Y30:AF31">
    <cfRule type="expression" dxfId="109" priority="14">
      <formula>$AQ28=3</formula>
    </cfRule>
  </conditionalFormatting>
  <conditionalFormatting sqref="Y32:AF32">
    <cfRule type="expression" dxfId="108" priority="12">
      <formula>$AQ29=3</formula>
    </cfRule>
  </conditionalFormatting>
  <conditionalFormatting sqref="Y33:AF33">
    <cfRule type="expression" dxfId="107" priority="10">
      <formula>$AQ29=3</formula>
    </cfRule>
  </conditionalFormatting>
  <conditionalFormatting sqref="Y34:AF34">
    <cfRule type="expression" dxfId="106" priority="8">
      <formula>$AQ29=3</formula>
    </cfRule>
  </conditionalFormatting>
  <conditionalFormatting sqref="AC11:AJ28">
    <cfRule type="expression" dxfId="105" priority="1">
      <formula>$AQ11=1</formula>
    </cfRule>
  </conditionalFormatting>
  <conditionalFormatting sqref="AC29:AJ29">
    <cfRule type="expression" dxfId="104" priority="27">
      <formula>$AQ28=1</formula>
    </cfRule>
  </conditionalFormatting>
  <conditionalFormatting sqref="AC30:AJ31">
    <cfRule type="expression" dxfId="103" priority="25">
      <formula>$AQ28=1</formula>
    </cfRule>
  </conditionalFormatting>
  <conditionalFormatting sqref="AC32:AJ32">
    <cfRule type="expression" dxfId="102" priority="23">
      <formula>$AQ29=1</formula>
    </cfRule>
  </conditionalFormatting>
  <conditionalFormatting sqref="AC33:AJ33">
    <cfRule type="expression" dxfId="101" priority="21">
      <formula>$AQ29=1</formula>
    </cfRule>
  </conditionalFormatting>
  <conditionalFormatting sqref="AC34:AJ34">
    <cfRule type="expression" dxfId="100" priority="19">
      <formula>$AQ29=1</formula>
    </cfRule>
  </conditionalFormatting>
  <conditionalFormatting sqref="AG29:AJ29">
    <cfRule type="expression" dxfId="99" priority="26">
      <formula>$AQ28=2</formula>
    </cfRule>
  </conditionalFormatting>
  <conditionalFormatting sqref="AG30:AJ31">
    <cfRule type="expression" dxfId="98" priority="24">
      <formula>$AQ28=2</formula>
    </cfRule>
  </conditionalFormatting>
  <conditionalFormatting sqref="AG32:AJ32">
    <cfRule type="expression" dxfId="97" priority="22">
      <formula>$AQ29=2</formula>
    </cfRule>
  </conditionalFormatting>
  <conditionalFormatting sqref="AG33:AJ33">
    <cfRule type="expression" dxfId="96" priority="20">
      <formula>$AQ29=2</formula>
    </cfRule>
  </conditionalFormatting>
  <conditionalFormatting sqref="AG34:AJ34">
    <cfRule type="expression" dxfId="95" priority="18">
      <formula>$AQ29=2</formula>
    </cfRule>
  </conditionalFormatting>
  <dataValidations count="3">
    <dataValidation type="list" allowBlank="1" showInputMessage="1" showErrorMessage="1" sqref="N11:O34" xr:uid="{DD9351CB-159D-4F4C-8F71-34B2044FBB4D}">
      <formula1>INDIRECT(L11)</formula1>
    </dataValidation>
    <dataValidation type="list" allowBlank="1" showInputMessage="1" showErrorMessage="1" sqref="Y15:AB34" xr:uid="{C5F0A705-83A9-4A4A-82BB-2886BE901994}">
      <formula1>"〇,"</formula1>
    </dataValidation>
    <dataValidation type="list" allowBlank="1" showInputMessage="1" showErrorMessage="1" sqref="Y11:AB14" xr:uid="{A89257DD-15E2-4491-82C3-FA45069E9F27}">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281113B-13EF-46D5-A2FD-F9A859A2D59A}">
          <x14:formula1>
            <xm:f>'(参考)リスト'!$F$16:$F$21</xm:f>
          </x14:formula1>
          <xm:sqref>U11:X34</xm:sqref>
        </x14:dataValidation>
        <x14:dataValidation type="list" allowBlank="1" showInputMessage="1" showErrorMessage="1" xr:uid="{64EEEE1D-D3BF-4E76-8A1D-3C9BA2390238}">
          <x14:formula1>
            <xm:f>'(参考)リスト'!$D$16:$D$18</xm:f>
          </x14:formula1>
          <xm:sqref>P11:Q34</xm:sqref>
        </x14:dataValidation>
        <x14:dataValidation type="list" allowBlank="1" showInputMessage="1" showErrorMessage="1" xr:uid="{20B6A8A2-1AE7-4767-BCA6-A4D1855355F6}">
          <x14:formula1>
            <xm:f>'(参考)リスト'!$E$16:$E$27</xm:f>
          </x14:formula1>
          <xm:sqref>R11:T34</xm:sqref>
        </x14:dataValidation>
        <x14:dataValidation type="list" allowBlank="1" showInputMessage="1" showErrorMessage="1" xr:uid="{066E55D6-7A0E-41BC-BA33-CB4FEF7C8F11}">
          <x14:formula1>
            <xm:f>'(参考)リスト'!$B$16:$B$21</xm:f>
          </x14:formula1>
          <xm:sqref>L11:M34</xm:sqref>
        </x14:dataValidation>
        <x14:dataValidation type="list" allowBlank="1" showInputMessage="1" showErrorMessage="1" xr:uid="{29C53C5B-035D-48ED-AD37-D1A53AF5436B}">
          <x14:formula1>
            <xm:f>'(参考)リスト'!$G$16:$G$19</xm:f>
          </x14:formula1>
          <xm:sqref>AM35:AO38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4DAFD-50F7-4C8E-BC7A-F28E623DD33C}">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7</v>
      </c>
      <c r="AW5" s="43">
        <f>R7</f>
        <v>9</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2</v>
      </c>
      <c r="BG5" s="56">
        <f t="shared" si="0"/>
        <v>0</v>
      </c>
      <c r="BH5" s="56">
        <f t="shared" si="0"/>
        <v>0</v>
      </c>
      <c r="BI5" s="56">
        <f>AI37</f>
        <v>0</v>
      </c>
      <c r="BJ5" s="56">
        <f t="shared" si="0"/>
        <v>5</v>
      </c>
      <c r="BK5" s="56">
        <f>IF(Y37&gt;0,R7,"")</f>
        <v>9</v>
      </c>
      <c r="BL5" s="44" t="str">
        <f>IF(Y37&gt;0,"",IF(Z37&gt;0,R7,""))</f>
        <v/>
      </c>
      <c r="BM5" s="44" t="e">
        <f>IF(Y37+Z37&gt;0,"",IF(AA37&gt;0,R7,""))</f>
        <v>#VALUE!</v>
      </c>
      <c r="BN5" s="44" t="e">
        <f>IF(Y37+Z37+AA37&gt;0,"",IF(AB37&gt;0,R7,""))</f>
        <v>#VALUE!</v>
      </c>
      <c r="BO5" s="56">
        <f>AC35</f>
        <v>0</v>
      </c>
      <c r="BP5" s="56">
        <f t="shared" ref="BP5:BQ5" si="1">AD35</f>
        <v>0</v>
      </c>
      <c r="BQ5" s="56">
        <f t="shared" si="1"/>
        <v>0</v>
      </c>
      <c r="BR5" s="56">
        <f>AF35</f>
        <v>0.45056000000000002</v>
      </c>
      <c r="BS5" s="56">
        <f>AG35</f>
        <v>0</v>
      </c>
      <c r="BT5" s="56">
        <f>AH35</f>
        <v>0</v>
      </c>
      <c r="BU5" s="56">
        <f>AI35</f>
        <v>0</v>
      </c>
      <c r="BV5" s="56">
        <f>AJ35</f>
        <v>33.33</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7</v>
      </c>
      <c r="O7" s="976"/>
      <c r="P7" s="944" t="s">
        <v>317</v>
      </c>
      <c r="Q7" s="930"/>
      <c r="R7" s="946">
        <v>9</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338</v>
      </c>
      <c r="O11" s="893"/>
      <c r="P11" s="892" t="s">
        <v>251</v>
      </c>
      <c r="Q11" s="893"/>
      <c r="R11" s="307" t="s">
        <v>471</v>
      </c>
      <c r="S11" s="307"/>
      <c r="T11" s="307"/>
      <c r="U11" s="892" t="s">
        <v>556</v>
      </c>
      <c r="V11" s="893"/>
      <c r="W11" s="892" t="s">
        <v>556</v>
      </c>
      <c r="X11" s="893"/>
      <c r="Y11" s="286"/>
      <c r="Z11" s="286"/>
      <c r="AA11" s="286"/>
      <c r="AB11" s="286"/>
      <c r="AC11" s="267"/>
      <c r="AD11" s="267"/>
      <c r="AE11" s="267"/>
      <c r="AF11" s="267"/>
      <c r="AG11" s="267"/>
      <c r="AH11" s="267"/>
      <c r="AI11" s="267"/>
      <c r="AJ11" s="267">
        <v>5.1100000000000003</v>
      </c>
      <c r="AK11" s="905"/>
      <c r="AL11" s="906"/>
      <c r="AM11" s="906"/>
      <c r="AN11" s="906"/>
      <c r="AO11" s="907"/>
      <c r="AP11" s="2"/>
      <c r="AQ11" s="60">
        <f>IF(P11="材質劣化",2,IF(P11="漏水",3,1))</f>
        <v>3</v>
      </c>
      <c r="AS11" s="42" t="str">
        <f>IF(Y11&lt;&gt;"",1,"")</f>
        <v/>
      </c>
    </row>
    <row r="12" spans="2:86" ht="12" customHeight="1" x14ac:dyDescent="0.15">
      <c r="B12" s="932"/>
      <c r="C12" s="937"/>
      <c r="D12" s="935"/>
      <c r="E12" s="935"/>
      <c r="F12" s="935"/>
      <c r="G12" s="935"/>
      <c r="H12" s="935"/>
      <c r="I12" s="935"/>
      <c r="J12" s="936"/>
      <c r="K12" s="95">
        <v>2</v>
      </c>
      <c r="L12" s="892" t="s">
        <v>462</v>
      </c>
      <c r="M12" s="893"/>
      <c r="N12" s="892" t="s">
        <v>338</v>
      </c>
      <c r="O12" s="893"/>
      <c r="P12" s="892" t="s">
        <v>251</v>
      </c>
      <c r="Q12" s="893"/>
      <c r="R12" s="307" t="s">
        <v>471</v>
      </c>
      <c r="S12" s="307"/>
      <c r="T12" s="307"/>
      <c r="U12" s="892" t="s">
        <v>556</v>
      </c>
      <c r="V12" s="893"/>
      <c r="W12" s="892" t="s">
        <v>556</v>
      </c>
      <c r="X12" s="893"/>
      <c r="Y12" s="286"/>
      <c r="Z12" s="286"/>
      <c r="AA12" s="286"/>
      <c r="AB12" s="286"/>
      <c r="AC12" s="267"/>
      <c r="AD12" s="267"/>
      <c r="AE12" s="267"/>
      <c r="AF12" s="267"/>
      <c r="AG12" s="267"/>
      <c r="AH12" s="267"/>
      <c r="AI12" s="267"/>
      <c r="AJ12" s="267">
        <v>4.5</v>
      </c>
      <c r="AK12" s="905"/>
      <c r="AL12" s="906"/>
      <c r="AM12" s="906"/>
      <c r="AN12" s="906"/>
      <c r="AO12" s="907"/>
      <c r="AP12" s="2"/>
      <c r="AQ12" s="60">
        <f>IF(P12="材質劣化",2,IF(P12="漏水",3,1))</f>
        <v>3</v>
      </c>
    </row>
    <row r="13" spans="2:86" ht="12" customHeight="1" x14ac:dyDescent="0.15">
      <c r="B13" s="932"/>
      <c r="C13" s="937"/>
      <c r="D13" s="935"/>
      <c r="E13" s="935"/>
      <c r="F13" s="935"/>
      <c r="G13" s="935"/>
      <c r="H13" s="935"/>
      <c r="I13" s="935"/>
      <c r="J13" s="936"/>
      <c r="K13" s="95">
        <v>3</v>
      </c>
      <c r="L13" s="892" t="s">
        <v>462</v>
      </c>
      <c r="M13" s="893"/>
      <c r="N13" s="892" t="s">
        <v>338</v>
      </c>
      <c r="O13" s="893"/>
      <c r="P13" s="892" t="s">
        <v>251</v>
      </c>
      <c r="Q13" s="893"/>
      <c r="R13" s="307" t="s">
        <v>471</v>
      </c>
      <c r="S13" s="307"/>
      <c r="T13" s="307"/>
      <c r="U13" s="892" t="s">
        <v>532</v>
      </c>
      <c r="V13" s="893"/>
      <c r="W13" s="892" t="s">
        <v>556</v>
      </c>
      <c r="X13" s="893"/>
      <c r="Y13" s="286"/>
      <c r="Z13" s="286"/>
      <c r="AA13" s="286"/>
      <c r="AB13" s="286"/>
      <c r="AC13" s="267"/>
      <c r="AD13" s="267"/>
      <c r="AE13" s="267"/>
      <c r="AF13" s="267"/>
      <c r="AG13" s="267"/>
      <c r="AH13" s="267"/>
      <c r="AI13" s="267"/>
      <c r="AJ13" s="267">
        <v>10.37</v>
      </c>
      <c r="AK13" s="905"/>
      <c r="AL13" s="906"/>
      <c r="AM13" s="906"/>
      <c r="AN13" s="906"/>
      <c r="AO13" s="907"/>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346</v>
      </c>
      <c r="O14" s="893"/>
      <c r="P14" s="892" t="s">
        <v>251</v>
      </c>
      <c r="Q14" s="893"/>
      <c r="R14" s="307" t="s">
        <v>471</v>
      </c>
      <c r="S14" s="307"/>
      <c r="T14" s="307"/>
      <c r="U14" s="892" t="s">
        <v>532</v>
      </c>
      <c r="V14" s="893"/>
      <c r="W14" s="892" t="s">
        <v>556</v>
      </c>
      <c r="X14" s="893"/>
      <c r="Y14" s="286"/>
      <c r="Z14" s="286"/>
      <c r="AA14" s="286"/>
      <c r="AB14" s="286"/>
      <c r="AC14" s="267"/>
      <c r="AD14" s="267"/>
      <c r="AE14" s="267"/>
      <c r="AF14" s="267"/>
      <c r="AG14" s="267"/>
      <c r="AH14" s="267"/>
      <c r="AI14" s="267"/>
      <c r="AJ14" s="267"/>
      <c r="AK14" s="905"/>
      <c r="AL14" s="906"/>
      <c r="AM14" s="906"/>
      <c r="AN14" s="906"/>
      <c r="AO14" s="907"/>
      <c r="AP14" s="2"/>
      <c r="AQ14" s="60">
        <f t="shared" si="2"/>
        <v>3</v>
      </c>
    </row>
    <row r="15" spans="2:86" ht="12" customHeight="1" x14ac:dyDescent="0.15">
      <c r="B15" s="932"/>
      <c r="C15" s="937"/>
      <c r="D15" s="935"/>
      <c r="E15" s="935"/>
      <c r="F15" s="935"/>
      <c r="G15" s="935"/>
      <c r="H15" s="935"/>
      <c r="I15" s="935"/>
      <c r="J15" s="936"/>
      <c r="K15" s="95">
        <v>5</v>
      </c>
      <c r="L15" s="892" t="s">
        <v>462</v>
      </c>
      <c r="M15" s="893"/>
      <c r="N15" s="892" t="s">
        <v>338</v>
      </c>
      <c r="O15" s="893"/>
      <c r="P15" s="892" t="s">
        <v>250</v>
      </c>
      <c r="Q15" s="893"/>
      <c r="R15" s="389" t="s">
        <v>463</v>
      </c>
      <c r="S15" s="563"/>
      <c r="T15" s="365"/>
      <c r="U15" s="892" t="s">
        <v>532</v>
      </c>
      <c r="V15" s="893"/>
      <c r="W15" s="892" t="s">
        <v>556</v>
      </c>
      <c r="X15" s="893"/>
      <c r="Y15" s="286"/>
      <c r="Z15" s="286"/>
      <c r="AA15" s="286"/>
      <c r="AB15" s="286"/>
      <c r="AC15" s="267"/>
      <c r="AD15" s="267"/>
      <c r="AE15" s="267"/>
      <c r="AF15" s="267">
        <v>5.5999999999999995E-4</v>
      </c>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v>6</v>
      </c>
      <c r="L16" s="892" t="s">
        <v>462</v>
      </c>
      <c r="M16" s="893"/>
      <c r="N16" s="892" t="s">
        <v>337</v>
      </c>
      <c r="O16" s="893"/>
      <c r="P16" s="892" t="s">
        <v>251</v>
      </c>
      <c r="Q16" s="893"/>
      <c r="R16" s="307" t="s">
        <v>471</v>
      </c>
      <c r="S16" s="307"/>
      <c r="T16" s="307"/>
      <c r="U16" s="892" t="s">
        <v>556</v>
      </c>
      <c r="V16" s="893"/>
      <c r="W16" s="892" t="s">
        <v>556</v>
      </c>
      <c r="X16" s="893"/>
      <c r="Y16" s="286"/>
      <c r="Z16" s="286"/>
      <c r="AA16" s="286"/>
      <c r="AB16" s="286"/>
      <c r="AC16" s="267"/>
      <c r="AD16" s="267"/>
      <c r="AE16" s="267"/>
      <c r="AF16" s="267"/>
      <c r="AG16" s="267"/>
      <c r="AH16" s="267"/>
      <c r="AI16" s="267"/>
      <c r="AJ16" s="267">
        <v>10.65</v>
      </c>
      <c r="AK16" s="905"/>
      <c r="AL16" s="906"/>
      <c r="AM16" s="906"/>
      <c r="AN16" s="906"/>
      <c r="AO16" s="907"/>
      <c r="AP16" s="2"/>
      <c r="AQ16" s="60">
        <f t="shared" si="2"/>
        <v>3</v>
      </c>
    </row>
    <row r="17" spans="2:46" ht="12" customHeight="1" x14ac:dyDescent="0.15">
      <c r="B17" s="932"/>
      <c r="C17" s="937"/>
      <c r="D17" s="935"/>
      <c r="E17" s="935"/>
      <c r="F17" s="935"/>
      <c r="G17" s="935"/>
      <c r="H17" s="935"/>
      <c r="I17" s="935"/>
      <c r="J17" s="936"/>
      <c r="K17" s="95">
        <v>7</v>
      </c>
      <c r="L17" s="892" t="s">
        <v>462</v>
      </c>
      <c r="M17" s="893"/>
      <c r="N17" s="892" t="s">
        <v>341</v>
      </c>
      <c r="O17" s="893"/>
      <c r="P17" s="892" t="s">
        <v>251</v>
      </c>
      <c r="Q17" s="893"/>
      <c r="R17" s="307" t="s">
        <v>471</v>
      </c>
      <c r="S17" s="307"/>
      <c r="T17" s="307"/>
      <c r="U17" s="892" t="s">
        <v>532</v>
      </c>
      <c r="V17" s="893"/>
      <c r="W17" s="892" t="s">
        <v>556</v>
      </c>
      <c r="X17" s="893"/>
      <c r="Y17" s="286"/>
      <c r="Z17" s="286"/>
      <c r="AA17" s="286"/>
      <c r="AB17" s="286"/>
      <c r="AC17" s="267"/>
      <c r="AD17" s="267"/>
      <c r="AE17" s="267"/>
      <c r="AF17" s="267"/>
      <c r="AG17" s="267"/>
      <c r="AH17" s="267"/>
      <c r="AI17" s="267"/>
      <c r="AJ17" s="267">
        <v>2.7</v>
      </c>
      <c r="AK17" s="905"/>
      <c r="AL17" s="906"/>
      <c r="AM17" s="906"/>
      <c r="AN17" s="906"/>
      <c r="AO17" s="907"/>
      <c r="AP17" s="2"/>
      <c r="AQ17" s="60">
        <f t="shared" si="2"/>
        <v>3</v>
      </c>
    </row>
    <row r="18" spans="2:46" ht="12" customHeight="1" x14ac:dyDescent="0.15">
      <c r="B18" s="932"/>
      <c r="C18" s="937"/>
      <c r="D18" s="935"/>
      <c r="E18" s="935"/>
      <c r="F18" s="935"/>
      <c r="G18" s="935"/>
      <c r="H18" s="935"/>
      <c r="I18" s="935"/>
      <c r="J18" s="936"/>
      <c r="K18" s="95">
        <v>8</v>
      </c>
      <c r="L18" s="892" t="s">
        <v>462</v>
      </c>
      <c r="M18" s="893"/>
      <c r="N18" s="892" t="s">
        <v>345</v>
      </c>
      <c r="O18" s="893"/>
      <c r="P18" s="892" t="s">
        <v>250</v>
      </c>
      <c r="Q18" s="893"/>
      <c r="R18" s="389" t="s">
        <v>464</v>
      </c>
      <c r="S18" s="563"/>
      <c r="T18" s="365"/>
      <c r="U18" s="892" t="s">
        <v>532</v>
      </c>
      <c r="V18" s="893"/>
      <c r="W18" s="892" t="s">
        <v>556</v>
      </c>
      <c r="X18" s="893"/>
      <c r="Y18" s="286"/>
      <c r="Z18" s="286"/>
      <c r="AA18" s="286"/>
      <c r="AB18" s="286"/>
      <c r="AC18" s="267"/>
      <c r="AD18" s="267"/>
      <c r="AE18" s="267"/>
      <c r="AF18" s="267">
        <v>0.45</v>
      </c>
      <c r="AG18" s="267"/>
      <c r="AH18" s="267"/>
      <c r="AI18" s="267"/>
      <c r="AJ18" s="267"/>
      <c r="AK18" s="905"/>
      <c r="AL18" s="906"/>
      <c r="AM18" s="906"/>
      <c r="AN18" s="906"/>
      <c r="AO18" s="907"/>
      <c r="AP18" s="2"/>
      <c r="AQ18" s="60">
        <f t="shared" si="2"/>
        <v>2</v>
      </c>
    </row>
    <row r="19" spans="2:46" ht="12" customHeight="1" x14ac:dyDescent="0.15">
      <c r="B19" s="932"/>
      <c r="C19" s="937"/>
      <c r="D19" s="935"/>
      <c r="E19" s="935"/>
      <c r="F19" s="935"/>
      <c r="G19" s="935"/>
      <c r="H19" s="935"/>
      <c r="I19" s="935"/>
      <c r="J19" s="936"/>
      <c r="K19" s="95"/>
      <c r="L19" s="892"/>
      <c r="M19" s="893"/>
      <c r="N19" s="892"/>
      <c r="O19" s="893"/>
      <c r="P19" s="892"/>
      <c r="Q19" s="893"/>
      <c r="R19" s="389"/>
      <c r="S19" s="563"/>
      <c r="T19" s="365"/>
      <c r="U19" s="892"/>
      <c r="V19" s="893"/>
      <c r="W19" s="892"/>
      <c r="X19" s="893"/>
      <c r="Y19" s="55"/>
      <c r="Z19" s="55"/>
      <c r="AA19" s="55"/>
      <c r="AB19" s="55"/>
      <c r="AC19" s="61"/>
      <c r="AD19" s="61"/>
      <c r="AE19" s="61"/>
      <c r="AF19" s="61"/>
      <c r="AG19" s="61"/>
      <c r="AH19" s="61"/>
      <c r="AI19" s="61"/>
      <c r="AJ19" s="61"/>
      <c r="AK19" s="905"/>
      <c r="AL19" s="906"/>
      <c r="AM19" s="906"/>
      <c r="AN19" s="906"/>
      <c r="AO19" s="907"/>
      <c r="AP19" s="2"/>
      <c r="AQ19" s="60">
        <f t="shared" si="2"/>
        <v>1</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v>
      </c>
      <c r="AF35" s="241">
        <f t="shared" si="7"/>
        <v>0.45056000000000002</v>
      </c>
      <c r="AG35" s="241">
        <f t="shared" si="7"/>
        <v>0</v>
      </c>
      <c r="AH35" s="241">
        <f t="shared" si="7"/>
        <v>0</v>
      </c>
      <c r="AI35" s="241">
        <f t="shared" si="7"/>
        <v>0</v>
      </c>
      <c r="AJ35" s="242">
        <f t="shared" si="7"/>
        <v>33.33</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0</v>
      </c>
      <c r="AF37" s="923">
        <f t="shared" si="8"/>
        <v>2</v>
      </c>
      <c r="AG37" s="923">
        <f t="shared" si="8"/>
        <v>0</v>
      </c>
      <c r="AH37" s="923">
        <f t="shared" si="8"/>
        <v>0</v>
      </c>
      <c r="AI37" s="923">
        <f t="shared" si="8"/>
        <v>0</v>
      </c>
      <c r="AJ37" s="923">
        <f>COUNTA(AJ11:AJ34)</f>
        <v>5</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94" priority="3">
      <formula>$AQ11=2</formula>
    </cfRule>
  </conditionalFormatting>
  <conditionalFormatting sqref="Y29:AB29">
    <cfRule type="expression" dxfId="93" priority="15">
      <formula>$AQ28=2</formula>
    </cfRule>
  </conditionalFormatting>
  <conditionalFormatting sqref="Y30:AB31">
    <cfRule type="expression" dxfId="92" priority="13">
      <formula>$AQ28=2</formula>
    </cfRule>
  </conditionalFormatting>
  <conditionalFormatting sqref="Y32:AB32">
    <cfRule type="expression" dxfId="91" priority="11">
      <formula>$AQ29=2</formula>
    </cfRule>
  </conditionalFormatting>
  <conditionalFormatting sqref="Y33:AB33">
    <cfRule type="expression" dxfId="90" priority="9">
      <formula>$AQ29=2</formula>
    </cfRule>
  </conditionalFormatting>
  <conditionalFormatting sqref="Y34:AB34">
    <cfRule type="expression" dxfId="89" priority="7">
      <formula>$AQ29=2</formula>
    </cfRule>
  </conditionalFormatting>
  <conditionalFormatting sqref="Y11:AF28">
    <cfRule type="expression" dxfId="88" priority="2">
      <formula>$AQ11=3</formula>
    </cfRule>
  </conditionalFormatting>
  <conditionalFormatting sqref="Y29:AF29">
    <cfRule type="expression" dxfId="87" priority="16">
      <formula>$AQ28=3</formula>
    </cfRule>
  </conditionalFormatting>
  <conditionalFormatting sqref="Y30:AF31">
    <cfRule type="expression" dxfId="86" priority="14">
      <formula>$AQ28=3</formula>
    </cfRule>
  </conditionalFormatting>
  <conditionalFormatting sqref="Y32:AF32">
    <cfRule type="expression" dxfId="85" priority="12">
      <formula>$AQ29=3</formula>
    </cfRule>
  </conditionalFormatting>
  <conditionalFormatting sqref="Y33:AF33">
    <cfRule type="expression" dxfId="84" priority="10">
      <formula>$AQ29=3</formula>
    </cfRule>
  </conditionalFormatting>
  <conditionalFormatting sqref="Y34:AF34">
    <cfRule type="expression" dxfId="83" priority="8">
      <formula>$AQ29=3</formula>
    </cfRule>
  </conditionalFormatting>
  <conditionalFormatting sqref="AC11:AJ28">
    <cfRule type="expression" dxfId="82" priority="1">
      <formula>$AQ11=1</formula>
    </cfRule>
  </conditionalFormatting>
  <conditionalFormatting sqref="AC29:AJ29">
    <cfRule type="expression" dxfId="81" priority="27">
      <formula>$AQ28=1</formula>
    </cfRule>
  </conditionalFormatting>
  <conditionalFormatting sqref="AC30:AJ31">
    <cfRule type="expression" dxfId="80" priority="25">
      <formula>$AQ28=1</formula>
    </cfRule>
  </conditionalFormatting>
  <conditionalFormatting sqref="AC32:AJ32">
    <cfRule type="expression" dxfId="79" priority="23">
      <formula>$AQ29=1</formula>
    </cfRule>
  </conditionalFormatting>
  <conditionalFormatting sqref="AC33:AJ33">
    <cfRule type="expression" dxfId="78" priority="21">
      <formula>$AQ29=1</formula>
    </cfRule>
  </conditionalFormatting>
  <conditionalFormatting sqref="AC34:AJ34">
    <cfRule type="expression" dxfId="77" priority="19">
      <formula>$AQ29=1</formula>
    </cfRule>
  </conditionalFormatting>
  <conditionalFormatting sqref="AG29:AJ29">
    <cfRule type="expression" dxfId="76" priority="26">
      <formula>$AQ28=2</formula>
    </cfRule>
  </conditionalFormatting>
  <conditionalFormatting sqref="AG30:AJ31">
    <cfRule type="expression" dxfId="75" priority="24">
      <formula>$AQ28=2</formula>
    </cfRule>
  </conditionalFormatting>
  <conditionalFormatting sqref="AG32:AJ32">
    <cfRule type="expression" dxfId="74" priority="22">
      <formula>$AQ29=2</formula>
    </cfRule>
  </conditionalFormatting>
  <conditionalFormatting sqref="AG33:AJ33">
    <cfRule type="expression" dxfId="73" priority="20">
      <formula>$AQ29=2</formula>
    </cfRule>
  </conditionalFormatting>
  <conditionalFormatting sqref="AG34:AJ34">
    <cfRule type="expression" dxfId="72" priority="18">
      <formula>$AQ29=2</formula>
    </cfRule>
  </conditionalFormatting>
  <dataValidations count="3">
    <dataValidation type="list" allowBlank="1" showInputMessage="1" showErrorMessage="1" sqref="Y19:AB34" xr:uid="{F5C1982E-9D41-4FA3-8B1B-52833053FF8B}">
      <formula1>"〇,"</formula1>
    </dataValidation>
    <dataValidation type="list" allowBlank="1" showInputMessage="1" showErrorMessage="1" sqref="N11:O34" xr:uid="{5FE3F82E-FFCC-4BA9-A598-2D737F309CF0}">
      <formula1>INDIRECT(L11)</formula1>
    </dataValidation>
    <dataValidation type="list" allowBlank="1" showInputMessage="1" showErrorMessage="1" sqref="Y11:AB18" xr:uid="{3CB3873D-4A16-4B8D-81F8-76C504401B86}">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B50E94-5F4D-4E65-8B9D-A24E376F4D53}">
          <x14:formula1>
            <xm:f>'(参考)リスト'!$G$16:$G$19</xm:f>
          </x14:formula1>
          <xm:sqref>AM35:AO38</xm:sqref>
        </x14:dataValidation>
        <x14:dataValidation type="list" allowBlank="1" showInputMessage="1" showErrorMessage="1" xr:uid="{57CF5A0D-222F-44BA-B2AF-865879120CF2}">
          <x14:formula1>
            <xm:f>'(参考)リスト'!$B$16:$B$21</xm:f>
          </x14:formula1>
          <xm:sqref>L11:M34</xm:sqref>
        </x14:dataValidation>
        <x14:dataValidation type="list" allowBlank="1" showInputMessage="1" showErrorMessage="1" xr:uid="{EF4448E0-0874-4DF3-B2D0-FB61681DC832}">
          <x14:formula1>
            <xm:f>'(参考)リスト'!$E$16:$E$27</xm:f>
          </x14:formula1>
          <xm:sqref>R11:T34</xm:sqref>
        </x14:dataValidation>
        <x14:dataValidation type="list" allowBlank="1" showInputMessage="1" showErrorMessage="1" xr:uid="{84E9C8D3-A998-42D4-8038-AA045709A8FE}">
          <x14:formula1>
            <xm:f>'(参考)リスト'!$D$16:$D$18</xm:f>
          </x14:formula1>
          <xm:sqref>P11:Q34</xm:sqref>
        </x14:dataValidation>
        <x14:dataValidation type="list" allowBlank="1" showInputMessage="1" showErrorMessage="1" xr:uid="{2A48C7BC-F9D3-4EE9-8721-BF04F608845A}">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4873D-B8F9-4917-BF6E-46C749CFEF7C}">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8</v>
      </c>
      <c r="AW5" s="43">
        <f>R7</f>
        <v>8.9</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2</v>
      </c>
      <c r="BF5" s="56">
        <f t="shared" si="0"/>
        <v>5</v>
      </c>
      <c r="BG5" s="56">
        <f t="shared" si="0"/>
        <v>0</v>
      </c>
      <c r="BH5" s="56">
        <f t="shared" si="0"/>
        <v>0</v>
      </c>
      <c r="BI5" s="56">
        <f>AI37</f>
        <v>0</v>
      </c>
      <c r="BJ5" s="56">
        <f t="shared" si="0"/>
        <v>2</v>
      </c>
      <c r="BK5" s="56">
        <f>IF(Y37&gt;0,R7,"")</f>
        <v>8.9</v>
      </c>
      <c r="BL5" s="44" t="str">
        <f>IF(Y37&gt;0,"",IF(Z37&gt;0,R7,""))</f>
        <v/>
      </c>
      <c r="BM5" s="44" t="e">
        <f>IF(Y37+Z37&gt;0,"",IF(AA37&gt;0,R7,""))</f>
        <v>#VALUE!</v>
      </c>
      <c r="BN5" s="44" t="e">
        <f>IF(Y37+Z37+AA37&gt;0,"",IF(AB37&gt;0,R7,""))</f>
        <v>#VALUE!</v>
      </c>
      <c r="BO5" s="56">
        <f>AC35</f>
        <v>0</v>
      </c>
      <c r="BP5" s="56">
        <f t="shared" ref="BP5:BQ5" si="1">AD35</f>
        <v>0</v>
      </c>
      <c r="BQ5" s="56">
        <f t="shared" si="1"/>
        <v>0.12000000000000001</v>
      </c>
      <c r="BR5" s="56">
        <f>AF35</f>
        <v>0.21162000000000003</v>
      </c>
      <c r="BS5" s="56">
        <f>AG35</f>
        <v>0</v>
      </c>
      <c r="BT5" s="56">
        <f>AH35</f>
        <v>0</v>
      </c>
      <c r="BU5" s="56">
        <f>AI35</f>
        <v>0</v>
      </c>
      <c r="BV5" s="56">
        <f>AJ35</f>
        <v>4.4700000000000006</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8</v>
      </c>
      <c r="O7" s="976"/>
      <c r="P7" s="944" t="s">
        <v>317</v>
      </c>
      <c r="Q7" s="930"/>
      <c r="R7" s="946">
        <v>8.9</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342</v>
      </c>
      <c r="O11" s="893"/>
      <c r="P11" s="892" t="s">
        <v>250</v>
      </c>
      <c r="Q11" s="893"/>
      <c r="R11" s="307" t="s">
        <v>470</v>
      </c>
      <c r="S11" s="307"/>
      <c r="T11" s="307"/>
      <c r="U11" s="892" t="s">
        <v>556</v>
      </c>
      <c r="V11" s="893"/>
      <c r="W11" s="892" t="s">
        <v>556</v>
      </c>
      <c r="X11" s="893"/>
      <c r="Y11" s="286"/>
      <c r="Z11" s="286"/>
      <c r="AA11" s="286"/>
      <c r="AB11" s="286"/>
      <c r="AC11" s="267"/>
      <c r="AD11" s="267"/>
      <c r="AE11" s="267"/>
      <c r="AF11" s="267">
        <v>0.04</v>
      </c>
      <c r="AG11" s="267"/>
      <c r="AH11" s="267"/>
      <c r="AI11" s="267"/>
      <c r="AJ11" s="267"/>
      <c r="AK11" s="905"/>
      <c r="AL11" s="906"/>
      <c r="AM11" s="906"/>
      <c r="AN11" s="906"/>
      <c r="AO11" s="907"/>
      <c r="AP11" s="2"/>
      <c r="AQ11" s="60">
        <f>IF(P11="材質劣化",2,IF(P11="漏水",3,1))</f>
        <v>2</v>
      </c>
      <c r="AS11" s="42" t="str">
        <f>IF(Y11&lt;&gt;"",1,"")</f>
        <v/>
      </c>
    </row>
    <row r="12" spans="2:86" ht="12" customHeight="1" x14ac:dyDescent="0.15">
      <c r="B12" s="932"/>
      <c r="C12" s="937"/>
      <c r="D12" s="935"/>
      <c r="E12" s="935"/>
      <c r="F12" s="935"/>
      <c r="G12" s="935"/>
      <c r="H12" s="935"/>
      <c r="I12" s="935"/>
      <c r="J12" s="936"/>
      <c r="K12" s="95">
        <v>2</v>
      </c>
      <c r="L12" s="892" t="s">
        <v>462</v>
      </c>
      <c r="M12" s="893"/>
      <c r="N12" s="892" t="s">
        <v>346</v>
      </c>
      <c r="O12" s="893"/>
      <c r="P12" s="892" t="s">
        <v>251</v>
      </c>
      <c r="Q12" s="893"/>
      <c r="R12" s="389" t="s">
        <v>471</v>
      </c>
      <c r="S12" s="563"/>
      <c r="T12" s="365"/>
      <c r="U12" s="892" t="s">
        <v>556</v>
      </c>
      <c r="V12" s="893"/>
      <c r="W12" s="892" t="s">
        <v>556</v>
      </c>
      <c r="X12" s="893"/>
      <c r="Y12" s="286"/>
      <c r="Z12" s="286"/>
      <c r="AA12" s="286"/>
      <c r="AB12" s="286"/>
      <c r="AC12" s="267"/>
      <c r="AD12" s="267"/>
      <c r="AE12" s="267"/>
      <c r="AF12" s="267"/>
      <c r="AG12" s="267"/>
      <c r="AH12" s="267"/>
      <c r="AI12" s="267"/>
      <c r="AJ12" s="267">
        <v>1.62</v>
      </c>
      <c r="AK12" s="905"/>
      <c r="AL12" s="906"/>
      <c r="AM12" s="906"/>
      <c r="AN12" s="906"/>
      <c r="AO12" s="907"/>
      <c r="AP12" s="2"/>
      <c r="AQ12" s="60">
        <f>IF(P12="材質劣化",2,IF(P12="漏水",3,1))</f>
        <v>3</v>
      </c>
    </row>
    <row r="13" spans="2:86" ht="12" customHeight="1" x14ac:dyDescent="0.15">
      <c r="B13" s="932"/>
      <c r="C13" s="937"/>
      <c r="D13" s="935"/>
      <c r="E13" s="935"/>
      <c r="F13" s="935"/>
      <c r="G13" s="935"/>
      <c r="H13" s="935"/>
      <c r="I13" s="935"/>
      <c r="J13" s="936"/>
      <c r="K13" s="95">
        <v>3</v>
      </c>
      <c r="L13" s="892" t="s">
        <v>462</v>
      </c>
      <c r="M13" s="893"/>
      <c r="N13" s="892" t="s">
        <v>338</v>
      </c>
      <c r="O13" s="893"/>
      <c r="P13" s="892" t="s">
        <v>251</v>
      </c>
      <c r="Q13" s="893"/>
      <c r="R13" s="389" t="s">
        <v>471</v>
      </c>
      <c r="S13" s="563"/>
      <c r="T13" s="365"/>
      <c r="U13" s="892" t="s">
        <v>532</v>
      </c>
      <c r="V13" s="893"/>
      <c r="W13" s="892" t="s">
        <v>556</v>
      </c>
      <c r="X13" s="893"/>
      <c r="Y13" s="286"/>
      <c r="Z13" s="286"/>
      <c r="AA13" s="286"/>
      <c r="AB13" s="286"/>
      <c r="AC13" s="267"/>
      <c r="AD13" s="267"/>
      <c r="AE13" s="267"/>
      <c r="AF13" s="267"/>
      <c r="AG13" s="267"/>
      <c r="AH13" s="267"/>
      <c r="AI13" s="267"/>
      <c r="AJ13" s="267">
        <v>2.85</v>
      </c>
      <c r="AK13" s="905"/>
      <c r="AL13" s="906"/>
      <c r="AM13" s="906"/>
      <c r="AN13" s="906"/>
      <c r="AO13" s="907"/>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338</v>
      </c>
      <c r="O14" s="893"/>
      <c r="P14" s="892" t="s">
        <v>250</v>
      </c>
      <c r="Q14" s="893"/>
      <c r="R14" s="389" t="s">
        <v>463</v>
      </c>
      <c r="S14" s="563"/>
      <c r="T14" s="365"/>
      <c r="U14" s="892" t="s">
        <v>532</v>
      </c>
      <c r="V14" s="893"/>
      <c r="W14" s="892" t="s">
        <v>556</v>
      </c>
      <c r="X14" s="893"/>
      <c r="Y14" s="286"/>
      <c r="Z14" s="286"/>
      <c r="AA14" s="286"/>
      <c r="AB14" s="286"/>
      <c r="AC14" s="267"/>
      <c r="AD14" s="267"/>
      <c r="AE14" s="267"/>
      <c r="AF14" s="267">
        <v>1.6199999999999999E-3</v>
      </c>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462</v>
      </c>
      <c r="M15" s="893"/>
      <c r="N15" s="892" t="s">
        <v>338</v>
      </c>
      <c r="O15" s="893"/>
      <c r="P15" s="892" t="s">
        <v>250</v>
      </c>
      <c r="Q15" s="893"/>
      <c r="R15" s="389" t="s">
        <v>470</v>
      </c>
      <c r="S15" s="563"/>
      <c r="T15" s="365"/>
      <c r="U15" s="892" t="s">
        <v>556</v>
      </c>
      <c r="V15" s="893"/>
      <c r="W15" s="892" t="s">
        <v>556</v>
      </c>
      <c r="X15" s="893"/>
      <c r="Y15" s="286"/>
      <c r="Z15" s="286"/>
      <c r="AA15" s="286"/>
      <c r="AB15" s="286"/>
      <c r="AC15" s="267"/>
      <c r="AD15" s="267"/>
      <c r="AE15" s="267"/>
      <c r="AF15" s="267">
        <v>1.4999999999999999E-2</v>
      </c>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v>6</v>
      </c>
      <c r="L16" s="892" t="s">
        <v>462</v>
      </c>
      <c r="M16" s="893"/>
      <c r="N16" s="892" t="s">
        <v>341</v>
      </c>
      <c r="O16" s="893"/>
      <c r="P16" s="892" t="s">
        <v>250</v>
      </c>
      <c r="Q16" s="893"/>
      <c r="R16" s="389" t="s">
        <v>464</v>
      </c>
      <c r="S16" s="563"/>
      <c r="T16" s="365"/>
      <c r="U16" s="892" t="s">
        <v>547</v>
      </c>
      <c r="V16" s="893"/>
      <c r="W16" s="892" t="s">
        <v>556</v>
      </c>
      <c r="X16" s="893"/>
      <c r="Y16" s="286"/>
      <c r="Z16" s="286"/>
      <c r="AA16" s="286"/>
      <c r="AB16" s="286"/>
      <c r="AC16" s="267"/>
      <c r="AD16" s="267"/>
      <c r="AE16" s="267">
        <v>7.0000000000000007E-2</v>
      </c>
      <c r="AF16" s="267"/>
      <c r="AG16" s="267"/>
      <c r="AH16" s="267"/>
      <c r="AI16" s="267"/>
      <c r="AJ16" s="267"/>
      <c r="AK16" s="905"/>
      <c r="AL16" s="906"/>
      <c r="AM16" s="906"/>
      <c r="AN16" s="906"/>
      <c r="AO16" s="907"/>
      <c r="AP16" s="2"/>
      <c r="AQ16" s="60">
        <f t="shared" si="2"/>
        <v>2</v>
      </c>
    </row>
    <row r="17" spans="2:46" ht="12" customHeight="1" x14ac:dyDescent="0.15">
      <c r="B17" s="932"/>
      <c r="C17" s="937"/>
      <c r="D17" s="935"/>
      <c r="E17" s="935"/>
      <c r="F17" s="935"/>
      <c r="G17" s="935"/>
      <c r="H17" s="935"/>
      <c r="I17" s="935"/>
      <c r="J17" s="936"/>
      <c r="K17" s="95">
        <v>7</v>
      </c>
      <c r="L17" s="892" t="s">
        <v>462</v>
      </c>
      <c r="M17" s="893"/>
      <c r="N17" s="892" t="s">
        <v>337</v>
      </c>
      <c r="O17" s="893"/>
      <c r="P17" s="892" t="s">
        <v>250</v>
      </c>
      <c r="Q17" s="893"/>
      <c r="R17" s="389" t="s">
        <v>464</v>
      </c>
      <c r="S17" s="563"/>
      <c r="T17" s="365"/>
      <c r="U17" s="892" t="s">
        <v>556</v>
      </c>
      <c r="V17" s="893"/>
      <c r="W17" s="892" t="s">
        <v>556</v>
      </c>
      <c r="X17" s="893"/>
      <c r="Y17" s="286"/>
      <c r="Z17" s="286"/>
      <c r="AA17" s="286"/>
      <c r="AB17" s="286"/>
      <c r="AC17" s="267"/>
      <c r="AD17" s="267"/>
      <c r="AE17" s="267">
        <v>0.05</v>
      </c>
      <c r="AF17" s="267"/>
      <c r="AG17" s="267"/>
      <c r="AH17" s="267"/>
      <c r="AI17" s="267"/>
      <c r="AJ17" s="267"/>
      <c r="AK17" s="905"/>
      <c r="AL17" s="906"/>
      <c r="AM17" s="906"/>
      <c r="AN17" s="906"/>
      <c r="AO17" s="907"/>
      <c r="AP17" s="2"/>
      <c r="AQ17" s="60">
        <f t="shared" si="2"/>
        <v>2</v>
      </c>
    </row>
    <row r="18" spans="2:46" ht="12" customHeight="1" x14ac:dyDescent="0.15">
      <c r="B18" s="932"/>
      <c r="C18" s="937"/>
      <c r="D18" s="935"/>
      <c r="E18" s="935"/>
      <c r="F18" s="935"/>
      <c r="G18" s="935"/>
      <c r="H18" s="935"/>
      <c r="I18" s="935"/>
      <c r="J18" s="936"/>
      <c r="K18" s="95">
        <v>8</v>
      </c>
      <c r="L18" s="892" t="s">
        <v>462</v>
      </c>
      <c r="M18" s="893"/>
      <c r="N18" s="892" t="s">
        <v>337</v>
      </c>
      <c r="O18" s="893"/>
      <c r="P18" s="892" t="s">
        <v>250</v>
      </c>
      <c r="Q18" s="893"/>
      <c r="R18" s="389" t="s">
        <v>465</v>
      </c>
      <c r="S18" s="563"/>
      <c r="T18" s="365"/>
      <c r="U18" s="892" t="s">
        <v>532</v>
      </c>
      <c r="V18" s="893"/>
      <c r="W18" s="892" t="s">
        <v>556</v>
      </c>
      <c r="X18" s="893"/>
      <c r="Y18" s="286"/>
      <c r="Z18" s="286"/>
      <c r="AA18" s="286"/>
      <c r="AB18" s="286"/>
      <c r="AC18" s="267"/>
      <c r="AD18" s="267"/>
      <c r="AE18" s="267"/>
      <c r="AF18" s="267">
        <v>1.4999999999999999E-2</v>
      </c>
      <c r="AG18" s="267"/>
      <c r="AH18" s="267"/>
      <c r="AI18" s="267"/>
      <c r="AJ18" s="267"/>
      <c r="AK18" s="905"/>
      <c r="AL18" s="906"/>
      <c r="AM18" s="906"/>
      <c r="AN18" s="906"/>
      <c r="AO18" s="907"/>
      <c r="AP18" s="2"/>
      <c r="AQ18" s="60">
        <f t="shared" si="2"/>
        <v>2</v>
      </c>
    </row>
    <row r="19" spans="2:46" ht="12" customHeight="1" x14ac:dyDescent="0.15">
      <c r="B19" s="932"/>
      <c r="C19" s="937"/>
      <c r="D19" s="935"/>
      <c r="E19" s="935"/>
      <c r="F19" s="935"/>
      <c r="G19" s="935"/>
      <c r="H19" s="935"/>
      <c r="I19" s="935"/>
      <c r="J19" s="936"/>
      <c r="K19" s="95">
        <v>9</v>
      </c>
      <c r="L19" s="892" t="s">
        <v>462</v>
      </c>
      <c r="M19" s="893"/>
      <c r="N19" s="892" t="s">
        <v>345</v>
      </c>
      <c r="O19" s="893"/>
      <c r="P19" s="892" t="s">
        <v>250</v>
      </c>
      <c r="Q19" s="893"/>
      <c r="R19" s="389" t="s">
        <v>464</v>
      </c>
      <c r="S19" s="563"/>
      <c r="T19" s="365"/>
      <c r="U19" s="892" t="s">
        <v>532</v>
      </c>
      <c r="V19" s="893"/>
      <c r="W19" s="892" t="s">
        <v>556</v>
      </c>
      <c r="X19" s="893"/>
      <c r="Y19" s="286"/>
      <c r="Z19" s="286"/>
      <c r="AA19" s="286"/>
      <c r="AB19" s="286"/>
      <c r="AC19" s="267"/>
      <c r="AD19" s="267"/>
      <c r="AE19" s="267"/>
      <c r="AF19" s="267">
        <v>0.14000000000000001</v>
      </c>
      <c r="AG19" s="267"/>
      <c r="AH19" s="267"/>
      <c r="AI19" s="267"/>
      <c r="AJ19" s="267"/>
      <c r="AK19" s="905"/>
      <c r="AL19" s="906"/>
      <c r="AM19" s="906"/>
      <c r="AN19" s="906"/>
      <c r="AO19" s="907"/>
      <c r="AP19" s="2"/>
      <c r="AQ19" s="60">
        <f t="shared" si="2"/>
        <v>2</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0.12000000000000001</v>
      </c>
      <c r="AF35" s="241">
        <f t="shared" si="7"/>
        <v>0.21162000000000003</v>
      </c>
      <c r="AG35" s="241">
        <f t="shared" si="7"/>
        <v>0</v>
      </c>
      <c r="AH35" s="241">
        <f t="shared" si="7"/>
        <v>0</v>
      </c>
      <c r="AI35" s="241">
        <f t="shared" si="7"/>
        <v>0</v>
      </c>
      <c r="AJ35" s="242">
        <f t="shared" si="7"/>
        <v>4.4700000000000006</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2</v>
      </c>
      <c r="AF37" s="923">
        <f t="shared" si="8"/>
        <v>5</v>
      </c>
      <c r="AG37" s="923">
        <f t="shared" si="8"/>
        <v>0</v>
      </c>
      <c r="AH37" s="923">
        <f t="shared" si="8"/>
        <v>0</v>
      </c>
      <c r="AI37" s="923">
        <f t="shared" si="8"/>
        <v>0</v>
      </c>
      <c r="AJ37" s="923">
        <f>COUNTA(AJ11:AJ34)</f>
        <v>2</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71" priority="3">
      <formula>$AQ11=2</formula>
    </cfRule>
  </conditionalFormatting>
  <conditionalFormatting sqref="Y29:AB29">
    <cfRule type="expression" dxfId="70" priority="15">
      <formula>$AQ28=2</formula>
    </cfRule>
  </conditionalFormatting>
  <conditionalFormatting sqref="Y30:AB31">
    <cfRule type="expression" dxfId="69" priority="13">
      <formula>$AQ28=2</formula>
    </cfRule>
  </conditionalFormatting>
  <conditionalFormatting sqref="Y32:AB32">
    <cfRule type="expression" dxfId="68" priority="11">
      <formula>$AQ29=2</formula>
    </cfRule>
  </conditionalFormatting>
  <conditionalFormatting sqref="Y33:AB33">
    <cfRule type="expression" dxfId="67" priority="9">
      <formula>$AQ29=2</formula>
    </cfRule>
  </conditionalFormatting>
  <conditionalFormatting sqref="Y34:AB34">
    <cfRule type="expression" dxfId="66" priority="7">
      <formula>$AQ29=2</formula>
    </cfRule>
  </conditionalFormatting>
  <conditionalFormatting sqref="Y11:AF28">
    <cfRule type="expression" dxfId="65" priority="2">
      <formula>$AQ11=3</formula>
    </cfRule>
  </conditionalFormatting>
  <conditionalFormatting sqref="Y29:AF29">
    <cfRule type="expression" dxfId="64" priority="16">
      <formula>$AQ28=3</formula>
    </cfRule>
  </conditionalFormatting>
  <conditionalFormatting sqref="Y30:AF31">
    <cfRule type="expression" dxfId="63" priority="14">
      <formula>$AQ28=3</formula>
    </cfRule>
  </conditionalFormatting>
  <conditionalFormatting sqref="Y32:AF32">
    <cfRule type="expression" dxfId="62" priority="12">
      <formula>$AQ29=3</formula>
    </cfRule>
  </conditionalFormatting>
  <conditionalFormatting sqref="Y33:AF33">
    <cfRule type="expression" dxfId="61" priority="10">
      <formula>$AQ29=3</formula>
    </cfRule>
  </conditionalFormatting>
  <conditionalFormatting sqref="Y34:AF34">
    <cfRule type="expression" dxfId="60" priority="8">
      <formula>$AQ29=3</formula>
    </cfRule>
  </conditionalFormatting>
  <conditionalFormatting sqref="AC11:AJ28">
    <cfRule type="expression" dxfId="59" priority="1">
      <formula>$AQ11=1</formula>
    </cfRule>
  </conditionalFormatting>
  <conditionalFormatting sqref="AC29:AJ29">
    <cfRule type="expression" dxfId="58" priority="27">
      <formula>$AQ28=1</formula>
    </cfRule>
  </conditionalFormatting>
  <conditionalFormatting sqref="AC30:AJ31">
    <cfRule type="expression" dxfId="57" priority="25">
      <formula>$AQ28=1</formula>
    </cfRule>
  </conditionalFormatting>
  <conditionalFormatting sqref="AC32:AJ32">
    <cfRule type="expression" dxfId="56" priority="23">
      <formula>$AQ29=1</formula>
    </cfRule>
  </conditionalFormatting>
  <conditionalFormatting sqref="AC33:AJ33">
    <cfRule type="expression" dxfId="55" priority="21">
      <formula>$AQ29=1</formula>
    </cfRule>
  </conditionalFormatting>
  <conditionalFormatting sqref="AC34:AJ34">
    <cfRule type="expression" dxfId="54" priority="19">
      <formula>$AQ29=1</formula>
    </cfRule>
  </conditionalFormatting>
  <conditionalFormatting sqref="AG29:AJ29">
    <cfRule type="expression" dxfId="53" priority="26">
      <formula>$AQ28=2</formula>
    </cfRule>
  </conditionalFormatting>
  <conditionalFormatting sqref="AG30:AJ31">
    <cfRule type="expression" dxfId="52" priority="24">
      <formula>$AQ28=2</formula>
    </cfRule>
  </conditionalFormatting>
  <conditionalFormatting sqref="AG32:AJ32">
    <cfRule type="expression" dxfId="51" priority="22">
      <formula>$AQ29=2</formula>
    </cfRule>
  </conditionalFormatting>
  <conditionalFormatting sqref="AG33:AJ33">
    <cfRule type="expression" dxfId="50" priority="20">
      <formula>$AQ29=2</formula>
    </cfRule>
  </conditionalFormatting>
  <conditionalFormatting sqref="AG34:AJ34">
    <cfRule type="expression" dxfId="49" priority="18">
      <formula>$AQ29=2</formula>
    </cfRule>
  </conditionalFormatting>
  <dataValidations count="3">
    <dataValidation type="list" allowBlank="1" showInputMessage="1" showErrorMessage="1" sqref="N11:O34" xr:uid="{FC5FB85F-3D5A-431F-BCF2-C9D648F87CC5}">
      <formula1>INDIRECT(L11)</formula1>
    </dataValidation>
    <dataValidation type="list" allowBlank="1" showInputMessage="1" showErrorMessage="1" sqref="Y20:AB34" xr:uid="{4CE1FDD0-E0CB-4E93-BDED-55A52D39D94E}">
      <formula1>"〇,"</formula1>
    </dataValidation>
    <dataValidation type="list" allowBlank="1" showInputMessage="1" showErrorMessage="1" sqref="Y11:AB19" xr:uid="{5BF7A96E-191B-41C5-BD14-4DBAACACD4F4}">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1F9D275-4A00-4D76-AB09-0D41E35CD07A}">
          <x14:formula1>
            <xm:f>'(参考)リスト'!$F$16:$F$21</xm:f>
          </x14:formula1>
          <xm:sqref>U11:X34</xm:sqref>
        </x14:dataValidation>
        <x14:dataValidation type="list" allowBlank="1" showInputMessage="1" showErrorMessage="1" xr:uid="{E7FF182C-44C4-40AF-B095-3AC1ADF872D9}">
          <x14:formula1>
            <xm:f>'(参考)リスト'!$D$16:$D$18</xm:f>
          </x14:formula1>
          <xm:sqref>P11:Q34</xm:sqref>
        </x14:dataValidation>
        <x14:dataValidation type="list" allowBlank="1" showInputMessage="1" showErrorMessage="1" xr:uid="{F6C6E329-6C96-4BD9-A75C-AF4437FE4AC1}">
          <x14:formula1>
            <xm:f>'(参考)リスト'!$E$16:$E$27</xm:f>
          </x14:formula1>
          <xm:sqref>R11:T34</xm:sqref>
        </x14:dataValidation>
        <x14:dataValidation type="list" allowBlank="1" showInputMessage="1" showErrorMessage="1" xr:uid="{464C5F54-5CCB-452E-8968-5FFF5179F43F}">
          <x14:formula1>
            <xm:f>'(参考)リスト'!$B$16:$B$21</xm:f>
          </x14:formula1>
          <xm:sqref>L11:M34</xm:sqref>
        </x14:dataValidation>
        <x14:dataValidation type="list" allowBlank="1" showInputMessage="1" showErrorMessage="1" xr:uid="{27A4A98A-9FB9-4102-8444-8DC3A843064E}">
          <x14:formula1>
            <xm:f>'(参考)リスト'!$G$16:$G$19</xm:f>
          </x14:formula1>
          <xm:sqref>AM35:AO38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F5F64-8822-41E9-B7BC-1535AF0F41B2}">
  <sheetPr>
    <pageSetUpPr fitToPage="1"/>
  </sheetPr>
  <dimension ref="B1:CH53"/>
  <sheetViews>
    <sheetView showGridLines="0" view="pageBreakPreview" zoomScaleNormal="85" zoomScaleSheetLayoutView="100" workbookViewId="0">
      <selection activeCell="BB46" sqref="BB4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f>N7</f>
        <v>9</v>
      </c>
      <c r="AW5" s="43">
        <f>R7</f>
        <v>4</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0</v>
      </c>
      <c r="BF5" s="56">
        <f t="shared" si="0"/>
        <v>1</v>
      </c>
      <c r="BG5" s="56">
        <f t="shared" si="0"/>
        <v>0</v>
      </c>
      <c r="BH5" s="56">
        <f t="shared" si="0"/>
        <v>0</v>
      </c>
      <c r="BI5" s="56">
        <f>AI37</f>
        <v>0</v>
      </c>
      <c r="BJ5" s="56">
        <f t="shared" si="0"/>
        <v>2</v>
      </c>
      <c r="BK5" s="56">
        <f>IF(Y37&gt;0,R7,"")</f>
        <v>4</v>
      </c>
      <c r="BL5" s="44" t="str">
        <f>IF(Y37&gt;0,"",IF(Z37&gt;0,R7,""))</f>
        <v/>
      </c>
      <c r="BM5" s="44" t="e">
        <f>IF(Y37+Z37&gt;0,"",IF(AA37&gt;0,R7,""))</f>
        <v>#VALUE!</v>
      </c>
      <c r="BN5" s="44" t="e">
        <f>IF(Y37+Z37+AA37&gt;0,"",IF(AB37&gt;0,R7,""))</f>
        <v>#VALUE!</v>
      </c>
      <c r="BO5" s="56">
        <f>AC35</f>
        <v>0</v>
      </c>
      <c r="BP5" s="56">
        <f t="shared" ref="BP5:BQ5" si="1">AD35</f>
        <v>0</v>
      </c>
      <c r="BQ5" s="56">
        <f t="shared" si="1"/>
        <v>0</v>
      </c>
      <c r="BR5" s="56">
        <f>AF35</f>
        <v>3.6000000000000002E-4</v>
      </c>
      <c r="BS5" s="56">
        <f>AG35</f>
        <v>0</v>
      </c>
      <c r="BT5" s="56">
        <f>AH35</f>
        <v>0</v>
      </c>
      <c r="BU5" s="56">
        <f>AI35</f>
        <v>0</v>
      </c>
      <c r="BV5" s="56">
        <f>AJ35</f>
        <v>5.34</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v>9</v>
      </c>
      <c r="O7" s="976"/>
      <c r="P7" s="944" t="s">
        <v>317</v>
      </c>
      <c r="Q7" s="930"/>
      <c r="R7" s="946">
        <v>4</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338</v>
      </c>
      <c r="O11" s="893"/>
      <c r="P11" s="892" t="s">
        <v>251</v>
      </c>
      <c r="Q11" s="893"/>
      <c r="R11" s="307" t="s">
        <v>471</v>
      </c>
      <c r="S11" s="307"/>
      <c r="T11" s="307"/>
      <c r="U11" s="892" t="s">
        <v>532</v>
      </c>
      <c r="V11" s="893"/>
      <c r="W11" s="892" t="s">
        <v>556</v>
      </c>
      <c r="X11" s="893"/>
      <c r="Y11" s="286"/>
      <c r="Z11" s="286"/>
      <c r="AA11" s="286"/>
      <c r="AB11" s="286"/>
      <c r="AC11" s="267"/>
      <c r="AD11" s="267"/>
      <c r="AE11" s="267"/>
      <c r="AF11" s="267"/>
      <c r="AG11" s="267"/>
      <c r="AH11" s="267"/>
      <c r="AI11" s="267"/>
      <c r="AJ11" s="267">
        <v>2.7</v>
      </c>
      <c r="AK11" s="905"/>
      <c r="AL11" s="906"/>
      <c r="AM11" s="906"/>
      <c r="AN11" s="906"/>
      <c r="AO11" s="907"/>
      <c r="AP11" s="2"/>
      <c r="AQ11" s="60">
        <f>IF(P11="材質劣化",2,IF(P11="漏水",3,1))</f>
        <v>3</v>
      </c>
      <c r="AS11" s="42" t="str">
        <f>IF(Y11&lt;&gt;"",1,"")</f>
        <v/>
      </c>
    </row>
    <row r="12" spans="2:86" ht="12" customHeight="1" x14ac:dyDescent="0.15">
      <c r="B12" s="932"/>
      <c r="C12" s="937"/>
      <c r="D12" s="935"/>
      <c r="E12" s="935"/>
      <c r="F12" s="935"/>
      <c r="G12" s="935"/>
      <c r="H12" s="935"/>
      <c r="I12" s="935"/>
      <c r="J12" s="936"/>
      <c r="K12" s="95">
        <v>2</v>
      </c>
      <c r="L12" s="892" t="s">
        <v>462</v>
      </c>
      <c r="M12" s="893"/>
      <c r="N12" s="892" t="s">
        <v>338</v>
      </c>
      <c r="O12" s="893"/>
      <c r="P12" s="892" t="s">
        <v>250</v>
      </c>
      <c r="Q12" s="893"/>
      <c r="R12" s="307" t="s">
        <v>463</v>
      </c>
      <c r="S12" s="307"/>
      <c r="T12" s="307"/>
      <c r="U12" s="892" t="s">
        <v>532</v>
      </c>
      <c r="V12" s="893"/>
      <c r="W12" s="892" t="s">
        <v>556</v>
      </c>
      <c r="X12" s="893"/>
      <c r="Y12" s="286"/>
      <c r="Z12" s="286"/>
      <c r="AA12" s="286"/>
      <c r="AB12" s="286"/>
      <c r="AC12" s="267"/>
      <c r="AD12" s="267"/>
      <c r="AE12" s="267"/>
      <c r="AF12" s="267">
        <v>3.6000000000000002E-4</v>
      </c>
      <c r="AG12" s="267"/>
      <c r="AH12" s="267"/>
      <c r="AI12" s="267"/>
      <c r="AJ12" s="267"/>
      <c r="AK12" s="905"/>
      <c r="AL12" s="906"/>
      <c r="AM12" s="906"/>
      <c r="AN12" s="906"/>
      <c r="AO12" s="907"/>
      <c r="AP12" s="2"/>
      <c r="AQ12" s="60">
        <f>IF(P12="材質劣化",2,IF(P12="漏水",3,1))</f>
        <v>2</v>
      </c>
    </row>
    <row r="13" spans="2:86" ht="12" customHeight="1" x14ac:dyDescent="0.15">
      <c r="B13" s="932"/>
      <c r="C13" s="937"/>
      <c r="D13" s="935"/>
      <c r="E13" s="935"/>
      <c r="F13" s="935"/>
      <c r="G13" s="935"/>
      <c r="H13" s="935"/>
      <c r="I13" s="935"/>
      <c r="J13" s="936"/>
      <c r="K13" s="95">
        <v>3</v>
      </c>
      <c r="L13" s="892" t="s">
        <v>462</v>
      </c>
      <c r="M13" s="893"/>
      <c r="N13" s="892" t="s">
        <v>337</v>
      </c>
      <c r="O13" s="893"/>
      <c r="P13" s="892" t="s">
        <v>251</v>
      </c>
      <c r="Q13" s="893"/>
      <c r="R13" s="307" t="s">
        <v>471</v>
      </c>
      <c r="S13" s="307"/>
      <c r="T13" s="307"/>
      <c r="U13" s="892" t="s">
        <v>532</v>
      </c>
      <c r="V13" s="893"/>
      <c r="W13" s="892" t="s">
        <v>556</v>
      </c>
      <c r="X13" s="893"/>
      <c r="Y13" s="286"/>
      <c r="Z13" s="286"/>
      <c r="AA13" s="286"/>
      <c r="AB13" s="286"/>
      <c r="AC13" s="267"/>
      <c r="AD13" s="267"/>
      <c r="AE13" s="267"/>
      <c r="AF13" s="267"/>
      <c r="AG13" s="267"/>
      <c r="AH13" s="267"/>
      <c r="AI13" s="267"/>
      <c r="AJ13" s="267">
        <v>2.64</v>
      </c>
      <c r="AK13" s="905"/>
      <c r="AL13" s="906"/>
      <c r="AM13" s="906"/>
      <c r="AN13" s="906"/>
      <c r="AO13" s="907"/>
      <c r="AP13" s="2"/>
      <c r="AQ13" s="60">
        <f t="shared" ref="AQ13:AQ27" si="2">IF(P13="材質劣化",2,IF(P13="漏水",3,1))</f>
        <v>3</v>
      </c>
    </row>
    <row r="14" spans="2:86" ht="12" customHeight="1" x14ac:dyDescent="0.15">
      <c r="B14" s="932"/>
      <c r="C14" s="937"/>
      <c r="D14" s="935"/>
      <c r="E14" s="935"/>
      <c r="F14" s="935"/>
      <c r="G14" s="935"/>
      <c r="H14" s="935"/>
      <c r="I14" s="935"/>
      <c r="J14" s="936"/>
      <c r="K14" s="95">
        <v>4</v>
      </c>
      <c r="L14" s="892" t="s">
        <v>462</v>
      </c>
      <c r="M14" s="893"/>
      <c r="N14" s="892" t="s">
        <v>335</v>
      </c>
      <c r="O14" s="893"/>
      <c r="P14" s="892" t="s">
        <v>251</v>
      </c>
      <c r="Q14" s="893"/>
      <c r="R14" s="307" t="s">
        <v>471</v>
      </c>
      <c r="S14" s="307"/>
      <c r="T14" s="307"/>
      <c r="U14" s="892" t="s">
        <v>532</v>
      </c>
      <c r="V14" s="893"/>
      <c r="W14" s="892" t="s">
        <v>556</v>
      </c>
      <c r="X14" s="893"/>
      <c r="Y14" s="286"/>
      <c r="Z14" s="286"/>
      <c r="AA14" s="286"/>
      <c r="AB14" s="286"/>
      <c r="AC14" s="267"/>
      <c r="AD14" s="267"/>
      <c r="AE14" s="267"/>
      <c r="AF14" s="267"/>
      <c r="AG14" s="267"/>
      <c r="AH14" s="267"/>
      <c r="AI14" s="267"/>
      <c r="AJ14" s="267"/>
      <c r="AK14" s="905"/>
      <c r="AL14" s="906"/>
      <c r="AM14" s="906"/>
      <c r="AN14" s="906"/>
      <c r="AO14" s="907"/>
      <c r="AP14" s="2"/>
      <c r="AQ14" s="60">
        <f t="shared" si="2"/>
        <v>3</v>
      </c>
    </row>
    <row r="15" spans="2:86" ht="12" customHeight="1" x14ac:dyDescent="0.15">
      <c r="B15" s="932"/>
      <c r="C15" s="937"/>
      <c r="D15" s="935"/>
      <c r="E15" s="935"/>
      <c r="F15" s="935"/>
      <c r="G15" s="935"/>
      <c r="H15" s="935"/>
      <c r="I15" s="935"/>
      <c r="J15" s="936"/>
      <c r="K15" s="95"/>
      <c r="L15" s="892"/>
      <c r="M15" s="893"/>
      <c r="N15" s="892"/>
      <c r="O15" s="893"/>
      <c r="P15" s="892"/>
      <c r="Q15" s="893"/>
      <c r="R15" s="389"/>
      <c r="S15" s="563"/>
      <c r="T15" s="365"/>
      <c r="U15" s="892"/>
      <c r="V15" s="893"/>
      <c r="W15" s="892"/>
      <c r="X15" s="893"/>
      <c r="Y15" s="55"/>
      <c r="Z15" s="55"/>
      <c r="AA15" s="55"/>
      <c r="AB15" s="55"/>
      <c r="AC15" s="61"/>
      <c r="AD15" s="61"/>
      <c r="AE15" s="61"/>
      <c r="AF15" s="61"/>
      <c r="AG15" s="61"/>
      <c r="AH15" s="61"/>
      <c r="AI15" s="61"/>
      <c r="AJ15" s="61"/>
      <c r="AK15" s="905"/>
      <c r="AL15" s="906"/>
      <c r="AM15" s="906"/>
      <c r="AN15" s="906"/>
      <c r="AO15" s="907"/>
      <c r="AP15" s="2"/>
      <c r="AQ15" s="60">
        <f t="shared" si="2"/>
        <v>1</v>
      </c>
    </row>
    <row r="16" spans="2:86" ht="12" customHeight="1" x14ac:dyDescent="0.15">
      <c r="B16" s="932"/>
      <c r="C16" s="937"/>
      <c r="D16" s="935"/>
      <c r="E16" s="935"/>
      <c r="F16" s="935"/>
      <c r="G16" s="935"/>
      <c r="H16" s="935"/>
      <c r="I16" s="935"/>
      <c r="J16" s="936"/>
      <c r="K16" s="95"/>
      <c r="L16" s="892"/>
      <c r="M16" s="893"/>
      <c r="N16" s="892"/>
      <c r="O16" s="893"/>
      <c r="P16" s="892"/>
      <c r="Q16" s="893"/>
      <c r="R16" s="389"/>
      <c r="S16" s="563"/>
      <c r="T16" s="365"/>
      <c r="U16" s="892"/>
      <c r="V16" s="893"/>
      <c r="W16" s="892"/>
      <c r="X16" s="893"/>
      <c r="Y16" s="55"/>
      <c r="Z16" s="55"/>
      <c r="AA16" s="55"/>
      <c r="AB16" s="55"/>
      <c r="AC16" s="61"/>
      <c r="AD16" s="61"/>
      <c r="AE16" s="61"/>
      <c r="AF16" s="61"/>
      <c r="AG16" s="61"/>
      <c r="AH16" s="61"/>
      <c r="AI16" s="61"/>
      <c r="AJ16" s="61"/>
      <c r="AK16" s="905"/>
      <c r="AL16" s="906"/>
      <c r="AM16" s="906"/>
      <c r="AN16" s="906"/>
      <c r="AO16" s="907"/>
      <c r="AP16" s="2"/>
      <c r="AQ16" s="60">
        <f t="shared" si="2"/>
        <v>1</v>
      </c>
    </row>
    <row r="17" spans="2:46" ht="12" customHeight="1" x14ac:dyDescent="0.15">
      <c r="B17" s="932"/>
      <c r="C17" s="937"/>
      <c r="D17" s="935"/>
      <c r="E17" s="935"/>
      <c r="F17" s="935"/>
      <c r="G17" s="935"/>
      <c r="H17" s="935"/>
      <c r="I17" s="935"/>
      <c r="J17" s="936"/>
      <c r="K17" s="95"/>
      <c r="L17" s="892"/>
      <c r="M17" s="893"/>
      <c r="N17" s="892"/>
      <c r="O17" s="893"/>
      <c r="P17" s="892"/>
      <c r="Q17" s="893"/>
      <c r="R17" s="389"/>
      <c r="S17" s="563"/>
      <c r="T17" s="365"/>
      <c r="U17" s="892"/>
      <c r="V17" s="893"/>
      <c r="W17" s="892"/>
      <c r="X17" s="893"/>
      <c r="Y17" s="55"/>
      <c r="Z17" s="55"/>
      <c r="AA17" s="55"/>
      <c r="AB17" s="55"/>
      <c r="AC17" s="61"/>
      <c r="AD17" s="61"/>
      <c r="AE17" s="61"/>
      <c r="AF17" s="61"/>
      <c r="AG17" s="61"/>
      <c r="AH17" s="61"/>
      <c r="AI17" s="61"/>
      <c r="AJ17" s="61"/>
      <c r="AK17" s="905"/>
      <c r="AL17" s="906"/>
      <c r="AM17" s="906"/>
      <c r="AN17" s="906"/>
      <c r="AO17" s="907"/>
      <c r="AP17" s="2"/>
      <c r="AQ17" s="60">
        <f t="shared" si="2"/>
        <v>1</v>
      </c>
    </row>
    <row r="18" spans="2:46" ht="12" customHeight="1" x14ac:dyDescent="0.15">
      <c r="B18" s="932"/>
      <c r="C18" s="937"/>
      <c r="D18" s="935"/>
      <c r="E18" s="935"/>
      <c r="F18" s="935"/>
      <c r="G18" s="935"/>
      <c r="H18" s="935"/>
      <c r="I18" s="935"/>
      <c r="J18" s="936"/>
      <c r="K18" s="95"/>
      <c r="L18" s="892"/>
      <c r="M18" s="893"/>
      <c r="N18" s="892"/>
      <c r="O18" s="893"/>
      <c r="P18" s="892"/>
      <c r="Q18" s="893"/>
      <c r="R18" s="389"/>
      <c r="S18" s="563"/>
      <c r="T18" s="365"/>
      <c r="U18" s="892"/>
      <c r="V18" s="893"/>
      <c r="W18" s="892"/>
      <c r="X18" s="893"/>
      <c r="Y18" s="55"/>
      <c r="Z18" s="55"/>
      <c r="AA18" s="55"/>
      <c r="AB18" s="55"/>
      <c r="AC18" s="61"/>
      <c r="AD18" s="61"/>
      <c r="AE18" s="61"/>
      <c r="AF18" s="61"/>
      <c r="AG18" s="61"/>
      <c r="AH18" s="61"/>
      <c r="AI18" s="61"/>
      <c r="AJ18" s="61"/>
      <c r="AK18" s="905"/>
      <c r="AL18" s="906"/>
      <c r="AM18" s="906"/>
      <c r="AN18" s="906"/>
      <c r="AO18" s="907"/>
      <c r="AP18" s="2"/>
      <c r="AQ18" s="60">
        <f t="shared" si="2"/>
        <v>1</v>
      </c>
    </row>
    <row r="19" spans="2:46" ht="12" customHeight="1" x14ac:dyDescent="0.15">
      <c r="B19" s="932"/>
      <c r="C19" s="937"/>
      <c r="D19" s="935"/>
      <c r="E19" s="935"/>
      <c r="F19" s="935"/>
      <c r="G19" s="935"/>
      <c r="H19" s="935"/>
      <c r="I19" s="935"/>
      <c r="J19" s="936"/>
      <c r="K19" s="95"/>
      <c r="L19" s="892"/>
      <c r="M19" s="893"/>
      <c r="N19" s="892"/>
      <c r="O19" s="893"/>
      <c r="P19" s="892"/>
      <c r="Q19" s="893"/>
      <c r="R19" s="389"/>
      <c r="S19" s="563"/>
      <c r="T19" s="365"/>
      <c r="U19" s="892"/>
      <c r="V19" s="893"/>
      <c r="W19" s="892"/>
      <c r="X19" s="893"/>
      <c r="Y19" s="55"/>
      <c r="Z19" s="55"/>
      <c r="AA19" s="55"/>
      <c r="AB19" s="55"/>
      <c r="AC19" s="61"/>
      <c r="AD19" s="61"/>
      <c r="AE19" s="61"/>
      <c r="AF19" s="61"/>
      <c r="AG19" s="61"/>
      <c r="AH19" s="61"/>
      <c r="AI19" s="61"/>
      <c r="AJ19" s="61"/>
      <c r="AK19" s="905"/>
      <c r="AL19" s="906"/>
      <c r="AM19" s="906"/>
      <c r="AN19" s="906"/>
      <c r="AO19" s="907"/>
      <c r="AP19" s="2"/>
      <c r="AQ19" s="60">
        <f t="shared" si="2"/>
        <v>1</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v>
      </c>
      <c r="AF35" s="241">
        <f t="shared" si="7"/>
        <v>3.6000000000000002E-4</v>
      </c>
      <c r="AG35" s="241">
        <f t="shared" si="7"/>
        <v>0</v>
      </c>
      <c r="AH35" s="241">
        <f t="shared" si="7"/>
        <v>0</v>
      </c>
      <c r="AI35" s="241">
        <f t="shared" si="7"/>
        <v>0</v>
      </c>
      <c r="AJ35" s="242">
        <f t="shared" si="7"/>
        <v>5.34</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0</v>
      </c>
      <c r="AF37" s="923">
        <f t="shared" si="8"/>
        <v>1</v>
      </c>
      <c r="AG37" s="923">
        <f t="shared" si="8"/>
        <v>0</v>
      </c>
      <c r="AH37" s="923">
        <f t="shared" si="8"/>
        <v>0</v>
      </c>
      <c r="AI37" s="923">
        <f t="shared" si="8"/>
        <v>0</v>
      </c>
      <c r="AJ37" s="923">
        <f>COUNTA(AJ11:AJ34)</f>
        <v>2</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48" priority="3">
      <formula>$AQ11=2</formula>
    </cfRule>
  </conditionalFormatting>
  <conditionalFormatting sqref="Y29:AB29">
    <cfRule type="expression" dxfId="47" priority="21">
      <formula>$AQ28=2</formula>
    </cfRule>
  </conditionalFormatting>
  <conditionalFormatting sqref="Y30:AB31">
    <cfRule type="expression" dxfId="46" priority="19">
      <formula>$AQ28=2</formula>
    </cfRule>
  </conditionalFormatting>
  <conditionalFormatting sqref="Y32:AB32">
    <cfRule type="expression" dxfId="45" priority="17">
      <formula>$AQ29=2</formula>
    </cfRule>
  </conditionalFormatting>
  <conditionalFormatting sqref="Y33:AB33">
    <cfRule type="expression" dxfId="44" priority="15">
      <formula>$AQ29=2</formula>
    </cfRule>
  </conditionalFormatting>
  <conditionalFormatting sqref="Y34:AB34">
    <cfRule type="expression" dxfId="43" priority="13">
      <formula>$AQ29=2</formula>
    </cfRule>
  </conditionalFormatting>
  <conditionalFormatting sqref="Y11:AF28">
    <cfRule type="expression" dxfId="42" priority="2">
      <formula>$AQ11=3</formula>
    </cfRule>
  </conditionalFormatting>
  <conditionalFormatting sqref="Y29:AF29">
    <cfRule type="expression" dxfId="41" priority="22">
      <formula>$AQ28=3</formula>
    </cfRule>
  </conditionalFormatting>
  <conditionalFormatting sqref="Y30:AF31">
    <cfRule type="expression" dxfId="40" priority="20">
      <formula>$AQ28=3</formula>
    </cfRule>
  </conditionalFormatting>
  <conditionalFormatting sqref="Y32:AF32">
    <cfRule type="expression" dxfId="39" priority="18">
      <formula>$AQ29=3</formula>
    </cfRule>
  </conditionalFormatting>
  <conditionalFormatting sqref="Y33:AF33">
    <cfRule type="expression" dxfId="38" priority="16">
      <formula>$AQ29=3</formula>
    </cfRule>
  </conditionalFormatting>
  <conditionalFormatting sqref="Y34:AF34">
    <cfRule type="expression" dxfId="37" priority="14">
      <formula>$AQ29=3</formula>
    </cfRule>
  </conditionalFormatting>
  <conditionalFormatting sqref="AC11:AJ28">
    <cfRule type="expression" dxfId="36" priority="1">
      <formula>$AQ11=1</formula>
    </cfRule>
  </conditionalFormatting>
  <conditionalFormatting sqref="AC29:AJ29">
    <cfRule type="expression" dxfId="35" priority="33">
      <formula>$AQ28=1</formula>
    </cfRule>
  </conditionalFormatting>
  <conditionalFormatting sqref="AC30:AJ31">
    <cfRule type="expression" dxfId="34" priority="31">
      <formula>$AQ28=1</formula>
    </cfRule>
  </conditionalFormatting>
  <conditionalFormatting sqref="AC32:AJ32">
    <cfRule type="expression" dxfId="33" priority="29">
      <formula>$AQ29=1</formula>
    </cfRule>
  </conditionalFormatting>
  <conditionalFormatting sqref="AC33:AJ33">
    <cfRule type="expression" dxfId="32" priority="27">
      <formula>$AQ29=1</formula>
    </cfRule>
  </conditionalFormatting>
  <conditionalFormatting sqref="AC34:AJ34">
    <cfRule type="expression" dxfId="31" priority="25">
      <formula>$AQ29=1</formula>
    </cfRule>
  </conditionalFormatting>
  <conditionalFormatting sqref="AG29:AJ29">
    <cfRule type="expression" dxfId="30" priority="32">
      <formula>$AQ28=2</formula>
    </cfRule>
  </conditionalFormatting>
  <conditionalFormatting sqref="AG30:AJ31">
    <cfRule type="expression" dxfId="29" priority="30">
      <formula>$AQ28=2</formula>
    </cfRule>
  </conditionalFormatting>
  <conditionalFormatting sqref="AG32:AJ32">
    <cfRule type="expression" dxfId="28" priority="28">
      <formula>$AQ29=2</formula>
    </cfRule>
  </conditionalFormatting>
  <conditionalFormatting sqref="AG33:AJ33">
    <cfRule type="expression" dxfId="27" priority="26">
      <formula>$AQ29=2</formula>
    </cfRule>
  </conditionalFormatting>
  <conditionalFormatting sqref="AG34:AJ34">
    <cfRule type="expression" dxfId="26" priority="24">
      <formula>$AQ29=2</formula>
    </cfRule>
  </conditionalFormatting>
  <dataValidations count="3">
    <dataValidation type="list" allowBlank="1" showInputMessage="1" showErrorMessage="1" sqref="Y15:AB34" xr:uid="{1AC13E06-D748-4050-B349-B11578C318D6}">
      <formula1>"〇,"</formula1>
    </dataValidation>
    <dataValidation type="list" allowBlank="1" showInputMessage="1" showErrorMessage="1" sqref="N11:O34" xr:uid="{979A6D5C-09B0-42FC-AF29-ECD21A418617}">
      <formula1>INDIRECT(L11)</formula1>
    </dataValidation>
    <dataValidation type="list" allowBlank="1" showInputMessage="1" showErrorMessage="1" sqref="Y11:AB14" xr:uid="{BD7FB6DC-024C-4445-B5F4-BF177CBCD258}">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AFDF637-FF17-471D-939A-7CA5C917DDEF}">
          <x14:formula1>
            <xm:f>'(参考)リスト'!$G$16:$G$19</xm:f>
          </x14:formula1>
          <xm:sqref>AM35:AO38</xm:sqref>
        </x14:dataValidation>
        <x14:dataValidation type="list" allowBlank="1" showInputMessage="1" showErrorMessage="1" xr:uid="{91580EEF-63FC-4F1A-AD04-BC89AF213A44}">
          <x14:formula1>
            <xm:f>'(参考)リスト'!$B$16:$B$21</xm:f>
          </x14:formula1>
          <xm:sqref>L11:M34</xm:sqref>
        </x14:dataValidation>
        <x14:dataValidation type="list" allowBlank="1" showInputMessage="1" showErrorMessage="1" xr:uid="{E7A5709B-382E-4D1C-A7E1-1935BBEA9565}">
          <x14:formula1>
            <xm:f>'(参考)リスト'!$E$16:$E$27</xm:f>
          </x14:formula1>
          <xm:sqref>R11:T34</xm:sqref>
        </x14:dataValidation>
        <x14:dataValidation type="list" allowBlank="1" showInputMessage="1" showErrorMessage="1" xr:uid="{ABE398C9-5EBE-4D71-AB5C-7002093DC8E8}">
          <x14:formula1>
            <xm:f>'(参考)リスト'!$D$16:$D$18</xm:f>
          </x14:formula1>
          <xm:sqref>P11:Q34</xm:sqref>
        </x14:dataValidation>
        <x14:dataValidation type="list" allowBlank="1" showInputMessage="1" showErrorMessage="1" xr:uid="{1004BCA8-67A7-4955-A450-6CE9BE39B21A}">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02835-EA92-4EF4-93F5-071D389BA044}">
  <sheetPr>
    <pageSetUpPr fitToPage="1"/>
  </sheetPr>
  <dimension ref="B1:CH53"/>
  <sheetViews>
    <sheetView showGridLines="0" view="pageBreakPreview" zoomScaleNormal="85" zoomScaleSheetLayoutView="100" workbookViewId="0">
      <selection activeCell="AK23" sqref="AK23:AO2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3" customWidth="1"/>
    <col min="43" max="86" width="4.125" style="42" customWidth="1"/>
    <col min="87" max="99" width="8" style="2" customWidth="1"/>
    <col min="100" max="110" width="9" style="2"/>
    <col min="111" max="111" width="14" style="2" bestFit="1" customWidth="1"/>
    <col min="112" max="16384" width="9" style="2"/>
  </cols>
  <sheetData>
    <row r="1" spans="2:86" ht="12" customHeight="1" x14ac:dyDescent="0.15">
      <c r="AU1" s="894" t="s">
        <v>493</v>
      </c>
      <c r="AV1" s="901" t="s">
        <v>401</v>
      </c>
      <c r="AW1" s="901"/>
      <c r="AX1" s="901"/>
      <c r="AY1" s="902" t="s">
        <v>46</v>
      </c>
      <c r="AZ1" s="902"/>
      <c r="BA1" s="902"/>
      <c r="BB1" s="902"/>
      <c r="BC1" s="902"/>
      <c r="BD1" s="902"/>
      <c r="BE1" s="902"/>
      <c r="BF1" s="902"/>
      <c r="BG1" s="902"/>
      <c r="BH1" s="902"/>
      <c r="BI1" s="902"/>
      <c r="BJ1" s="902"/>
      <c r="BK1" s="902" t="s">
        <v>45</v>
      </c>
      <c r="BL1" s="902"/>
      <c r="BM1" s="902"/>
      <c r="BN1" s="902"/>
      <c r="BO1" s="902"/>
      <c r="BP1" s="902"/>
      <c r="BQ1" s="902"/>
      <c r="BR1" s="902"/>
      <c r="BS1" s="902"/>
      <c r="BT1" s="902"/>
      <c r="BU1" s="902"/>
      <c r="BV1" s="902"/>
      <c r="BW1" s="891"/>
      <c r="BX1" s="891"/>
      <c r="BY1" s="891"/>
      <c r="BZ1" s="891"/>
      <c r="CA1" s="891"/>
      <c r="CB1" s="891"/>
      <c r="CC1" s="891"/>
      <c r="CD1" s="891"/>
      <c r="CE1" s="891"/>
      <c r="CF1" s="891"/>
      <c r="CG1" s="891"/>
      <c r="CH1" s="891"/>
    </row>
    <row r="2" spans="2:86" ht="8.25" customHeight="1" x14ac:dyDescent="0.15">
      <c r="AU2" s="894"/>
      <c r="AV2" s="901" t="s">
        <v>400</v>
      </c>
      <c r="AW2" s="903" t="s">
        <v>399</v>
      </c>
      <c r="AX2" s="903" t="s">
        <v>447</v>
      </c>
      <c r="AY2" s="902" t="s">
        <v>494</v>
      </c>
      <c r="AZ2" s="902"/>
      <c r="BA2" s="902"/>
      <c r="BB2" s="902"/>
      <c r="BC2" s="902"/>
      <c r="BD2" s="902"/>
      <c r="BE2" s="902"/>
      <c r="BF2" s="902"/>
      <c r="BG2" s="902"/>
      <c r="BH2" s="902"/>
      <c r="BI2" s="902"/>
      <c r="BJ2" s="902"/>
      <c r="BK2" s="902" t="s">
        <v>44</v>
      </c>
      <c r="BL2" s="902"/>
      <c r="BM2" s="902"/>
      <c r="BN2" s="902"/>
      <c r="BO2" s="902" t="s">
        <v>43</v>
      </c>
      <c r="BP2" s="902"/>
      <c r="BQ2" s="902"/>
      <c r="BR2" s="902"/>
      <c r="BS2" s="902"/>
      <c r="BT2" s="902"/>
      <c r="BU2" s="902"/>
      <c r="BV2" s="902"/>
      <c r="BW2" s="904"/>
      <c r="BX2" s="904"/>
      <c r="BY2" s="904"/>
      <c r="BZ2" s="904"/>
      <c r="CA2" s="891"/>
      <c r="CB2" s="891"/>
      <c r="CC2" s="891"/>
      <c r="CD2" s="891"/>
      <c r="CE2" s="891"/>
      <c r="CF2" s="891"/>
      <c r="CG2" s="891"/>
      <c r="CH2" s="891"/>
    </row>
    <row r="3" spans="2:86" ht="25.15" customHeight="1" x14ac:dyDescent="0.15">
      <c r="B3" s="661" t="s">
        <v>315</v>
      </c>
      <c r="C3" s="908"/>
      <c r="D3" s="908"/>
      <c r="E3" s="909"/>
      <c r="F3" s="909"/>
      <c r="G3" s="909"/>
      <c r="H3" s="909"/>
      <c r="I3" s="909"/>
      <c r="J3" s="909"/>
      <c r="K3" s="908"/>
      <c r="L3" s="908"/>
      <c r="M3" s="908"/>
      <c r="N3" s="908"/>
      <c r="O3" s="908"/>
      <c r="P3" s="908"/>
      <c r="Q3" s="908"/>
      <c r="R3" s="908"/>
      <c r="S3" s="908"/>
      <c r="T3" s="908"/>
      <c r="U3" s="908"/>
      <c r="V3" s="908"/>
      <c r="W3" s="908"/>
      <c r="X3" s="908"/>
      <c r="Y3" s="908"/>
      <c r="Z3" s="908"/>
      <c r="AA3" s="908"/>
      <c r="AB3" s="908"/>
      <c r="AC3" s="908"/>
      <c r="AD3" s="908"/>
      <c r="AE3" s="908"/>
      <c r="AF3" s="908"/>
      <c r="AG3" s="908"/>
      <c r="AH3" s="908"/>
      <c r="AI3" s="908"/>
      <c r="AJ3" s="908"/>
      <c r="AK3" s="908"/>
      <c r="AL3" s="908"/>
      <c r="AM3" s="908"/>
      <c r="AN3" s="908"/>
      <c r="AO3" s="908"/>
      <c r="AU3" s="894"/>
      <c r="AV3" s="901"/>
      <c r="AW3" s="903"/>
      <c r="AX3" s="903"/>
      <c r="AY3" s="902" t="s">
        <v>42</v>
      </c>
      <c r="AZ3" s="902"/>
      <c r="BA3" s="902"/>
      <c r="BB3" s="902"/>
      <c r="BC3" s="902" t="s">
        <v>41</v>
      </c>
      <c r="BD3" s="902"/>
      <c r="BE3" s="902"/>
      <c r="BF3" s="902"/>
      <c r="BG3" s="902" t="s">
        <v>40</v>
      </c>
      <c r="BH3" s="902"/>
      <c r="BI3" s="902"/>
      <c r="BJ3" s="902"/>
      <c r="BK3" s="902" t="s">
        <v>235</v>
      </c>
      <c r="BL3" s="902"/>
      <c r="BM3" s="902"/>
      <c r="BN3" s="902"/>
      <c r="BO3" s="902" t="s">
        <v>41</v>
      </c>
      <c r="BP3" s="902"/>
      <c r="BQ3" s="902"/>
      <c r="BR3" s="902"/>
      <c r="BS3" s="902" t="s">
        <v>40</v>
      </c>
      <c r="BT3" s="902"/>
      <c r="BU3" s="902"/>
      <c r="BV3" s="902"/>
      <c r="BW3" s="891"/>
      <c r="BX3" s="891"/>
      <c r="BY3" s="891"/>
      <c r="BZ3" s="891"/>
      <c r="CA3" s="891"/>
      <c r="CB3" s="891"/>
      <c r="CC3" s="891"/>
      <c r="CD3" s="891"/>
      <c r="CE3" s="891"/>
      <c r="CF3" s="891"/>
      <c r="CG3" s="891"/>
      <c r="CH3" s="891"/>
    </row>
    <row r="4" spans="2:86" ht="18" customHeight="1" x14ac:dyDescent="0.15">
      <c r="B4" s="477" t="s">
        <v>17</v>
      </c>
      <c r="C4" s="477"/>
      <c r="D4" s="477"/>
      <c r="E4" s="926" t="s">
        <v>709</v>
      </c>
      <c r="F4" s="927"/>
      <c r="G4" s="927"/>
      <c r="H4" s="927"/>
      <c r="I4" s="927"/>
      <c r="J4" s="928"/>
      <c r="K4" s="526" t="s">
        <v>18</v>
      </c>
      <c r="L4" s="526"/>
      <c r="M4" s="526"/>
      <c r="N4" s="924" t="s">
        <v>567</v>
      </c>
      <c r="O4" s="924"/>
      <c r="P4" s="924"/>
      <c r="Q4" s="924"/>
      <c r="R4" s="924"/>
      <c r="S4" s="924"/>
      <c r="T4" s="501" t="s">
        <v>443</v>
      </c>
      <c r="U4" s="502"/>
      <c r="V4" s="502"/>
      <c r="W4" s="502"/>
      <c r="X4" s="503"/>
      <c r="Y4" s="929" t="s">
        <v>529</v>
      </c>
      <c r="Z4" s="929"/>
      <c r="AA4" s="929"/>
      <c r="AB4" s="929"/>
      <c r="AC4" s="929"/>
      <c r="AD4" s="929"/>
      <c r="AE4" s="929"/>
      <c r="AF4" s="929"/>
      <c r="AG4" s="501" t="s">
        <v>185</v>
      </c>
      <c r="AH4" s="502"/>
      <c r="AI4" s="502"/>
      <c r="AJ4" s="503"/>
      <c r="AK4" s="895">
        <v>45587</v>
      </c>
      <c r="AL4" s="896"/>
      <c r="AM4" s="896"/>
      <c r="AN4" s="896"/>
      <c r="AO4" s="897"/>
      <c r="AU4" s="894"/>
      <c r="AV4" s="901"/>
      <c r="AW4" s="903"/>
      <c r="AX4" s="903"/>
      <c r="AY4" s="148" t="s">
        <v>37</v>
      </c>
      <c r="AZ4" s="148" t="s">
        <v>36</v>
      </c>
      <c r="BA4" s="148" t="s">
        <v>39</v>
      </c>
      <c r="BB4" s="148" t="s">
        <v>38</v>
      </c>
      <c r="BC4" s="148" t="s">
        <v>37</v>
      </c>
      <c r="BD4" s="148" t="s">
        <v>36</v>
      </c>
      <c r="BE4" s="148" t="s">
        <v>39</v>
      </c>
      <c r="BF4" s="148" t="s">
        <v>38</v>
      </c>
      <c r="BG4" s="148" t="s">
        <v>37</v>
      </c>
      <c r="BH4" s="148" t="s">
        <v>36</v>
      </c>
      <c r="BI4" s="148" t="s">
        <v>39</v>
      </c>
      <c r="BJ4" s="148" t="s">
        <v>38</v>
      </c>
      <c r="BK4" s="148" t="s">
        <v>37</v>
      </c>
      <c r="BL4" s="148" t="s">
        <v>36</v>
      </c>
      <c r="BM4" s="148" t="s">
        <v>39</v>
      </c>
      <c r="BN4" s="148" t="s">
        <v>38</v>
      </c>
      <c r="BO4" s="148" t="s">
        <v>37</v>
      </c>
      <c r="BP4" s="148" t="s">
        <v>36</v>
      </c>
      <c r="BQ4" s="148" t="s">
        <v>39</v>
      </c>
      <c r="BR4" s="148" t="s">
        <v>38</v>
      </c>
      <c r="BS4" s="148" t="s">
        <v>37</v>
      </c>
      <c r="BT4" s="148" t="s">
        <v>36</v>
      </c>
      <c r="BU4" s="148" t="s">
        <v>39</v>
      </c>
      <c r="BV4" s="148" t="s">
        <v>38</v>
      </c>
      <c r="BW4" s="5"/>
      <c r="BX4" s="5"/>
      <c r="BY4" s="5"/>
      <c r="BZ4" s="5"/>
      <c r="CA4" s="5"/>
      <c r="CB4" s="5"/>
      <c r="CC4" s="5"/>
      <c r="CD4" s="5"/>
      <c r="CE4" s="5"/>
      <c r="CF4" s="5"/>
      <c r="CG4" s="5"/>
      <c r="CH4" s="5"/>
    </row>
    <row r="5" spans="2:86" ht="18" customHeight="1" x14ac:dyDescent="0.15">
      <c r="B5" s="485" t="s">
        <v>0</v>
      </c>
      <c r="C5" s="485"/>
      <c r="D5" s="485"/>
      <c r="E5" s="910" t="s">
        <v>710</v>
      </c>
      <c r="F5" s="911"/>
      <c r="G5" s="911"/>
      <c r="H5" s="911"/>
      <c r="I5" s="911"/>
      <c r="J5" s="912"/>
      <c r="K5" s="540" t="s">
        <v>1</v>
      </c>
      <c r="L5" s="540"/>
      <c r="M5" s="540"/>
      <c r="N5" s="924" t="s">
        <v>897</v>
      </c>
      <c r="O5" s="924"/>
      <c r="P5" s="924"/>
      <c r="Q5" s="924"/>
      <c r="R5" s="924"/>
      <c r="S5" s="924"/>
      <c r="T5" s="504"/>
      <c r="U5" s="505"/>
      <c r="V5" s="505"/>
      <c r="W5" s="505"/>
      <c r="X5" s="506"/>
      <c r="Y5" s="925" t="s">
        <v>530</v>
      </c>
      <c r="Z5" s="925"/>
      <c r="AA5" s="925"/>
      <c r="AB5" s="925"/>
      <c r="AC5" s="925"/>
      <c r="AD5" s="925"/>
      <c r="AE5" s="925"/>
      <c r="AF5" s="925"/>
      <c r="AG5" s="664"/>
      <c r="AH5" s="698"/>
      <c r="AI5" s="698"/>
      <c r="AJ5" s="665"/>
      <c r="AK5" s="898"/>
      <c r="AL5" s="899"/>
      <c r="AM5" s="899"/>
      <c r="AN5" s="899"/>
      <c r="AO5" s="900"/>
      <c r="AU5" s="894"/>
      <c r="AV5" s="51" t="str">
        <f>N7</f>
        <v>PE</v>
      </c>
      <c r="AW5" s="43">
        <f>R7</f>
        <v>1</v>
      </c>
      <c r="AX5" s="56" t="str">
        <f>AM35</f>
        <v>Ⅱ</v>
      </c>
      <c r="AY5" s="56" t="str">
        <f>Y37</f>
        <v xml:space="preserve">  </v>
      </c>
      <c r="AZ5" s="56" t="str">
        <f t="shared" ref="AZ5:BJ5" si="0">Z37</f>
        <v xml:space="preserve">  </v>
      </c>
      <c r="BA5" s="56" t="str">
        <f t="shared" si="0"/>
        <v xml:space="preserve">  </v>
      </c>
      <c r="BB5" s="56" t="str">
        <f>AB37</f>
        <v xml:space="preserve">  </v>
      </c>
      <c r="BC5" s="56">
        <f t="shared" si="0"/>
        <v>0</v>
      </c>
      <c r="BD5" s="56">
        <f>AD37</f>
        <v>0</v>
      </c>
      <c r="BE5" s="56">
        <f>AE37</f>
        <v>1</v>
      </c>
      <c r="BF5" s="56">
        <f t="shared" si="0"/>
        <v>2</v>
      </c>
      <c r="BG5" s="56">
        <f t="shared" si="0"/>
        <v>0</v>
      </c>
      <c r="BH5" s="56">
        <f t="shared" si="0"/>
        <v>0</v>
      </c>
      <c r="BI5" s="56">
        <f>AI37</f>
        <v>0</v>
      </c>
      <c r="BJ5" s="56">
        <f t="shared" si="0"/>
        <v>0</v>
      </c>
      <c r="BK5" s="56">
        <f>IF(Y37&gt;0,R7,"")</f>
        <v>1</v>
      </c>
      <c r="BL5" s="44" t="str">
        <f>IF(Y37&gt;0,"",IF(Z37&gt;0,R7,""))</f>
        <v/>
      </c>
      <c r="BM5" s="44" t="e">
        <f>IF(Y37+Z37&gt;0,"",IF(AA37&gt;0,R7,""))</f>
        <v>#VALUE!</v>
      </c>
      <c r="BN5" s="44" t="e">
        <f>IF(Y37+Z37+AA37&gt;0,"",IF(AB37&gt;0,R7,""))</f>
        <v>#VALUE!</v>
      </c>
      <c r="BO5" s="56">
        <f>AC35</f>
        <v>0</v>
      </c>
      <c r="BP5" s="56">
        <f t="shared" ref="BP5:BQ5" si="1">AD35</f>
        <v>0</v>
      </c>
      <c r="BQ5" s="56">
        <f t="shared" si="1"/>
        <v>0.13500000000000001</v>
      </c>
      <c r="BR5" s="56">
        <f>AF35</f>
        <v>0.12079999999999999</v>
      </c>
      <c r="BS5" s="56">
        <f>AG35</f>
        <v>0</v>
      </c>
      <c r="BT5" s="56">
        <f>AH35</f>
        <v>0</v>
      </c>
      <c r="BU5" s="56">
        <f>AI35</f>
        <v>0</v>
      </c>
      <c r="BV5" s="56">
        <f>AJ35</f>
        <v>0</v>
      </c>
      <c r="BW5" s="145"/>
      <c r="BX5" s="146"/>
      <c r="BY5" s="146"/>
      <c r="BZ5" s="146"/>
      <c r="CA5" s="147"/>
      <c r="CB5" s="147"/>
      <c r="CC5" s="147"/>
      <c r="CD5" s="147"/>
      <c r="CE5" s="147"/>
      <c r="CF5" s="147"/>
      <c r="CG5" s="147"/>
      <c r="CH5" s="147"/>
    </row>
    <row r="6" spans="2:86" ht="12" customHeight="1" x14ac:dyDescent="0.15">
      <c r="B6" s="931" t="s">
        <v>184</v>
      </c>
      <c r="C6" s="933"/>
      <c r="D6" s="934"/>
      <c r="E6" s="935"/>
      <c r="F6" s="935"/>
      <c r="G6" s="935"/>
      <c r="H6" s="935"/>
      <c r="I6" s="935"/>
      <c r="J6" s="936"/>
      <c r="K6" s="941" t="s">
        <v>316</v>
      </c>
      <c r="L6" s="942"/>
      <c r="M6" s="942"/>
      <c r="N6" s="942"/>
      <c r="O6" s="942"/>
      <c r="P6" s="942"/>
      <c r="Q6" s="942"/>
      <c r="R6" s="942"/>
      <c r="S6" s="942"/>
      <c r="T6" s="942"/>
      <c r="U6" s="942"/>
      <c r="V6" s="942"/>
      <c r="W6" s="942"/>
      <c r="X6" s="942"/>
      <c r="Y6" s="942"/>
      <c r="Z6" s="942"/>
      <c r="AA6" s="942"/>
      <c r="AB6" s="942"/>
      <c r="AC6" s="942"/>
      <c r="AD6" s="942"/>
      <c r="AE6" s="942"/>
      <c r="AF6" s="942"/>
      <c r="AG6" s="942"/>
      <c r="AH6" s="942"/>
      <c r="AI6" s="942"/>
      <c r="AJ6" s="942"/>
      <c r="AK6" s="942"/>
      <c r="AL6" s="942"/>
      <c r="AM6" s="942"/>
      <c r="AN6" s="942"/>
      <c r="AO6" s="943"/>
      <c r="AP6" s="2"/>
    </row>
    <row r="7" spans="2:86" ht="12" customHeight="1" x14ac:dyDescent="0.15">
      <c r="B7" s="932"/>
      <c r="C7" s="937"/>
      <c r="D7" s="935"/>
      <c r="E7" s="935"/>
      <c r="F7" s="935"/>
      <c r="G7" s="935"/>
      <c r="H7" s="935"/>
      <c r="I7" s="935"/>
      <c r="J7" s="936"/>
      <c r="K7" s="944" t="s">
        <v>183</v>
      </c>
      <c r="L7" s="945"/>
      <c r="M7" s="930"/>
      <c r="N7" s="975" t="s">
        <v>542</v>
      </c>
      <c r="O7" s="976"/>
      <c r="P7" s="944" t="s">
        <v>317</v>
      </c>
      <c r="Q7" s="930"/>
      <c r="R7" s="946">
        <v>1</v>
      </c>
      <c r="S7" s="947"/>
      <c r="T7" s="948"/>
      <c r="U7" s="913" t="s">
        <v>434</v>
      </c>
      <c r="V7" s="915"/>
      <c r="W7" s="913" t="s">
        <v>318</v>
      </c>
      <c r="X7" s="915"/>
      <c r="Y7" s="930" t="s">
        <v>182</v>
      </c>
      <c r="Z7" s="922"/>
      <c r="AA7" s="922"/>
      <c r="AB7" s="922"/>
      <c r="AC7" s="913" t="s">
        <v>319</v>
      </c>
      <c r="AD7" s="914"/>
      <c r="AE7" s="914"/>
      <c r="AF7" s="914"/>
      <c r="AG7" s="914"/>
      <c r="AH7" s="914"/>
      <c r="AI7" s="914"/>
      <c r="AJ7" s="915"/>
      <c r="AK7" s="913" t="s">
        <v>320</v>
      </c>
      <c r="AL7" s="914"/>
      <c r="AM7" s="914"/>
      <c r="AN7" s="949"/>
      <c r="AO7" s="950"/>
      <c r="AP7" s="2"/>
      <c r="AW7" s="59"/>
    </row>
    <row r="8" spans="2:86" ht="12" customHeight="1" x14ac:dyDescent="0.15">
      <c r="B8" s="932"/>
      <c r="C8" s="937"/>
      <c r="D8" s="935"/>
      <c r="E8" s="935"/>
      <c r="F8" s="935"/>
      <c r="G8" s="935"/>
      <c r="H8" s="935"/>
      <c r="I8" s="935"/>
      <c r="J8" s="936"/>
      <c r="K8" s="922" t="s">
        <v>321</v>
      </c>
      <c r="L8" s="922" t="s">
        <v>167</v>
      </c>
      <c r="M8" s="922"/>
      <c r="N8" s="922" t="s">
        <v>166</v>
      </c>
      <c r="O8" s="922"/>
      <c r="P8" s="922" t="s">
        <v>322</v>
      </c>
      <c r="Q8" s="922"/>
      <c r="R8" s="922" t="s">
        <v>2</v>
      </c>
      <c r="S8" s="922"/>
      <c r="T8" s="922"/>
      <c r="U8" s="916"/>
      <c r="V8" s="918"/>
      <c r="W8" s="916"/>
      <c r="X8" s="918"/>
      <c r="Y8" s="930"/>
      <c r="Z8" s="922"/>
      <c r="AA8" s="922"/>
      <c r="AB8" s="922"/>
      <c r="AC8" s="919"/>
      <c r="AD8" s="920"/>
      <c r="AE8" s="920"/>
      <c r="AF8" s="920"/>
      <c r="AG8" s="920"/>
      <c r="AH8" s="920"/>
      <c r="AI8" s="920"/>
      <c r="AJ8" s="921"/>
      <c r="AK8" s="916"/>
      <c r="AL8" s="917"/>
      <c r="AM8" s="917"/>
      <c r="AN8" s="951"/>
      <c r="AO8" s="952"/>
      <c r="AP8" s="2"/>
    </row>
    <row r="9" spans="2:86" ht="12" customHeight="1" x14ac:dyDescent="0.15">
      <c r="B9" s="932"/>
      <c r="C9" s="937"/>
      <c r="D9" s="935"/>
      <c r="E9" s="935"/>
      <c r="F9" s="935"/>
      <c r="G9" s="935"/>
      <c r="H9" s="935"/>
      <c r="I9" s="935"/>
      <c r="J9" s="936"/>
      <c r="K9" s="922"/>
      <c r="L9" s="922"/>
      <c r="M9" s="922"/>
      <c r="N9" s="922"/>
      <c r="O9" s="922"/>
      <c r="P9" s="922"/>
      <c r="Q9" s="922"/>
      <c r="R9" s="922"/>
      <c r="S9" s="922"/>
      <c r="T9" s="922"/>
      <c r="U9" s="916"/>
      <c r="V9" s="918"/>
      <c r="W9" s="916"/>
      <c r="X9" s="918"/>
      <c r="Y9" s="930" t="s">
        <v>323</v>
      </c>
      <c r="Z9" s="922"/>
      <c r="AA9" s="922"/>
      <c r="AB9" s="922"/>
      <c r="AC9" s="922" t="s">
        <v>324</v>
      </c>
      <c r="AD9" s="922"/>
      <c r="AE9" s="922"/>
      <c r="AF9" s="922"/>
      <c r="AG9" s="922" t="s">
        <v>325</v>
      </c>
      <c r="AH9" s="922"/>
      <c r="AI9" s="922"/>
      <c r="AJ9" s="922"/>
      <c r="AK9" s="916"/>
      <c r="AL9" s="917"/>
      <c r="AM9" s="917"/>
      <c r="AN9" s="951"/>
      <c r="AO9" s="952"/>
      <c r="AP9" s="2"/>
    </row>
    <row r="10" spans="2:86" ht="12" customHeight="1" x14ac:dyDescent="0.15">
      <c r="B10" s="932"/>
      <c r="C10" s="937"/>
      <c r="D10" s="935"/>
      <c r="E10" s="935"/>
      <c r="F10" s="935"/>
      <c r="G10" s="935"/>
      <c r="H10" s="935"/>
      <c r="I10" s="935"/>
      <c r="J10" s="936"/>
      <c r="K10" s="922"/>
      <c r="L10" s="922"/>
      <c r="M10" s="922"/>
      <c r="N10" s="922"/>
      <c r="O10" s="922"/>
      <c r="P10" s="922"/>
      <c r="Q10" s="922"/>
      <c r="R10" s="922"/>
      <c r="S10" s="922"/>
      <c r="T10" s="922"/>
      <c r="U10" s="919"/>
      <c r="V10" s="921"/>
      <c r="W10" s="919"/>
      <c r="X10" s="921"/>
      <c r="Y10" s="54" t="s">
        <v>21</v>
      </c>
      <c r="Z10" s="50" t="s">
        <v>22</v>
      </c>
      <c r="AA10" s="50" t="s">
        <v>326</v>
      </c>
      <c r="AB10" s="50" t="s">
        <v>327</v>
      </c>
      <c r="AC10" s="50" t="s">
        <v>21</v>
      </c>
      <c r="AD10" s="50" t="s">
        <v>22</v>
      </c>
      <c r="AE10" s="50" t="s">
        <v>326</v>
      </c>
      <c r="AF10" s="50" t="s">
        <v>327</v>
      </c>
      <c r="AG10" s="50" t="s">
        <v>21</v>
      </c>
      <c r="AH10" s="50" t="s">
        <v>22</v>
      </c>
      <c r="AI10" s="50" t="s">
        <v>326</v>
      </c>
      <c r="AJ10" s="50" t="s">
        <v>327</v>
      </c>
      <c r="AK10" s="919"/>
      <c r="AL10" s="920"/>
      <c r="AM10" s="920"/>
      <c r="AN10" s="953"/>
      <c r="AO10" s="954"/>
      <c r="AP10" s="2"/>
    </row>
    <row r="11" spans="2:86" ht="12" customHeight="1" x14ac:dyDescent="0.15">
      <c r="B11" s="932"/>
      <c r="C11" s="937"/>
      <c r="D11" s="935"/>
      <c r="E11" s="935"/>
      <c r="F11" s="935"/>
      <c r="G11" s="935"/>
      <c r="H11" s="935"/>
      <c r="I11" s="935"/>
      <c r="J11" s="936"/>
      <c r="K11" s="95">
        <v>1</v>
      </c>
      <c r="L11" s="892" t="s">
        <v>462</v>
      </c>
      <c r="M11" s="893"/>
      <c r="N11" s="892" t="s">
        <v>336</v>
      </c>
      <c r="O11" s="893"/>
      <c r="P11" s="892" t="s">
        <v>250</v>
      </c>
      <c r="Q11" s="893"/>
      <c r="R11" s="307" t="s">
        <v>464</v>
      </c>
      <c r="S11" s="307"/>
      <c r="T11" s="307"/>
      <c r="U11" s="892" t="s">
        <v>532</v>
      </c>
      <c r="V11" s="893"/>
      <c r="W11" s="892" t="s">
        <v>556</v>
      </c>
      <c r="X11" s="893"/>
      <c r="Y11" s="286"/>
      <c r="Z11" s="286"/>
      <c r="AA11" s="286"/>
      <c r="AB11" s="286"/>
      <c r="AC11" s="267"/>
      <c r="AD11" s="267"/>
      <c r="AE11" s="267"/>
      <c r="AF11" s="267">
        <v>0.12</v>
      </c>
      <c r="AG11" s="267"/>
      <c r="AH11" s="267"/>
      <c r="AI11" s="267"/>
      <c r="AJ11" s="267"/>
      <c r="AK11" s="905"/>
      <c r="AL11" s="906"/>
      <c r="AM11" s="906"/>
      <c r="AN11" s="906"/>
      <c r="AO11" s="907"/>
      <c r="AP11" s="2"/>
      <c r="AQ11" s="60">
        <f>IF(P11="材質劣化",2,IF(P11="漏水",3,1))</f>
        <v>2</v>
      </c>
      <c r="AS11" s="42" t="str">
        <f>IF(Y11&lt;&gt;"",1,"")</f>
        <v/>
      </c>
    </row>
    <row r="12" spans="2:86" ht="12" customHeight="1" x14ac:dyDescent="0.15">
      <c r="B12" s="932"/>
      <c r="C12" s="937"/>
      <c r="D12" s="935"/>
      <c r="E12" s="935"/>
      <c r="F12" s="935"/>
      <c r="G12" s="935"/>
      <c r="H12" s="935"/>
      <c r="I12" s="935"/>
      <c r="J12" s="936"/>
      <c r="K12" s="95">
        <v>2</v>
      </c>
      <c r="L12" s="892" t="s">
        <v>462</v>
      </c>
      <c r="M12" s="893"/>
      <c r="N12" s="892" t="s">
        <v>338</v>
      </c>
      <c r="O12" s="893"/>
      <c r="P12" s="892" t="s">
        <v>250</v>
      </c>
      <c r="Q12" s="893"/>
      <c r="R12" s="307" t="s">
        <v>463</v>
      </c>
      <c r="S12" s="307"/>
      <c r="T12" s="307"/>
      <c r="U12" s="892" t="s">
        <v>532</v>
      </c>
      <c r="V12" s="893"/>
      <c r="W12" s="892" t="s">
        <v>556</v>
      </c>
      <c r="X12" s="893"/>
      <c r="Y12" s="286"/>
      <c r="Z12" s="286"/>
      <c r="AA12" s="286"/>
      <c r="AB12" s="286"/>
      <c r="AC12" s="267"/>
      <c r="AD12" s="267"/>
      <c r="AE12" s="267"/>
      <c r="AF12" s="267">
        <v>8.0000000000000004E-4</v>
      </c>
      <c r="AG12" s="267"/>
      <c r="AH12" s="267"/>
      <c r="AI12" s="267"/>
      <c r="AJ12" s="267"/>
      <c r="AK12" s="905"/>
      <c r="AL12" s="906"/>
      <c r="AM12" s="906"/>
      <c r="AN12" s="906"/>
      <c r="AO12" s="907"/>
      <c r="AP12" s="2"/>
      <c r="AQ12" s="60">
        <f>IF(P12="材質劣化",2,IF(P12="漏水",3,1))</f>
        <v>2</v>
      </c>
    </row>
    <row r="13" spans="2:86" ht="12" customHeight="1" x14ac:dyDescent="0.15">
      <c r="B13" s="932"/>
      <c r="C13" s="937"/>
      <c r="D13" s="935"/>
      <c r="E13" s="935"/>
      <c r="F13" s="935"/>
      <c r="G13" s="935"/>
      <c r="H13" s="935"/>
      <c r="I13" s="935"/>
      <c r="J13" s="936"/>
      <c r="K13" s="95">
        <v>3</v>
      </c>
      <c r="L13" s="892" t="s">
        <v>249</v>
      </c>
      <c r="M13" s="893"/>
      <c r="N13" s="892" t="s">
        <v>264</v>
      </c>
      <c r="O13" s="893"/>
      <c r="P13" s="892" t="s">
        <v>250</v>
      </c>
      <c r="Q13" s="893"/>
      <c r="R13" s="389" t="s">
        <v>470</v>
      </c>
      <c r="S13" s="563"/>
      <c r="T13" s="365"/>
      <c r="U13" s="892" t="s">
        <v>556</v>
      </c>
      <c r="V13" s="893"/>
      <c r="W13" s="892" t="s">
        <v>556</v>
      </c>
      <c r="X13" s="893"/>
      <c r="Y13" s="286"/>
      <c r="Z13" s="286"/>
      <c r="AA13" s="286"/>
      <c r="AB13" s="286"/>
      <c r="AC13" s="267"/>
      <c r="AD13" s="267"/>
      <c r="AE13" s="267"/>
      <c r="AF13" s="267"/>
      <c r="AG13" s="267"/>
      <c r="AH13" s="267"/>
      <c r="AI13" s="267"/>
      <c r="AJ13" s="267"/>
      <c r="AK13" s="905"/>
      <c r="AL13" s="906"/>
      <c r="AM13" s="906"/>
      <c r="AN13" s="906"/>
      <c r="AO13" s="907"/>
      <c r="AP13" s="2"/>
      <c r="AQ13" s="60">
        <f t="shared" ref="AQ13:AQ27" si="2">IF(P13="材質劣化",2,IF(P13="漏水",3,1))</f>
        <v>2</v>
      </c>
    </row>
    <row r="14" spans="2:86" ht="12" customHeight="1" x14ac:dyDescent="0.15">
      <c r="B14" s="932"/>
      <c r="C14" s="937"/>
      <c r="D14" s="935"/>
      <c r="E14" s="935"/>
      <c r="F14" s="935"/>
      <c r="G14" s="935"/>
      <c r="H14" s="935"/>
      <c r="I14" s="935"/>
      <c r="J14" s="936"/>
      <c r="K14" s="95">
        <v>4</v>
      </c>
      <c r="L14" s="892" t="s">
        <v>249</v>
      </c>
      <c r="M14" s="893"/>
      <c r="N14" s="892" t="s">
        <v>264</v>
      </c>
      <c r="O14" s="893"/>
      <c r="P14" s="892" t="s">
        <v>250</v>
      </c>
      <c r="Q14" s="893"/>
      <c r="R14" s="389" t="s">
        <v>470</v>
      </c>
      <c r="S14" s="563"/>
      <c r="T14" s="365"/>
      <c r="U14" s="892" t="s">
        <v>532</v>
      </c>
      <c r="V14" s="893"/>
      <c r="W14" s="892" t="s">
        <v>556</v>
      </c>
      <c r="X14" s="893"/>
      <c r="Y14" s="286"/>
      <c r="Z14" s="286"/>
      <c r="AA14" s="286"/>
      <c r="AB14" s="286"/>
      <c r="AC14" s="267"/>
      <c r="AD14" s="267"/>
      <c r="AE14" s="267"/>
      <c r="AF14" s="267"/>
      <c r="AG14" s="267"/>
      <c r="AH14" s="267"/>
      <c r="AI14" s="267"/>
      <c r="AJ14" s="267"/>
      <c r="AK14" s="905"/>
      <c r="AL14" s="906"/>
      <c r="AM14" s="906"/>
      <c r="AN14" s="906"/>
      <c r="AO14" s="907"/>
      <c r="AP14" s="2"/>
      <c r="AQ14" s="60">
        <f t="shared" si="2"/>
        <v>2</v>
      </c>
    </row>
    <row r="15" spans="2:86" ht="12" customHeight="1" x14ac:dyDescent="0.15">
      <c r="B15" s="932"/>
      <c r="C15" s="937"/>
      <c r="D15" s="935"/>
      <c r="E15" s="935"/>
      <c r="F15" s="935"/>
      <c r="G15" s="935"/>
      <c r="H15" s="935"/>
      <c r="I15" s="935"/>
      <c r="J15" s="936"/>
      <c r="K15" s="95">
        <v>5</v>
      </c>
      <c r="L15" s="892" t="s">
        <v>461</v>
      </c>
      <c r="M15" s="893"/>
      <c r="N15" s="892" t="s">
        <v>347</v>
      </c>
      <c r="O15" s="893"/>
      <c r="P15" s="892" t="s">
        <v>250</v>
      </c>
      <c r="Q15" s="893"/>
      <c r="R15" s="389" t="s">
        <v>464</v>
      </c>
      <c r="S15" s="563"/>
      <c r="T15" s="365"/>
      <c r="U15" s="892" t="s">
        <v>532</v>
      </c>
      <c r="V15" s="893"/>
      <c r="W15" s="892" t="s">
        <v>556</v>
      </c>
      <c r="X15" s="893"/>
      <c r="Y15" s="286"/>
      <c r="Z15" s="286"/>
      <c r="AA15" s="286"/>
      <c r="AB15" s="286"/>
      <c r="AC15" s="267"/>
      <c r="AD15" s="267"/>
      <c r="AE15" s="267">
        <v>0.13500000000000001</v>
      </c>
      <c r="AF15" s="267"/>
      <c r="AG15" s="267"/>
      <c r="AH15" s="267"/>
      <c r="AI15" s="267"/>
      <c r="AJ15" s="267"/>
      <c r="AK15" s="905"/>
      <c r="AL15" s="906"/>
      <c r="AM15" s="906"/>
      <c r="AN15" s="906"/>
      <c r="AO15" s="907"/>
      <c r="AP15" s="2"/>
      <c r="AQ15" s="60">
        <f t="shared" si="2"/>
        <v>2</v>
      </c>
    </row>
    <row r="16" spans="2:86" ht="12" customHeight="1" x14ac:dyDescent="0.15">
      <c r="B16" s="932"/>
      <c r="C16" s="937"/>
      <c r="D16" s="935"/>
      <c r="E16" s="935"/>
      <c r="F16" s="935"/>
      <c r="G16" s="935"/>
      <c r="H16" s="935"/>
      <c r="I16" s="935"/>
      <c r="J16" s="936"/>
      <c r="K16" s="95"/>
      <c r="L16" s="892"/>
      <c r="M16" s="893"/>
      <c r="N16" s="892"/>
      <c r="O16" s="893"/>
      <c r="P16" s="892"/>
      <c r="Q16" s="893"/>
      <c r="R16" s="389"/>
      <c r="S16" s="563"/>
      <c r="T16" s="365"/>
      <c r="U16" s="892"/>
      <c r="V16" s="893"/>
      <c r="W16" s="892"/>
      <c r="X16" s="893"/>
      <c r="Y16" s="55"/>
      <c r="Z16" s="55"/>
      <c r="AA16" s="55"/>
      <c r="AB16" s="55"/>
      <c r="AC16" s="61"/>
      <c r="AD16" s="61"/>
      <c r="AE16" s="61"/>
      <c r="AF16" s="61"/>
      <c r="AG16" s="61"/>
      <c r="AH16" s="61"/>
      <c r="AI16" s="61"/>
      <c r="AJ16" s="61"/>
      <c r="AK16" s="905"/>
      <c r="AL16" s="906"/>
      <c r="AM16" s="906"/>
      <c r="AN16" s="906"/>
      <c r="AO16" s="907"/>
      <c r="AP16" s="2"/>
      <c r="AQ16" s="60">
        <f t="shared" si="2"/>
        <v>1</v>
      </c>
    </row>
    <row r="17" spans="2:46" ht="12" customHeight="1" x14ac:dyDescent="0.15">
      <c r="B17" s="932"/>
      <c r="C17" s="937"/>
      <c r="D17" s="935"/>
      <c r="E17" s="935"/>
      <c r="F17" s="935"/>
      <c r="G17" s="935"/>
      <c r="H17" s="935"/>
      <c r="I17" s="935"/>
      <c r="J17" s="936"/>
      <c r="K17" s="95"/>
      <c r="L17" s="892"/>
      <c r="M17" s="893"/>
      <c r="N17" s="892"/>
      <c r="O17" s="893"/>
      <c r="P17" s="892"/>
      <c r="Q17" s="893"/>
      <c r="R17" s="389"/>
      <c r="S17" s="563"/>
      <c r="T17" s="365"/>
      <c r="U17" s="892"/>
      <c r="V17" s="893"/>
      <c r="W17" s="892"/>
      <c r="X17" s="893"/>
      <c r="Y17" s="55"/>
      <c r="Z17" s="55"/>
      <c r="AA17" s="55"/>
      <c r="AB17" s="55"/>
      <c r="AC17" s="61"/>
      <c r="AD17" s="61"/>
      <c r="AE17" s="61"/>
      <c r="AF17" s="61"/>
      <c r="AG17" s="61"/>
      <c r="AH17" s="61"/>
      <c r="AI17" s="61"/>
      <c r="AJ17" s="61"/>
      <c r="AK17" s="905"/>
      <c r="AL17" s="906"/>
      <c r="AM17" s="906"/>
      <c r="AN17" s="906"/>
      <c r="AO17" s="907"/>
      <c r="AP17" s="2"/>
      <c r="AQ17" s="60">
        <f t="shared" si="2"/>
        <v>1</v>
      </c>
    </row>
    <row r="18" spans="2:46" ht="12" customHeight="1" x14ac:dyDescent="0.15">
      <c r="B18" s="932"/>
      <c r="C18" s="937"/>
      <c r="D18" s="935"/>
      <c r="E18" s="935"/>
      <c r="F18" s="935"/>
      <c r="G18" s="935"/>
      <c r="H18" s="935"/>
      <c r="I18" s="935"/>
      <c r="J18" s="936"/>
      <c r="K18" s="95"/>
      <c r="L18" s="892"/>
      <c r="M18" s="893"/>
      <c r="N18" s="892"/>
      <c r="O18" s="893"/>
      <c r="P18" s="892"/>
      <c r="Q18" s="893"/>
      <c r="R18" s="389"/>
      <c r="S18" s="563"/>
      <c r="T18" s="365"/>
      <c r="U18" s="892"/>
      <c r="V18" s="893"/>
      <c r="W18" s="892"/>
      <c r="X18" s="893"/>
      <c r="Y18" s="55"/>
      <c r="Z18" s="55"/>
      <c r="AA18" s="55"/>
      <c r="AB18" s="55"/>
      <c r="AC18" s="61"/>
      <c r="AD18" s="61"/>
      <c r="AE18" s="61"/>
      <c r="AF18" s="61"/>
      <c r="AG18" s="61"/>
      <c r="AH18" s="61"/>
      <c r="AI18" s="61"/>
      <c r="AJ18" s="61"/>
      <c r="AK18" s="905"/>
      <c r="AL18" s="906"/>
      <c r="AM18" s="906"/>
      <c r="AN18" s="906"/>
      <c r="AO18" s="907"/>
      <c r="AP18" s="2"/>
      <c r="AQ18" s="60">
        <f t="shared" si="2"/>
        <v>1</v>
      </c>
    </row>
    <row r="19" spans="2:46" ht="12" customHeight="1" x14ac:dyDescent="0.15">
      <c r="B19" s="932"/>
      <c r="C19" s="937"/>
      <c r="D19" s="935"/>
      <c r="E19" s="935"/>
      <c r="F19" s="935"/>
      <c r="G19" s="935"/>
      <c r="H19" s="935"/>
      <c r="I19" s="935"/>
      <c r="J19" s="936"/>
      <c r="K19" s="95"/>
      <c r="L19" s="892"/>
      <c r="M19" s="893"/>
      <c r="N19" s="892"/>
      <c r="O19" s="893"/>
      <c r="P19" s="892"/>
      <c r="Q19" s="893"/>
      <c r="R19" s="389"/>
      <c r="S19" s="563"/>
      <c r="T19" s="365"/>
      <c r="U19" s="892"/>
      <c r="V19" s="893"/>
      <c r="W19" s="892"/>
      <c r="X19" s="893"/>
      <c r="Y19" s="55"/>
      <c r="Z19" s="55"/>
      <c r="AA19" s="55"/>
      <c r="AB19" s="55"/>
      <c r="AC19" s="61"/>
      <c r="AD19" s="61"/>
      <c r="AE19" s="61"/>
      <c r="AF19" s="61"/>
      <c r="AG19" s="61"/>
      <c r="AH19" s="61"/>
      <c r="AI19" s="61"/>
      <c r="AJ19" s="61"/>
      <c r="AK19" s="905"/>
      <c r="AL19" s="906"/>
      <c r="AM19" s="906"/>
      <c r="AN19" s="906"/>
      <c r="AO19" s="907"/>
      <c r="AP19" s="2"/>
      <c r="AQ19" s="60">
        <f t="shared" si="2"/>
        <v>1</v>
      </c>
    </row>
    <row r="20" spans="2:46" ht="12" customHeight="1" x14ac:dyDescent="0.15">
      <c r="B20" s="932"/>
      <c r="C20" s="937"/>
      <c r="D20" s="935"/>
      <c r="E20" s="935"/>
      <c r="F20" s="935"/>
      <c r="G20" s="935"/>
      <c r="H20" s="935"/>
      <c r="I20" s="935"/>
      <c r="J20" s="936"/>
      <c r="K20" s="95"/>
      <c r="L20" s="892"/>
      <c r="M20" s="893"/>
      <c r="N20" s="892"/>
      <c r="O20" s="893"/>
      <c r="P20" s="892"/>
      <c r="Q20" s="893"/>
      <c r="R20" s="389"/>
      <c r="S20" s="563"/>
      <c r="T20" s="365"/>
      <c r="U20" s="892"/>
      <c r="V20" s="893"/>
      <c r="W20" s="892"/>
      <c r="X20" s="893"/>
      <c r="Y20" s="55"/>
      <c r="Z20" s="55"/>
      <c r="AA20" s="55"/>
      <c r="AB20" s="55"/>
      <c r="AC20" s="61"/>
      <c r="AD20" s="61"/>
      <c r="AE20" s="61"/>
      <c r="AF20" s="61"/>
      <c r="AG20" s="61"/>
      <c r="AH20" s="61"/>
      <c r="AI20" s="61"/>
      <c r="AJ20" s="61"/>
      <c r="AK20" s="905"/>
      <c r="AL20" s="906"/>
      <c r="AM20" s="906"/>
      <c r="AN20" s="906"/>
      <c r="AO20" s="907"/>
      <c r="AP20" s="2"/>
      <c r="AQ20" s="60">
        <f t="shared" si="2"/>
        <v>1</v>
      </c>
    </row>
    <row r="21" spans="2:46" ht="12" customHeight="1" x14ac:dyDescent="0.15">
      <c r="B21" s="932"/>
      <c r="C21" s="937"/>
      <c r="D21" s="935"/>
      <c r="E21" s="935"/>
      <c r="F21" s="935"/>
      <c r="G21" s="935"/>
      <c r="H21" s="935"/>
      <c r="I21" s="935"/>
      <c r="J21" s="936"/>
      <c r="K21" s="95"/>
      <c r="L21" s="892"/>
      <c r="M21" s="893"/>
      <c r="N21" s="892"/>
      <c r="O21" s="893"/>
      <c r="P21" s="892"/>
      <c r="Q21" s="893"/>
      <c r="R21" s="389"/>
      <c r="S21" s="563"/>
      <c r="T21" s="365"/>
      <c r="U21" s="892"/>
      <c r="V21" s="893"/>
      <c r="W21" s="892"/>
      <c r="X21" s="893"/>
      <c r="Y21" s="55"/>
      <c r="Z21" s="55"/>
      <c r="AA21" s="55"/>
      <c r="AB21" s="55"/>
      <c r="AC21" s="61"/>
      <c r="AD21" s="61"/>
      <c r="AE21" s="61"/>
      <c r="AF21" s="61"/>
      <c r="AG21" s="61"/>
      <c r="AH21" s="61"/>
      <c r="AI21" s="61"/>
      <c r="AJ21" s="61"/>
      <c r="AK21" s="905"/>
      <c r="AL21" s="906"/>
      <c r="AM21" s="906"/>
      <c r="AN21" s="906"/>
      <c r="AO21" s="907"/>
      <c r="AP21" s="2"/>
      <c r="AQ21" s="60">
        <f>IF(P21="材質劣化",2,IF(P21="漏水",3,1))</f>
        <v>1</v>
      </c>
    </row>
    <row r="22" spans="2:46" ht="12" customHeight="1" x14ac:dyDescent="0.15">
      <c r="B22" s="932"/>
      <c r="C22" s="937"/>
      <c r="D22" s="935"/>
      <c r="E22" s="935"/>
      <c r="F22" s="935"/>
      <c r="G22" s="935"/>
      <c r="H22" s="935"/>
      <c r="I22" s="935"/>
      <c r="J22" s="936"/>
      <c r="K22" s="95"/>
      <c r="L22" s="892"/>
      <c r="M22" s="893"/>
      <c r="N22" s="892"/>
      <c r="O22" s="893"/>
      <c r="P22" s="892"/>
      <c r="Q22" s="893"/>
      <c r="R22" s="389"/>
      <c r="S22" s="563"/>
      <c r="T22" s="365"/>
      <c r="U22" s="892"/>
      <c r="V22" s="893"/>
      <c r="W22" s="892"/>
      <c r="X22" s="893"/>
      <c r="Y22" s="55"/>
      <c r="Z22" s="55"/>
      <c r="AA22" s="55"/>
      <c r="AB22" s="55"/>
      <c r="AC22" s="61"/>
      <c r="AD22" s="61"/>
      <c r="AE22" s="61"/>
      <c r="AF22" s="61"/>
      <c r="AG22" s="61"/>
      <c r="AH22" s="61"/>
      <c r="AI22" s="61"/>
      <c r="AJ22" s="61"/>
      <c r="AK22" s="905"/>
      <c r="AL22" s="906"/>
      <c r="AM22" s="906"/>
      <c r="AN22" s="906"/>
      <c r="AO22" s="907"/>
      <c r="AP22" s="2"/>
      <c r="AQ22" s="60">
        <f t="shared" si="2"/>
        <v>1</v>
      </c>
    </row>
    <row r="23" spans="2:46" ht="12" customHeight="1" x14ac:dyDescent="0.15">
      <c r="B23" s="932"/>
      <c r="C23" s="937"/>
      <c r="D23" s="935"/>
      <c r="E23" s="935"/>
      <c r="F23" s="935"/>
      <c r="G23" s="935"/>
      <c r="H23" s="935"/>
      <c r="I23" s="935"/>
      <c r="J23" s="936"/>
      <c r="K23" s="95"/>
      <c r="L23" s="892"/>
      <c r="M23" s="893"/>
      <c r="N23" s="892"/>
      <c r="O23" s="893"/>
      <c r="P23" s="892"/>
      <c r="Q23" s="893"/>
      <c r="R23" s="389"/>
      <c r="S23" s="563"/>
      <c r="T23" s="365"/>
      <c r="U23" s="892"/>
      <c r="V23" s="893"/>
      <c r="W23" s="892"/>
      <c r="X23" s="893"/>
      <c r="Y23" s="55"/>
      <c r="Z23" s="55"/>
      <c r="AA23" s="55"/>
      <c r="AB23" s="55"/>
      <c r="AC23" s="61"/>
      <c r="AD23" s="61"/>
      <c r="AE23" s="61"/>
      <c r="AF23" s="61"/>
      <c r="AG23" s="61"/>
      <c r="AH23" s="61"/>
      <c r="AI23" s="61"/>
      <c r="AJ23" s="61"/>
      <c r="AK23" s="905"/>
      <c r="AL23" s="906"/>
      <c r="AM23" s="906"/>
      <c r="AN23" s="906"/>
      <c r="AO23" s="907"/>
      <c r="AP23" s="2"/>
      <c r="AQ23" s="60">
        <f t="shared" si="2"/>
        <v>1</v>
      </c>
    </row>
    <row r="24" spans="2:46" ht="12" customHeight="1" x14ac:dyDescent="0.15">
      <c r="B24" s="932"/>
      <c r="C24" s="937"/>
      <c r="D24" s="935"/>
      <c r="E24" s="935"/>
      <c r="F24" s="935"/>
      <c r="G24" s="935"/>
      <c r="H24" s="935"/>
      <c r="I24" s="935"/>
      <c r="J24" s="936"/>
      <c r="K24" s="95"/>
      <c r="L24" s="892"/>
      <c r="M24" s="893"/>
      <c r="N24" s="892"/>
      <c r="O24" s="893"/>
      <c r="P24" s="892"/>
      <c r="Q24" s="893"/>
      <c r="R24" s="389"/>
      <c r="S24" s="563"/>
      <c r="T24" s="365"/>
      <c r="U24" s="892"/>
      <c r="V24" s="893"/>
      <c r="W24" s="892"/>
      <c r="X24" s="893"/>
      <c r="Y24" s="55"/>
      <c r="Z24" s="55"/>
      <c r="AA24" s="55"/>
      <c r="AB24" s="55"/>
      <c r="AC24" s="61"/>
      <c r="AD24" s="61"/>
      <c r="AE24" s="61"/>
      <c r="AF24" s="61"/>
      <c r="AG24" s="61"/>
      <c r="AH24" s="61"/>
      <c r="AI24" s="61"/>
      <c r="AJ24" s="61"/>
      <c r="AK24" s="905"/>
      <c r="AL24" s="906"/>
      <c r="AM24" s="906"/>
      <c r="AN24" s="906"/>
      <c r="AO24" s="907"/>
      <c r="AP24" s="2"/>
      <c r="AQ24" s="60">
        <f t="shared" si="2"/>
        <v>1</v>
      </c>
    </row>
    <row r="25" spans="2:46" ht="12" customHeight="1" x14ac:dyDescent="0.15">
      <c r="B25" s="932"/>
      <c r="C25" s="937"/>
      <c r="D25" s="935"/>
      <c r="E25" s="935"/>
      <c r="F25" s="935"/>
      <c r="G25" s="935"/>
      <c r="H25" s="935"/>
      <c r="I25" s="935"/>
      <c r="J25" s="936"/>
      <c r="K25" s="95"/>
      <c r="L25" s="892"/>
      <c r="M25" s="893"/>
      <c r="N25" s="892"/>
      <c r="O25" s="893"/>
      <c r="P25" s="892"/>
      <c r="Q25" s="893"/>
      <c r="R25" s="389"/>
      <c r="S25" s="563"/>
      <c r="T25" s="365"/>
      <c r="U25" s="892"/>
      <c r="V25" s="893"/>
      <c r="W25" s="892"/>
      <c r="X25" s="893"/>
      <c r="Y25" s="55"/>
      <c r="Z25" s="55"/>
      <c r="AA25" s="55"/>
      <c r="AB25" s="55"/>
      <c r="AC25" s="61"/>
      <c r="AD25" s="61"/>
      <c r="AE25" s="61"/>
      <c r="AF25" s="61"/>
      <c r="AG25" s="61"/>
      <c r="AH25" s="61"/>
      <c r="AI25" s="61"/>
      <c r="AJ25" s="61"/>
      <c r="AK25" s="905"/>
      <c r="AL25" s="906"/>
      <c r="AM25" s="906"/>
      <c r="AN25" s="906"/>
      <c r="AO25" s="907"/>
      <c r="AP25" s="2"/>
      <c r="AQ25" s="60">
        <f t="shared" si="2"/>
        <v>1</v>
      </c>
    </row>
    <row r="26" spans="2:46" ht="12" customHeight="1" x14ac:dyDescent="0.15">
      <c r="B26" s="932"/>
      <c r="C26" s="937"/>
      <c r="D26" s="935"/>
      <c r="E26" s="935"/>
      <c r="F26" s="935"/>
      <c r="G26" s="935"/>
      <c r="H26" s="935"/>
      <c r="I26" s="935"/>
      <c r="J26" s="936"/>
      <c r="K26" s="95"/>
      <c r="L26" s="892"/>
      <c r="M26" s="893"/>
      <c r="N26" s="892"/>
      <c r="O26" s="893"/>
      <c r="P26" s="892"/>
      <c r="Q26" s="893"/>
      <c r="R26" s="389"/>
      <c r="S26" s="563"/>
      <c r="T26" s="365"/>
      <c r="U26" s="892"/>
      <c r="V26" s="893"/>
      <c r="W26" s="892"/>
      <c r="X26" s="893"/>
      <c r="Y26" s="55"/>
      <c r="Z26" s="55"/>
      <c r="AA26" s="55"/>
      <c r="AB26" s="55"/>
      <c r="AC26" s="61"/>
      <c r="AD26" s="61"/>
      <c r="AE26" s="61"/>
      <c r="AF26" s="61"/>
      <c r="AG26" s="61"/>
      <c r="AH26" s="61"/>
      <c r="AI26" s="61"/>
      <c r="AJ26" s="61"/>
      <c r="AK26" s="905"/>
      <c r="AL26" s="906"/>
      <c r="AM26" s="906"/>
      <c r="AN26" s="906"/>
      <c r="AO26" s="907"/>
      <c r="AP26" s="2"/>
      <c r="AQ26" s="60">
        <f>IF(P26="材質劣化",2,IF(P26="漏水",3,1))</f>
        <v>1</v>
      </c>
    </row>
    <row r="27" spans="2:46" ht="12" customHeight="1" x14ac:dyDescent="0.15">
      <c r="B27" s="932"/>
      <c r="C27" s="937"/>
      <c r="D27" s="935"/>
      <c r="E27" s="935"/>
      <c r="F27" s="935"/>
      <c r="G27" s="935"/>
      <c r="H27" s="935"/>
      <c r="I27" s="935"/>
      <c r="J27" s="936"/>
      <c r="K27" s="95"/>
      <c r="L27" s="892"/>
      <c r="M27" s="893"/>
      <c r="N27" s="892"/>
      <c r="O27" s="893"/>
      <c r="P27" s="892"/>
      <c r="Q27" s="893"/>
      <c r="R27" s="389"/>
      <c r="S27" s="563"/>
      <c r="T27" s="365"/>
      <c r="U27" s="892"/>
      <c r="V27" s="893"/>
      <c r="W27" s="892"/>
      <c r="X27" s="893"/>
      <c r="Y27" s="55"/>
      <c r="Z27" s="55"/>
      <c r="AA27" s="55"/>
      <c r="AB27" s="55"/>
      <c r="AC27" s="61"/>
      <c r="AD27" s="61"/>
      <c r="AE27" s="61"/>
      <c r="AF27" s="61"/>
      <c r="AG27" s="61"/>
      <c r="AH27" s="61"/>
      <c r="AI27" s="61"/>
      <c r="AJ27" s="61"/>
      <c r="AK27" s="905"/>
      <c r="AL27" s="906"/>
      <c r="AM27" s="906"/>
      <c r="AN27" s="906"/>
      <c r="AO27" s="907"/>
      <c r="AP27" s="2"/>
      <c r="AQ27" s="60">
        <f t="shared" si="2"/>
        <v>1</v>
      </c>
    </row>
    <row r="28" spans="2:46" ht="12" customHeight="1" x14ac:dyDescent="0.15">
      <c r="B28" s="932"/>
      <c r="C28" s="937"/>
      <c r="D28" s="935"/>
      <c r="E28" s="935"/>
      <c r="F28" s="935"/>
      <c r="G28" s="935"/>
      <c r="H28" s="935"/>
      <c r="I28" s="935"/>
      <c r="J28" s="936"/>
      <c r="K28" s="95"/>
      <c r="L28" s="892"/>
      <c r="M28" s="893"/>
      <c r="N28" s="892"/>
      <c r="O28" s="893"/>
      <c r="P28" s="892"/>
      <c r="Q28" s="893"/>
      <c r="R28" s="389"/>
      <c r="S28" s="563"/>
      <c r="T28" s="365"/>
      <c r="U28" s="892"/>
      <c r="V28" s="893"/>
      <c r="W28" s="892"/>
      <c r="X28" s="893"/>
      <c r="Y28" s="55"/>
      <c r="Z28" s="55"/>
      <c r="AA28" s="55"/>
      <c r="AB28" s="55"/>
      <c r="AC28" s="61"/>
      <c r="AD28" s="61"/>
      <c r="AE28" s="61"/>
      <c r="AF28" s="61"/>
      <c r="AG28" s="61"/>
      <c r="AH28" s="61"/>
      <c r="AI28" s="61"/>
      <c r="AJ28" s="61"/>
      <c r="AK28" s="905"/>
      <c r="AL28" s="906"/>
      <c r="AM28" s="906"/>
      <c r="AN28" s="906"/>
      <c r="AO28" s="907"/>
      <c r="AP28" s="2"/>
      <c r="AQ28" s="60">
        <f>IF(P30="材質劣化",2,IF(P30="漏水",3,1))</f>
        <v>1</v>
      </c>
    </row>
    <row r="29" spans="2:46" ht="12" customHeight="1" x14ac:dyDescent="0.15">
      <c r="B29" s="932"/>
      <c r="C29" s="937"/>
      <c r="D29" s="935"/>
      <c r="E29" s="935"/>
      <c r="F29" s="935"/>
      <c r="G29" s="935"/>
      <c r="H29" s="935"/>
      <c r="I29" s="935"/>
      <c r="J29" s="936"/>
      <c r="K29" s="95"/>
      <c r="L29" s="892"/>
      <c r="M29" s="893"/>
      <c r="N29" s="892"/>
      <c r="O29" s="893"/>
      <c r="P29" s="892"/>
      <c r="Q29" s="893"/>
      <c r="R29" s="389"/>
      <c r="S29" s="563"/>
      <c r="T29" s="365"/>
      <c r="U29" s="892"/>
      <c r="V29" s="893"/>
      <c r="W29" s="892"/>
      <c r="X29" s="893"/>
      <c r="Y29" s="55"/>
      <c r="Z29" s="55"/>
      <c r="AA29" s="55"/>
      <c r="AB29" s="55"/>
      <c r="AC29" s="61"/>
      <c r="AD29" s="61"/>
      <c r="AE29" s="61"/>
      <c r="AF29" s="61"/>
      <c r="AG29" s="61"/>
      <c r="AH29" s="61"/>
      <c r="AI29" s="61"/>
      <c r="AJ29" s="61"/>
      <c r="AK29" s="905"/>
      <c r="AL29" s="906"/>
      <c r="AM29" s="906"/>
      <c r="AN29" s="906"/>
      <c r="AO29" s="907"/>
      <c r="AP29" s="2"/>
      <c r="AQ29" s="60">
        <f>IF(P34="材質劣化",2,IF(P34="漏水",3,1))</f>
        <v>1</v>
      </c>
    </row>
    <row r="30" spans="2:46" ht="12" customHeight="1" x14ac:dyDescent="0.15">
      <c r="B30" s="932"/>
      <c r="C30" s="937"/>
      <c r="D30" s="935"/>
      <c r="E30" s="935"/>
      <c r="F30" s="935"/>
      <c r="G30" s="935"/>
      <c r="H30" s="935"/>
      <c r="I30" s="935"/>
      <c r="J30" s="936"/>
      <c r="K30" s="95"/>
      <c r="L30" s="892"/>
      <c r="M30" s="893"/>
      <c r="N30" s="892"/>
      <c r="O30" s="893"/>
      <c r="P30" s="892"/>
      <c r="Q30" s="893"/>
      <c r="R30" s="389"/>
      <c r="S30" s="563"/>
      <c r="T30" s="365"/>
      <c r="U30" s="892"/>
      <c r="V30" s="893"/>
      <c r="W30" s="892"/>
      <c r="X30" s="893"/>
      <c r="Y30" s="55"/>
      <c r="Z30" s="55"/>
      <c r="AA30" s="55"/>
      <c r="AB30" s="55"/>
      <c r="AC30" s="61"/>
      <c r="AD30" s="61"/>
      <c r="AE30" s="61"/>
      <c r="AF30" s="61"/>
      <c r="AG30" s="61"/>
      <c r="AH30" s="61"/>
      <c r="AI30" s="61"/>
      <c r="AJ30" s="61"/>
      <c r="AK30" s="905"/>
      <c r="AL30" s="906"/>
      <c r="AM30" s="906"/>
      <c r="AN30" s="906"/>
      <c r="AO30" s="907"/>
      <c r="AP30" s="2"/>
      <c r="AQ30" s="60">
        <f t="shared" ref="AQ30:AQ33" si="3">IF(P30="材質劣化",2,IF(P30="漏水",3,1))</f>
        <v>1</v>
      </c>
    </row>
    <row r="31" spans="2:46" ht="12" customHeight="1" x14ac:dyDescent="0.15">
      <c r="B31" s="932"/>
      <c r="C31" s="937"/>
      <c r="D31" s="935"/>
      <c r="E31" s="935"/>
      <c r="F31" s="935"/>
      <c r="G31" s="935"/>
      <c r="H31" s="935"/>
      <c r="I31" s="935"/>
      <c r="J31" s="936"/>
      <c r="K31" s="95"/>
      <c r="L31" s="892"/>
      <c r="M31" s="893"/>
      <c r="N31" s="892"/>
      <c r="O31" s="893"/>
      <c r="P31" s="892"/>
      <c r="Q31" s="893"/>
      <c r="R31" s="389"/>
      <c r="S31" s="563"/>
      <c r="T31" s="365"/>
      <c r="U31" s="892"/>
      <c r="V31" s="893"/>
      <c r="W31" s="892"/>
      <c r="X31" s="893"/>
      <c r="Y31" s="55"/>
      <c r="Z31" s="55"/>
      <c r="AA31" s="55"/>
      <c r="AB31" s="55"/>
      <c r="AC31" s="61"/>
      <c r="AD31" s="61"/>
      <c r="AE31" s="61"/>
      <c r="AF31" s="61"/>
      <c r="AG31" s="61"/>
      <c r="AH31" s="61"/>
      <c r="AI31" s="61"/>
      <c r="AJ31" s="61"/>
      <c r="AK31" s="905"/>
      <c r="AL31" s="906"/>
      <c r="AM31" s="906"/>
      <c r="AN31" s="906"/>
      <c r="AO31" s="907"/>
      <c r="AP31" s="2"/>
      <c r="AQ31" s="60">
        <f t="shared" ref="AQ31" si="4">IF(P33="材質劣化",2,IF(P33="漏水",3,1))</f>
        <v>1</v>
      </c>
    </row>
    <row r="32" spans="2:46" ht="12" customHeight="1" x14ac:dyDescent="0.15">
      <c r="B32" s="932"/>
      <c r="C32" s="937"/>
      <c r="D32" s="935"/>
      <c r="E32" s="935"/>
      <c r="F32" s="935"/>
      <c r="G32" s="935"/>
      <c r="H32" s="935"/>
      <c r="I32" s="935"/>
      <c r="J32" s="936"/>
      <c r="K32" s="95"/>
      <c r="L32" s="892"/>
      <c r="M32" s="893"/>
      <c r="N32" s="892"/>
      <c r="O32" s="893"/>
      <c r="P32" s="892"/>
      <c r="Q32" s="893"/>
      <c r="R32" s="389"/>
      <c r="S32" s="563"/>
      <c r="T32" s="365"/>
      <c r="U32" s="892"/>
      <c r="V32" s="893"/>
      <c r="W32" s="892"/>
      <c r="X32" s="893"/>
      <c r="Y32" s="55"/>
      <c r="Z32" s="55"/>
      <c r="AA32" s="55"/>
      <c r="AB32" s="55"/>
      <c r="AC32" s="61"/>
      <c r="AD32" s="61"/>
      <c r="AE32" s="61"/>
      <c r="AF32" s="61"/>
      <c r="AG32" s="61"/>
      <c r="AH32" s="61"/>
      <c r="AI32" s="61"/>
      <c r="AJ32" s="61"/>
      <c r="AK32" s="905"/>
      <c r="AL32" s="906"/>
      <c r="AM32" s="906"/>
      <c r="AN32" s="906"/>
      <c r="AO32" s="907"/>
      <c r="AP32" s="2"/>
      <c r="AQ32" s="60">
        <f t="shared" ref="AQ32" si="5">IF(P37="材質劣化",2,IF(P37="漏水",3,1))</f>
        <v>1</v>
      </c>
      <c r="AS32" s="3"/>
      <c r="AT32" s="3"/>
    </row>
    <row r="33" spans="2:86" ht="12" customHeight="1" x14ac:dyDescent="0.15">
      <c r="B33" s="932"/>
      <c r="C33" s="937"/>
      <c r="D33" s="935"/>
      <c r="E33" s="935"/>
      <c r="F33" s="935"/>
      <c r="G33" s="935"/>
      <c r="H33" s="935"/>
      <c r="I33" s="935"/>
      <c r="J33" s="936"/>
      <c r="K33" s="95"/>
      <c r="L33" s="892"/>
      <c r="M33" s="893"/>
      <c r="N33" s="892"/>
      <c r="O33" s="893"/>
      <c r="P33" s="892"/>
      <c r="Q33" s="893"/>
      <c r="R33" s="389"/>
      <c r="S33" s="563"/>
      <c r="T33" s="365"/>
      <c r="U33" s="892"/>
      <c r="V33" s="893"/>
      <c r="W33" s="892"/>
      <c r="X33" s="893"/>
      <c r="Y33" s="55"/>
      <c r="Z33" s="55"/>
      <c r="AA33" s="55"/>
      <c r="AB33" s="55"/>
      <c r="AC33" s="61"/>
      <c r="AD33" s="61"/>
      <c r="AE33" s="61"/>
      <c r="AF33" s="61"/>
      <c r="AG33" s="61"/>
      <c r="AH33" s="61"/>
      <c r="AI33" s="61"/>
      <c r="AJ33" s="61"/>
      <c r="AK33" s="905"/>
      <c r="AL33" s="906"/>
      <c r="AM33" s="906"/>
      <c r="AN33" s="906"/>
      <c r="AO33" s="907"/>
      <c r="AP33" s="2"/>
      <c r="AQ33" s="60">
        <f t="shared" si="3"/>
        <v>1</v>
      </c>
      <c r="AS33" s="163"/>
      <c r="AT33" s="163"/>
    </row>
    <row r="34" spans="2:86" ht="12" customHeight="1" x14ac:dyDescent="0.15">
      <c r="B34" s="932"/>
      <c r="C34" s="937"/>
      <c r="D34" s="935"/>
      <c r="E34" s="935"/>
      <c r="F34" s="935"/>
      <c r="G34" s="935"/>
      <c r="H34" s="935"/>
      <c r="I34" s="935"/>
      <c r="J34" s="936"/>
      <c r="K34" s="95"/>
      <c r="L34" s="892"/>
      <c r="M34" s="893"/>
      <c r="N34" s="892"/>
      <c r="O34" s="893"/>
      <c r="P34" s="892"/>
      <c r="Q34" s="893"/>
      <c r="R34" s="389"/>
      <c r="S34" s="563"/>
      <c r="T34" s="365"/>
      <c r="U34" s="892"/>
      <c r="V34" s="893"/>
      <c r="W34" s="892"/>
      <c r="X34" s="893"/>
      <c r="Y34" s="55"/>
      <c r="Z34" s="55"/>
      <c r="AA34" s="55"/>
      <c r="AB34" s="55"/>
      <c r="AC34" s="61"/>
      <c r="AD34" s="61"/>
      <c r="AE34" s="61"/>
      <c r="AF34" s="61"/>
      <c r="AG34" s="61"/>
      <c r="AH34" s="61"/>
      <c r="AI34" s="61"/>
      <c r="AJ34" s="61"/>
      <c r="AK34" s="905"/>
      <c r="AL34" s="906"/>
      <c r="AM34" s="906"/>
      <c r="AN34" s="906"/>
      <c r="AO34" s="907"/>
      <c r="AP34" s="2"/>
      <c r="AQ34" s="60">
        <f t="shared" ref="AQ34" si="6">IF(P36="材質劣化",2,IF(P36="漏水",3,1))</f>
        <v>1</v>
      </c>
      <c r="AS34" s="164"/>
      <c r="AT34" s="164"/>
    </row>
    <row r="35" spans="2:86" ht="12" customHeight="1" x14ac:dyDescent="0.15">
      <c r="B35" s="932"/>
      <c r="C35" s="937"/>
      <c r="D35" s="935"/>
      <c r="E35" s="935"/>
      <c r="F35" s="935"/>
      <c r="G35" s="935"/>
      <c r="H35" s="935"/>
      <c r="I35" s="935"/>
      <c r="J35" s="936"/>
      <c r="K35" s="964" t="s">
        <v>375</v>
      </c>
      <c r="L35" s="922" t="s">
        <v>181</v>
      </c>
      <c r="M35" s="922"/>
      <c r="N35" s="922"/>
      <c r="O35" s="922"/>
      <c r="P35" s="922"/>
      <c r="Q35" s="922"/>
      <c r="R35" s="922"/>
      <c r="S35" s="922"/>
      <c r="T35" s="922"/>
      <c r="U35" s="922"/>
      <c r="V35" s="922"/>
      <c r="W35" s="922"/>
      <c r="X35" s="922"/>
      <c r="Y35" s="944" t="s">
        <v>328</v>
      </c>
      <c r="Z35" s="945"/>
      <c r="AA35" s="945"/>
      <c r="AB35" s="930"/>
      <c r="AC35" s="241">
        <f t="shared" ref="AC35:AJ35" si="7">SUM(AC11:AC34)</f>
        <v>0</v>
      </c>
      <c r="AD35" s="241">
        <f t="shared" si="7"/>
        <v>0</v>
      </c>
      <c r="AE35" s="241">
        <f>SUM(AE11:AE34)</f>
        <v>0.13500000000000001</v>
      </c>
      <c r="AF35" s="241">
        <f t="shared" si="7"/>
        <v>0.12079999999999999</v>
      </c>
      <c r="AG35" s="241">
        <f t="shared" si="7"/>
        <v>0</v>
      </c>
      <c r="AH35" s="241">
        <f t="shared" si="7"/>
        <v>0</v>
      </c>
      <c r="AI35" s="241">
        <f t="shared" si="7"/>
        <v>0</v>
      </c>
      <c r="AJ35" s="242">
        <f t="shared" si="7"/>
        <v>0</v>
      </c>
      <c r="AK35" s="922" t="s">
        <v>499</v>
      </c>
      <c r="AL35" s="922"/>
      <c r="AM35" s="971" t="s">
        <v>543</v>
      </c>
      <c r="AN35" s="971"/>
      <c r="AO35" s="971"/>
      <c r="AP35" s="2"/>
    </row>
    <row r="36" spans="2:86" ht="12" customHeight="1" x14ac:dyDescent="0.15">
      <c r="B36" s="932"/>
      <c r="C36" s="937"/>
      <c r="D36" s="935"/>
      <c r="E36" s="935"/>
      <c r="F36" s="935"/>
      <c r="G36" s="935"/>
      <c r="H36" s="935"/>
      <c r="I36" s="935"/>
      <c r="J36" s="936"/>
      <c r="K36" s="965"/>
      <c r="L36" s="913" t="s">
        <v>329</v>
      </c>
      <c r="M36" s="914"/>
      <c r="N36" s="915"/>
      <c r="O36" s="913" t="s">
        <v>500</v>
      </c>
      <c r="P36" s="914"/>
      <c r="Q36" s="914"/>
      <c r="R36" s="914"/>
      <c r="S36" s="914"/>
      <c r="T36" s="914"/>
      <c r="U36" s="914"/>
      <c r="V36" s="914"/>
      <c r="W36" s="914"/>
      <c r="X36" s="915"/>
      <c r="Y36" s="54" t="s">
        <v>21</v>
      </c>
      <c r="Z36" s="50" t="s">
        <v>22</v>
      </c>
      <c r="AA36" s="50" t="s">
        <v>326</v>
      </c>
      <c r="AB36" s="50" t="s">
        <v>327</v>
      </c>
      <c r="AC36" s="50" t="s">
        <v>21</v>
      </c>
      <c r="AD36" s="50" t="s">
        <v>22</v>
      </c>
      <c r="AE36" s="50" t="s">
        <v>326</v>
      </c>
      <c r="AF36" s="50" t="s">
        <v>327</v>
      </c>
      <c r="AG36" s="50" t="s">
        <v>21</v>
      </c>
      <c r="AH36" s="50" t="s">
        <v>22</v>
      </c>
      <c r="AI36" s="50" t="s">
        <v>326</v>
      </c>
      <c r="AJ36" s="80" t="s">
        <v>327</v>
      </c>
      <c r="AK36" s="922"/>
      <c r="AL36" s="922"/>
      <c r="AM36" s="971"/>
      <c r="AN36" s="971"/>
      <c r="AO36" s="971"/>
      <c r="AP36" s="2"/>
    </row>
    <row r="37" spans="2:86" ht="14.25" customHeight="1" x14ac:dyDescent="0.15">
      <c r="B37" s="932"/>
      <c r="C37" s="937"/>
      <c r="D37" s="935"/>
      <c r="E37" s="935"/>
      <c r="F37" s="935"/>
      <c r="G37" s="935"/>
      <c r="H37" s="935"/>
      <c r="I37" s="935"/>
      <c r="J37" s="936"/>
      <c r="K37" s="965"/>
      <c r="L37" s="916"/>
      <c r="M37" s="917"/>
      <c r="N37" s="918"/>
      <c r="O37" s="916"/>
      <c r="P37" s="917"/>
      <c r="Q37" s="917"/>
      <c r="R37" s="917"/>
      <c r="S37" s="917"/>
      <c r="T37" s="917"/>
      <c r="U37" s="917"/>
      <c r="V37" s="917"/>
      <c r="W37" s="917"/>
      <c r="X37" s="918"/>
      <c r="Y37" s="923" t="str">
        <f>IF(COUNTIF(Y11:Y34,"〇")&gt;0,"1","  ")</f>
        <v xml:space="preserve">  </v>
      </c>
      <c r="Z37" s="923" t="str">
        <f>IF(COUNTIF(Z11:Z34,"〇")&gt;0,"1","  ")</f>
        <v xml:space="preserve">  </v>
      </c>
      <c r="AA37" s="923" t="str">
        <f>IF(COUNTIF(AA11:AA34,"〇")&gt;0,"1","  ")</f>
        <v xml:space="preserve">  </v>
      </c>
      <c r="AB37" s="923" t="str">
        <f>IF(COUNTIF(AB11:AB34,"〇")&gt;0,"1","  ")</f>
        <v xml:space="preserve">  </v>
      </c>
      <c r="AC37" s="923">
        <f>COUNTA(AC11:AC34)</f>
        <v>0</v>
      </c>
      <c r="AD37" s="923">
        <f t="shared" ref="AD37:AI37" si="8">COUNTA(AD11:AD34)</f>
        <v>0</v>
      </c>
      <c r="AE37" s="923">
        <f t="shared" si="8"/>
        <v>1</v>
      </c>
      <c r="AF37" s="923">
        <f t="shared" si="8"/>
        <v>2</v>
      </c>
      <c r="AG37" s="923">
        <f t="shared" si="8"/>
        <v>0</v>
      </c>
      <c r="AH37" s="923">
        <f t="shared" si="8"/>
        <v>0</v>
      </c>
      <c r="AI37" s="923">
        <f t="shared" si="8"/>
        <v>0</v>
      </c>
      <c r="AJ37" s="923">
        <f>COUNTA(AJ11:AJ34)</f>
        <v>0</v>
      </c>
      <c r="AK37" s="922"/>
      <c r="AL37" s="922"/>
      <c r="AM37" s="971"/>
      <c r="AN37" s="971"/>
      <c r="AO37" s="971"/>
      <c r="AP37" s="2"/>
    </row>
    <row r="38" spans="2:86" ht="14.25" customHeight="1" x14ac:dyDescent="0.15">
      <c r="B38" s="932"/>
      <c r="C38" s="937"/>
      <c r="D38" s="935"/>
      <c r="E38" s="935"/>
      <c r="F38" s="935"/>
      <c r="G38" s="935"/>
      <c r="H38" s="935"/>
      <c r="I38" s="935"/>
      <c r="J38" s="936"/>
      <c r="K38" s="965"/>
      <c r="L38" s="919"/>
      <c r="M38" s="920"/>
      <c r="N38" s="921"/>
      <c r="O38" s="919"/>
      <c r="P38" s="920"/>
      <c r="Q38" s="920"/>
      <c r="R38" s="920"/>
      <c r="S38" s="920"/>
      <c r="T38" s="920"/>
      <c r="U38" s="920"/>
      <c r="V38" s="920"/>
      <c r="W38" s="920"/>
      <c r="X38" s="921"/>
      <c r="Y38" s="923"/>
      <c r="Z38" s="923"/>
      <c r="AA38" s="923"/>
      <c r="AB38" s="923"/>
      <c r="AC38" s="923"/>
      <c r="AD38" s="923"/>
      <c r="AE38" s="923"/>
      <c r="AF38" s="923"/>
      <c r="AG38" s="923"/>
      <c r="AH38" s="923"/>
      <c r="AI38" s="923"/>
      <c r="AJ38" s="923"/>
      <c r="AK38" s="922"/>
      <c r="AL38" s="922"/>
      <c r="AM38" s="971"/>
      <c r="AN38" s="971"/>
      <c r="AO38" s="971"/>
      <c r="AP38" s="2"/>
    </row>
    <row r="39" spans="2:86" ht="12" customHeight="1" x14ac:dyDescent="0.15">
      <c r="B39" s="932"/>
      <c r="C39" s="937"/>
      <c r="D39" s="935"/>
      <c r="E39" s="935"/>
      <c r="F39" s="935"/>
      <c r="G39" s="935"/>
      <c r="H39" s="935"/>
      <c r="I39" s="935"/>
      <c r="J39" s="936"/>
      <c r="K39" s="959" t="s">
        <v>501</v>
      </c>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7"/>
      <c r="AL39" s="967"/>
      <c r="AM39" s="967"/>
      <c r="AN39" s="967"/>
      <c r="AO39" s="968"/>
      <c r="AP39" s="2"/>
    </row>
    <row r="40" spans="2:86" ht="12" customHeight="1" x14ac:dyDescent="0.15">
      <c r="B40" s="932"/>
      <c r="C40" s="937"/>
      <c r="D40" s="935"/>
      <c r="E40" s="935"/>
      <c r="F40" s="935"/>
      <c r="G40" s="935"/>
      <c r="H40" s="935"/>
      <c r="I40" s="935"/>
      <c r="J40" s="936"/>
      <c r="K40" s="960"/>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8"/>
      <c r="AP40" s="2"/>
    </row>
    <row r="41" spans="2:86" ht="12" customHeight="1" x14ac:dyDescent="0.15">
      <c r="B41" s="932"/>
      <c r="C41" s="937"/>
      <c r="D41" s="935"/>
      <c r="E41" s="935"/>
      <c r="F41" s="935"/>
      <c r="G41" s="935"/>
      <c r="H41" s="935"/>
      <c r="I41" s="935"/>
      <c r="J41" s="936"/>
      <c r="K41" s="960"/>
      <c r="L41" s="967"/>
      <c r="M41" s="967"/>
      <c r="N41" s="967"/>
      <c r="O41" s="967"/>
      <c r="P41" s="967"/>
      <c r="Q41" s="967"/>
      <c r="R41" s="967"/>
      <c r="S41" s="967"/>
      <c r="T41" s="967"/>
      <c r="U41" s="967"/>
      <c r="V41" s="967"/>
      <c r="W41" s="967"/>
      <c r="X41" s="967"/>
      <c r="Y41" s="967"/>
      <c r="Z41" s="967"/>
      <c r="AA41" s="967"/>
      <c r="AB41" s="967"/>
      <c r="AC41" s="967"/>
      <c r="AD41" s="967"/>
      <c r="AE41" s="967"/>
      <c r="AF41" s="967"/>
      <c r="AG41" s="967"/>
      <c r="AH41" s="967"/>
      <c r="AI41" s="967"/>
      <c r="AJ41" s="967"/>
      <c r="AK41" s="967"/>
      <c r="AL41" s="967"/>
      <c r="AM41" s="967"/>
      <c r="AN41" s="967"/>
      <c r="AO41" s="968"/>
      <c r="AP41" s="2"/>
    </row>
    <row r="42" spans="2:86" ht="12" customHeight="1" x14ac:dyDescent="0.15">
      <c r="B42" s="932"/>
      <c r="C42" s="937"/>
      <c r="D42" s="935"/>
      <c r="E42" s="935"/>
      <c r="F42" s="935"/>
      <c r="G42" s="935"/>
      <c r="H42" s="935"/>
      <c r="I42" s="935"/>
      <c r="J42" s="936"/>
      <c r="K42" s="960"/>
      <c r="L42" s="969"/>
      <c r="M42" s="969"/>
      <c r="N42" s="969"/>
      <c r="O42" s="969"/>
      <c r="P42" s="969"/>
      <c r="Q42" s="969"/>
      <c r="R42" s="969"/>
      <c r="S42" s="969"/>
      <c r="T42" s="969"/>
      <c r="U42" s="969"/>
      <c r="V42" s="969"/>
      <c r="W42" s="969"/>
      <c r="X42" s="969"/>
      <c r="Y42" s="969"/>
      <c r="Z42" s="969"/>
      <c r="AA42" s="969"/>
      <c r="AB42" s="969"/>
      <c r="AC42" s="969"/>
      <c r="AD42" s="969"/>
      <c r="AE42" s="969"/>
      <c r="AF42" s="969"/>
      <c r="AG42" s="969"/>
      <c r="AH42" s="969"/>
      <c r="AI42" s="969"/>
      <c r="AJ42" s="969"/>
      <c r="AK42" s="969"/>
      <c r="AL42" s="969"/>
      <c r="AM42" s="969"/>
      <c r="AN42" s="969"/>
      <c r="AO42" s="970"/>
      <c r="AP42" s="42"/>
      <c r="CD42" s="2"/>
      <c r="CE42" s="2"/>
      <c r="CF42" s="2"/>
      <c r="CG42" s="2"/>
      <c r="CH42" s="2"/>
    </row>
    <row r="43" spans="2:86" ht="12" customHeight="1" x14ac:dyDescent="0.15">
      <c r="B43" s="932"/>
      <c r="C43" s="937"/>
      <c r="D43" s="935"/>
      <c r="E43" s="935"/>
      <c r="F43" s="935"/>
      <c r="G43" s="935"/>
      <c r="H43" s="935"/>
      <c r="I43" s="935"/>
      <c r="J43" s="936"/>
      <c r="K43" s="955" t="s">
        <v>330</v>
      </c>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42"/>
      <c r="CD43" s="2"/>
      <c r="CE43" s="2"/>
      <c r="CF43" s="2"/>
      <c r="CG43" s="2"/>
      <c r="CH43" s="2"/>
    </row>
    <row r="44" spans="2:86" ht="12" customHeight="1" x14ac:dyDescent="0.15">
      <c r="B44" s="932"/>
      <c r="C44" s="937"/>
      <c r="D44" s="935"/>
      <c r="E44" s="935"/>
      <c r="F44" s="935"/>
      <c r="G44" s="935"/>
      <c r="H44" s="935"/>
      <c r="I44" s="935"/>
      <c r="J44" s="936"/>
      <c r="K44" s="961" t="s">
        <v>495</v>
      </c>
      <c r="L44" s="962"/>
      <c r="M44" s="962"/>
      <c r="N44" s="962"/>
      <c r="O44" s="962"/>
      <c r="P44" s="962"/>
      <c r="Q44" s="962"/>
      <c r="R44" s="962"/>
      <c r="S44" s="962"/>
      <c r="T44" s="962"/>
      <c r="U44" s="962"/>
      <c r="V44" s="962"/>
      <c r="W44" s="962"/>
      <c r="X44" s="962"/>
      <c r="Y44" s="962"/>
      <c r="Z44" s="962"/>
      <c r="AA44" s="962"/>
      <c r="AB44" s="962"/>
      <c r="AC44" s="962"/>
      <c r="AD44" s="962"/>
      <c r="AE44" s="962"/>
      <c r="AF44" s="962"/>
      <c r="AG44" s="962"/>
      <c r="AH44" s="962"/>
      <c r="AI44" s="962"/>
      <c r="AJ44" s="962"/>
      <c r="AK44" s="962"/>
      <c r="AL44" s="962"/>
      <c r="AM44" s="962"/>
      <c r="AN44" s="962"/>
      <c r="AO44" s="963"/>
      <c r="AP44" s="42"/>
      <c r="CD44" s="2"/>
      <c r="CE44" s="2"/>
      <c r="CF44" s="2"/>
      <c r="CG44" s="2"/>
      <c r="CH44" s="2"/>
    </row>
    <row r="45" spans="2:86" ht="12" customHeight="1" x14ac:dyDescent="0.15">
      <c r="B45" s="497"/>
      <c r="C45" s="938"/>
      <c r="D45" s="939"/>
      <c r="E45" s="939"/>
      <c r="F45" s="939"/>
      <c r="G45" s="939"/>
      <c r="H45" s="939"/>
      <c r="I45" s="939"/>
      <c r="J45" s="940"/>
      <c r="K45" s="956" t="s">
        <v>496</v>
      </c>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8"/>
      <c r="AP45" s="42"/>
      <c r="CD45" s="2"/>
      <c r="CE45" s="2"/>
      <c r="CF45" s="2"/>
      <c r="CG45" s="2"/>
      <c r="CH45" s="2"/>
    </row>
    <row r="46" spans="2:86" ht="12" customHeight="1" x14ac:dyDescent="0.2">
      <c r="B46" s="6" t="s">
        <v>403</v>
      </c>
      <c r="C46" s="99"/>
      <c r="D46" s="99"/>
      <c r="E46" s="99"/>
      <c r="F46" s="99"/>
      <c r="G46" s="99"/>
      <c r="H46" s="99"/>
      <c r="I46" s="99"/>
      <c r="J46" s="99"/>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42"/>
      <c r="CD46" s="2"/>
      <c r="CE46" s="2"/>
      <c r="CF46" s="2"/>
      <c r="CG46" s="2"/>
      <c r="CH46" s="2"/>
    </row>
    <row r="47" spans="2:86" s="6" customFormat="1" ht="12" customHeight="1" x14ac:dyDescent="0.15">
      <c r="B47" s="2" t="s">
        <v>437</v>
      </c>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2:86" ht="12" customHeight="1" x14ac:dyDescent="0.15">
      <c r="B48" s="2" t="s">
        <v>438</v>
      </c>
      <c r="AP48" s="42"/>
      <c r="CD48" s="2"/>
      <c r="CE48" s="2"/>
      <c r="CF48" s="2"/>
      <c r="CG48" s="2"/>
      <c r="CH48" s="2"/>
    </row>
    <row r="49" spans="2:86" ht="12" customHeight="1" x14ac:dyDescent="0.15">
      <c r="B49" s="2" t="s">
        <v>439</v>
      </c>
      <c r="AP49" s="42"/>
      <c r="CD49" s="2"/>
      <c r="CE49" s="2"/>
      <c r="CF49" s="2"/>
      <c r="CG49" s="2"/>
      <c r="CH49" s="2"/>
    </row>
    <row r="50" spans="2:86" ht="12" customHeight="1" x14ac:dyDescent="0.15">
      <c r="B50" s="2" t="s">
        <v>331</v>
      </c>
    </row>
    <row r="51" spans="2:86" ht="12" customHeight="1" x14ac:dyDescent="0.15">
      <c r="B51" s="2" t="s">
        <v>440</v>
      </c>
    </row>
    <row r="52" spans="2:86" ht="12" customHeight="1" x14ac:dyDescent="0.15">
      <c r="B52" s="2" t="s">
        <v>332</v>
      </c>
    </row>
    <row r="53" spans="2:86" x14ac:dyDescent="0.15">
      <c r="B53" s="2" t="s">
        <v>435</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9"/>
  <conditionalFormatting sqref="Y11:AB28 AG11:AJ28">
    <cfRule type="expression" dxfId="25" priority="3">
      <formula>$AQ11=2</formula>
    </cfRule>
  </conditionalFormatting>
  <conditionalFormatting sqref="Y29:AB29">
    <cfRule type="expression" dxfId="24" priority="17">
      <formula>$AQ28=2</formula>
    </cfRule>
  </conditionalFormatting>
  <conditionalFormatting sqref="Y30:AB31">
    <cfRule type="expression" dxfId="23" priority="15">
      <formula>$AQ28=2</formula>
    </cfRule>
  </conditionalFormatting>
  <conditionalFormatting sqref="Y32:AB32">
    <cfRule type="expression" dxfId="22" priority="13">
      <formula>$AQ29=2</formula>
    </cfRule>
  </conditionalFormatting>
  <conditionalFormatting sqref="Y33:AB33">
    <cfRule type="expression" dxfId="21" priority="11">
      <formula>$AQ29=2</formula>
    </cfRule>
  </conditionalFormatting>
  <conditionalFormatting sqref="Y34:AB34">
    <cfRule type="expression" dxfId="20" priority="9">
      <formula>$AQ29=2</formula>
    </cfRule>
  </conditionalFormatting>
  <conditionalFormatting sqref="Y11:AF28">
    <cfRule type="expression" dxfId="19" priority="2">
      <formula>$AQ11=3</formula>
    </cfRule>
  </conditionalFormatting>
  <conditionalFormatting sqref="Y29:AF29">
    <cfRule type="expression" dxfId="18" priority="18">
      <formula>$AQ28=3</formula>
    </cfRule>
  </conditionalFormatting>
  <conditionalFormatting sqref="Y30:AF31">
    <cfRule type="expression" dxfId="17" priority="16">
      <formula>$AQ28=3</formula>
    </cfRule>
  </conditionalFormatting>
  <conditionalFormatting sqref="Y32:AF32">
    <cfRule type="expression" dxfId="16" priority="14">
      <formula>$AQ29=3</formula>
    </cfRule>
  </conditionalFormatting>
  <conditionalFormatting sqref="Y33:AF33">
    <cfRule type="expression" dxfId="15" priority="12">
      <formula>$AQ29=3</formula>
    </cfRule>
  </conditionalFormatting>
  <conditionalFormatting sqref="Y34:AF34">
    <cfRule type="expression" dxfId="14" priority="10">
      <formula>$AQ29=3</formula>
    </cfRule>
  </conditionalFormatting>
  <conditionalFormatting sqref="AC11:AJ28">
    <cfRule type="expression" dxfId="13" priority="1">
      <formula>$AQ11=1</formula>
    </cfRule>
  </conditionalFormatting>
  <conditionalFormatting sqref="AC29:AJ29">
    <cfRule type="expression" dxfId="12" priority="29">
      <formula>$AQ28=1</formula>
    </cfRule>
  </conditionalFormatting>
  <conditionalFormatting sqref="AC30:AJ31">
    <cfRule type="expression" dxfId="11" priority="27">
      <formula>$AQ28=1</formula>
    </cfRule>
  </conditionalFormatting>
  <conditionalFormatting sqref="AC32:AJ32">
    <cfRule type="expression" dxfId="10" priority="25">
      <formula>$AQ29=1</formula>
    </cfRule>
  </conditionalFormatting>
  <conditionalFormatting sqref="AC33:AJ33">
    <cfRule type="expression" dxfId="9" priority="23">
      <formula>$AQ29=1</formula>
    </cfRule>
  </conditionalFormatting>
  <conditionalFormatting sqref="AC34:AJ34">
    <cfRule type="expression" dxfId="8" priority="21">
      <formula>$AQ29=1</formula>
    </cfRule>
  </conditionalFormatting>
  <conditionalFormatting sqref="AG29:AJ29">
    <cfRule type="expression" dxfId="7" priority="28">
      <formula>$AQ28=2</formula>
    </cfRule>
  </conditionalFormatting>
  <conditionalFormatting sqref="AG30:AJ31">
    <cfRule type="expression" dxfId="6" priority="26">
      <formula>$AQ28=2</formula>
    </cfRule>
  </conditionalFormatting>
  <conditionalFormatting sqref="AG32:AJ32">
    <cfRule type="expression" dxfId="5" priority="24">
      <formula>$AQ29=2</formula>
    </cfRule>
  </conditionalFormatting>
  <conditionalFormatting sqref="AG33:AJ33">
    <cfRule type="expression" dxfId="4" priority="22">
      <formula>$AQ29=2</formula>
    </cfRule>
  </conditionalFormatting>
  <conditionalFormatting sqref="AG34:AJ34">
    <cfRule type="expression" dxfId="3" priority="20">
      <formula>$AQ29=2</formula>
    </cfRule>
  </conditionalFormatting>
  <dataValidations count="3">
    <dataValidation type="list" allowBlank="1" showInputMessage="1" showErrorMessage="1" sqref="N11:O34" xr:uid="{793D46EF-66E9-480C-9A11-EB8FA34E0349}">
      <formula1>INDIRECT(L11)</formula1>
    </dataValidation>
    <dataValidation type="list" allowBlank="1" showInputMessage="1" showErrorMessage="1" sqref="Y16:AB34" xr:uid="{549CC659-1F5C-4C87-864E-38372D2488F2}">
      <formula1>"〇,"</formula1>
    </dataValidation>
    <dataValidation type="list" allowBlank="1" showInputMessage="1" showErrorMessage="1" sqref="Y11:AB15" xr:uid="{EFDA0957-32C0-4B7C-83B6-69C20EDD6AB1}">
      <formula1>"　,○"</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F87396-A613-4EFF-8C15-7434D711AD79}">
          <x14:formula1>
            <xm:f>'(参考)リスト'!$F$16:$F$21</xm:f>
          </x14:formula1>
          <xm:sqref>U11:X34</xm:sqref>
        </x14:dataValidation>
        <x14:dataValidation type="list" allowBlank="1" showInputMessage="1" showErrorMessage="1" xr:uid="{790224AB-B01B-4210-A715-1A56DB1B98BE}">
          <x14:formula1>
            <xm:f>'(参考)リスト'!$D$16:$D$18</xm:f>
          </x14:formula1>
          <xm:sqref>P11:Q34</xm:sqref>
        </x14:dataValidation>
        <x14:dataValidation type="list" allowBlank="1" showInputMessage="1" showErrorMessage="1" xr:uid="{02E9C665-5A33-4CD7-8597-BF38D6132842}">
          <x14:formula1>
            <xm:f>'(参考)リスト'!$E$16:$E$27</xm:f>
          </x14:formula1>
          <xm:sqref>R11:T34</xm:sqref>
        </x14:dataValidation>
        <x14:dataValidation type="list" allowBlank="1" showInputMessage="1" showErrorMessage="1" xr:uid="{C4669577-D2B8-47EE-B623-CF7069992234}">
          <x14:formula1>
            <xm:f>'(参考)リスト'!$B$16:$B$21</xm:f>
          </x14:formula1>
          <xm:sqref>L11:M34</xm:sqref>
        </x14:dataValidation>
        <x14:dataValidation type="list" allowBlank="1" showInputMessage="1" showErrorMessage="1" xr:uid="{98B196E4-C84A-4022-B218-1592BD2E3F2C}">
          <x14:formula1>
            <xm:f>'(参考)リスト'!$G$16:$G$19</xm:f>
          </x14:formula1>
          <xm:sqref>AM35:AO38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AM23" sqref="AM23"/>
    </sheetView>
  </sheetViews>
  <sheetFormatPr defaultColWidth="8.875" defaultRowHeight="13.5" x14ac:dyDescent="0.15"/>
  <cols>
    <col min="1" max="1" width="1.875" style="36" customWidth="1"/>
    <col min="2" max="60" width="2.125" style="110" customWidth="1"/>
    <col min="61" max="61" width="0.625" style="110" customWidth="1"/>
    <col min="62" max="62" width="2.125" style="110" customWidth="1"/>
    <col min="63" max="63" width="1" style="110" customWidth="1"/>
    <col min="64" max="65" width="2.125" style="110" customWidth="1"/>
    <col min="66" max="16384" width="8.875" style="36"/>
  </cols>
  <sheetData>
    <row r="2" spans="2:63" s="111" customFormat="1" ht="14.25" customHeight="1" x14ac:dyDescent="0.15">
      <c r="B2" s="112" t="s">
        <v>441</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114" customFormat="1" ht="17.25" customHeight="1" x14ac:dyDescent="0.15">
      <c r="B3" s="979" t="s">
        <v>17</v>
      </c>
      <c r="C3" s="980"/>
      <c r="D3" s="980"/>
      <c r="E3" s="981"/>
      <c r="F3" s="1028" t="s">
        <v>709</v>
      </c>
      <c r="G3" s="1029"/>
      <c r="H3" s="1029"/>
      <c r="I3" s="1029"/>
      <c r="J3" s="1029"/>
      <c r="K3" s="1029"/>
      <c r="L3" s="1029"/>
      <c r="M3" s="1029"/>
      <c r="N3" s="1029"/>
      <c r="O3" s="1029"/>
      <c r="P3" s="1029"/>
      <c r="Q3" s="1029"/>
      <c r="R3" s="1029"/>
      <c r="S3" s="1029"/>
      <c r="T3" s="1030"/>
      <c r="U3" s="1017" t="s">
        <v>192</v>
      </c>
      <c r="V3" s="1018"/>
      <c r="W3" s="1018"/>
      <c r="X3" s="996"/>
      <c r="Y3" s="996"/>
      <c r="Z3" s="995" t="s">
        <v>567</v>
      </c>
      <c r="AA3" s="996"/>
      <c r="AB3" s="996"/>
      <c r="AC3" s="996"/>
      <c r="AD3" s="996"/>
      <c r="AE3" s="996"/>
      <c r="AF3" s="996"/>
      <c r="AG3" s="996"/>
      <c r="AH3" s="997"/>
      <c r="AI3" s="998" t="s">
        <v>443</v>
      </c>
      <c r="AJ3" s="999"/>
      <c r="AK3" s="999"/>
      <c r="AL3" s="999"/>
      <c r="AM3" s="999"/>
      <c r="AN3" s="1000"/>
      <c r="AO3" s="1019" t="s">
        <v>529</v>
      </c>
      <c r="AP3" s="1020"/>
      <c r="AQ3" s="1020"/>
      <c r="AR3" s="1020"/>
      <c r="AS3" s="1020"/>
      <c r="AT3" s="1020"/>
      <c r="AU3" s="1020"/>
      <c r="AV3" s="1021"/>
      <c r="AW3" s="1005" t="s">
        <v>185</v>
      </c>
      <c r="AX3" s="1006"/>
      <c r="AY3" s="1006"/>
      <c r="AZ3" s="1006"/>
      <c r="BA3" s="1006"/>
      <c r="BB3" s="1007"/>
      <c r="BC3" s="1011">
        <v>45587</v>
      </c>
      <c r="BD3" s="1012"/>
      <c r="BE3" s="1012"/>
      <c r="BF3" s="1012"/>
      <c r="BG3" s="1012"/>
      <c r="BH3" s="1012"/>
      <c r="BI3" s="1012"/>
      <c r="BJ3" s="1012"/>
      <c r="BK3" s="1013"/>
    </row>
    <row r="4" spans="2:63" s="114" customFormat="1" ht="17.25" customHeight="1" x14ac:dyDescent="0.15">
      <c r="B4" s="988" t="s">
        <v>191</v>
      </c>
      <c r="C4" s="989"/>
      <c r="D4" s="989"/>
      <c r="E4" s="990"/>
      <c r="F4" s="991" t="s">
        <v>710</v>
      </c>
      <c r="G4" s="992"/>
      <c r="H4" s="992"/>
      <c r="I4" s="992"/>
      <c r="J4" s="992"/>
      <c r="K4" s="992"/>
      <c r="L4" s="992"/>
      <c r="M4" s="992"/>
      <c r="N4" s="992"/>
      <c r="O4" s="992"/>
      <c r="P4" s="992"/>
      <c r="Q4" s="992"/>
      <c r="R4" s="992"/>
      <c r="S4" s="992"/>
      <c r="T4" s="993"/>
      <c r="U4" s="1017" t="s">
        <v>237</v>
      </c>
      <c r="V4" s="1018"/>
      <c r="W4" s="1018"/>
      <c r="X4" s="996"/>
      <c r="Y4" s="996"/>
      <c r="Z4" s="995" t="s">
        <v>535</v>
      </c>
      <c r="AA4" s="996"/>
      <c r="AB4" s="996"/>
      <c r="AC4" s="996"/>
      <c r="AD4" s="996"/>
      <c r="AE4" s="996"/>
      <c r="AF4" s="996"/>
      <c r="AG4" s="996"/>
      <c r="AH4" s="997"/>
      <c r="AI4" s="1001"/>
      <c r="AJ4" s="1002"/>
      <c r="AK4" s="1002"/>
      <c r="AL4" s="1002"/>
      <c r="AM4" s="1002"/>
      <c r="AN4" s="1003"/>
      <c r="AO4" s="1022" t="s">
        <v>530</v>
      </c>
      <c r="AP4" s="1023"/>
      <c r="AQ4" s="1023"/>
      <c r="AR4" s="1023"/>
      <c r="AS4" s="1023"/>
      <c r="AT4" s="1023"/>
      <c r="AU4" s="1023"/>
      <c r="AV4" s="1024"/>
      <c r="AW4" s="1008"/>
      <c r="AX4" s="1009"/>
      <c r="AY4" s="1009"/>
      <c r="AZ4" s="1009"/>
      <c r="BA4" s="1009"/>
      <c r="BB4" s="1010"/>
      <c r="BC4" s="1014"/>
      <c r="BD4" s="1015"/>
      <c r="BE4" s="1015"/>
      <c r="BF4" s="1015"/>
      <c r="BG4" s="1015"/>
      <c r="BH4" s="1015"/>
      <c r="BI4" s="1015"/>
      <c r="BJ4" s="1015"/>
      <c r="BK4" s="1016"/>
    </row>
    <row r="5" spans="2:63" ht="42.75" customHeight="1" x14ac:dyDescent="0.15">
      <c r="B5" s="1036" t="s">
        <v>190</v>
      </c>
      <c r="C5" s="1033"/>
      <c r="D5" s="1033"/>
      <c r="E5" s="1033"/>
      <c r="F5" s="1033"/>
      <c r="G5" s="1034"/>
      <c r="H5" s="1032" t="s">
        <v>189</v>
      </c>
      <c r="I5" s="1033"/>
      <c r="J5" s="1033"/>
      <c r="K5" s="1033"/>
      <c r="L5" s="1033"/>
      <c r="M5" s="1033"/>
      <c r="N5" s="1033"/>
      <c r="O5" s="1034"/>
      <c r="P5" s="1035" t="s">
        <v>518</v>
      </c>
      <c r="Q5" s="942"/>
      <c r="R5" s="942"/>
      <c r="S5" s="942"/>
      <c r="T5" s="942"/>
      <c r="U5" s="942"/>
      <c r="V5" s="942"/>
      <c r="W5" s="942"/>
      <c r="X5" s="942"/>
      <c r="Y5" s="942"/>
      <c r="Z5" s="942"/>
      <c r="AA5" s="942"/>
      <c r="AB5" s="942"/>
      <c r="AC5" s="942"/>
      <c r="AD5" s="942"/>
      <c r="AE5" s="942"/>
      <c r="AF5" s="942"/>
      <c r="AG5" s="942"/>
      <c r="AH5" s="942"/>
      <c r="AI5" s="942"/>
      <c r="AJ5" s="942"/>
      <c r="AK5" s="942"/>
      <c r="AL5" s="942"/>
      <c r="AM5" s="942"/>
      <c r="AN5" s="1035" t="s">
        <v>188</v>
      </c>
      <c r="AO5" s="942"/>
      <c r="AP5" s="942"/>
      <c r="AQ5" s="942"/>
      <c r="AR5" s="942"/>
      <c r="AS5" s="942"/>
      <c r="AT5" s="942"/>
      <c r="AU5" s="942"/>
      <c r="AV5" s="942"/>
      <c r="AW5" s="942"/>
      <c r="AX5" s="942"/>
      <c r="AY5" s="942"/>
      <c r="AZ5" s="942"/>
      <c r="BA5" s="942"/>
      <c r="BB5" s="942"/>
      <c r="BC5" s="942"/>
      <c r="BD5" s="942"/>
      <c r="BE5" s="942"/>
      <c r="BF5" s="942"/>
      <c r="BG5" s="942"/>
      <c r="BH5" s="942"/>
      <c r="BI5" s="942"/>
      <c r="BJ5" s="942"/>
      <c r="BK5" s="943"/>
    </row>
    <row r="6" spans="2:63" ht="29.25" customHeight="1" x14ac:dyDescent="0.15">
      <c r="B6" s="1031"/>
      <c r="C6" s="690"/>
      <c r="D6" s="690"/>
      <c r="E6" s="690"/>
      <c r="F6" s="690"/>
      <c r="G6" s="691"/>
      <c r="H6" s="994"/>
      <c r="I6" s="994"/>
      <c r="J6" s="994"/>
      <c r="K6" s="994"/>
      <c r="L6" s="994"/>
      <c r="M6" s="994"/>
      <c r="N6" s="994"/>
      <c r="O6" s="994"/>
      <c r="P6" s="977"/>
      <c r="Q6" s="978"/>
      <c r="R6" s="978"/>
      <c r="S6" s="978"/>
      <c r="T6" s="978"/>
      <c r="U6" s="978"/>
      <c r="V6" s="978"/>
      <c r="W6" s="978"/>
      <c r="X6" s="978"/>
      <c r="Y6" s="978"/>
      <c r="Z6" s="978"/>
      <c r="AA6" s="978"/>
      <c r="AB6" s="978"/>
      <c r="AC6" s="978"/>
      <c r="AD6" s="978"/>
      <c r="AE6" s="978"/>
      <c r="AF6" s="978"/>
      <c r="AG6" s="978"/>
      <c r="AH6" s="978"/>
      <c r="AI6" s="978"/>
      <c r="AJ6" s="978"/>
      <c r="AK6" s="978"/>
      <c r="AL6" s="978"/>
      <c r="AM6" s="978"/>
      <c r="AN6" s="1025"/>
      <c r="AO6" s="1026"/>
      <c r="AP6" s="1026"/>
      <c r="AQ6" s="1026"/>
      <c r="AR6" s="1026"/>
      <c r="AS6" s="1026"/>
      <c r="AT6" s="1026"/>
      <c r="AU6" s="1026"/>
      <c r="AV6" s="1026"/>
      <c r="AW6" s="1026"/>
      <c r="AX6" s="1026"/>
      <c r="AY6" s="1026"/>
      <c r="AZ6" s="1026"/>
      <c r="BA6" s="1026"/>
      <c r="BB6" s="1026"/>
      <c r="BC6" s="1026"/>
      <c r="BD6" s="1026"/>
      <c r="BE6" s="1026"/>
      <c r="BF6" s="1026"/>
      <c r="BG6" s="1026"/>
      <c r="BH6" s="1026"/>
      <c r="BI6" s="1026"/>
      <c r="BJ6" s="1026"/>
      <c r="BK6" s="1027"/>
    </row>
    <row r="7" spans="2:63" ht="29.25" customHeight="1" x14ac:dyDescent="0.15">
      <c r="B7" s="1031"/>
      <c r="C7" s="690"/>
      <c r="D7" s="690"/>
      <c r="E7" s="690"/>
      <c r="F7" s="690"/>
      <c r="G7" s="691"/>
      <c r="H7" s="994"/>
      <c r="I7" s="994"/>
      <c r="J7" s="994"/>
      <c r="K7" s="994"/>
      <c r="L7" s="994"/>
      <c r="M7" s="994"/>
      <c r="N7" s="994"/>
      <c r="O7" s="994"/>
      <c r="P7" s="977"/>
      <c r="Q7" s="978"/>
      <c r="R7" s="978"/>
      <c r="S7" s="978"/>
      <c r="T7" s="978"/>
      <c r="U7" s="978"/>
      <c r="V7" s="978"/>
      <c r="W7" s="978"/>
      <c r="X7" s="978"/>
      <c r="Y7" s="978"/>
      <c r="Z7" s="978"/>
      <c r="AA7" s="978"/>
      <c r="AB7" s="978"/>
      <c r="AC7" s="978"/>
      <c r="AD7" s="978"/>
      <c r="AE7" s="978"/>
      <c r="AF7" s="978"/>
      <c r="AG7" s="978"/>
      <c r="AH7" s="978"/>
      <c r="AI7" s="978"/>
      <c r="AJ7" s="978"/>
      <c r="AK7" s="978"/>
      <c r="AL7" s="978"/>
      <c r="AM7" s="978"/>
      <c r="AN7" s="1025"/>
      <c r="AO7" s="1026"/>
      <c r="AP7" s="1026"/>
      <c r="AQ7" s="1026"/>
      <c r="AR7" s="1026"/>
      <c r="AS7" s="1026"/>
      <c r="AT7" s="1026"/>
      <c r="AU7" s="1026"/>
      <c r="AV7" s="1026"/>
      <c r="AW7" s="1026"/>
      <c r="AX7" s="1026"/>
      <c r="AY7" s="1026"/>
      <c r="AZ7" s="1026"/>
      <c r="BA7" s="1026"/>
      <c r="BB7" s="1026"/>
      <c r="BC7" s="1026"/>
      <c r="BD7" s="1026"/>
      <c r="BE7" s="1026"/>
      <c r="BF7" s="1026"/>
      <c r="BG7" s="1026"/>
      <c r="BH7" s="1026"/>
      <c r="BI7" s="1026"/>
      <c r="BJ7" s="1026"/>
      <c r="BK7" s="1027"/>
    </row>
    <row r="8" spans="2:63" ht="29.25" customHeight="1" x14ac:dyDescent="0.15">
      <c r="B8" s="982"/>
      <c r="C8" s="983"/>
      <c r="D8" s="983"/>
      <c r="E8" s="983"/>
      <c r="F8" s="983"/>
      <c r="G8" s="984"/>
      <c r="H8" s="985"/>
      <c r="I8" s="985"/>
      <c r="J8" s="985"/>
      <c r="K8" s="985"/>
      <c r="L8" s="985"/>
      <c r="M8" s="985"/>
      <c r="N8" s="985"/>
      <c r="O8" s="985"/>
      <c r="P8" s="986"/>
      <c r="Q8" s="987"/>
      <c r="R8" s="987"/>
      <c r="S8" s="987"/>
      <c r="T8" s="987"/>
      <c r="U8" s="987"/>
      <c r="V8" s="987"/>
      <c r="W8" s="987"/>
      <c r="X8" s="987"/>
      <c r="Y8" s="987"/>
      <c r="Z8" s="987"/>
      <c r="AA8" s="987"/>
      <c r="AB8" s="987"/>
      <c r="AC8" s="987"/>
      <c r="AD8" s="987"/>
      <c r="AE8" s="987"/>
      <c r="AF8" s="987"/>
      <c r="AG8" s="987"/>
      <c r="AH8" s="987"/>
      <c r="AI8" s="987"/>
      <c r="AJ8" s="987"/>
      <c r="AK8" s="987"/>
      <c r="AL8" s="987"/>
      <c r="AM8" s="987"/>
      <c r="AN8" s="986"/>
      <c r="AO8" s="987"/>
      <c r="AP8" s="987"/>
      <c r="AQ8" s="987"/>
      <c r="AR8" s="987"/>
      <c r="AS8" s="987"/>
      <c r="AT8" s="987"/>
      <c r="AU8" s="987"/>
      <c r="AV8" s="987"/>
      <c r="AW8" s="987"/>
      <c r="AX8" s="987"/>
      <c r="AY8" s="987"/>
      <c r="AZ8" s="987"/>
      <c r="BA8" s="987"/>
      <c r="BB8" s="987"/>
      <c r="BC8" s="987"/>
      <c r="BD8" s="987"/>
      <c r="BE8" s="987"/>
      <c r="BF8" s="987"/>
      <c r="BG8" s="987"/>
      <c r="BH8" s="987"/>
      <c r="BI8" s="987"/>
      <c r="BJ8" s="987"/>
      <c r="BK8" s="1004"/>
    </row>
    <row r="9" spans="2:63" ht="29.25" customHeight="1" x14ac:dyDescent="0.15">
      <c r="B9" s="982"/>
      <c r="C9" s="983"/>
      <c r="D9" s="983"/>
      <c r="E9" s="983"/>
      <c r="F9" s="983"/>
      <c r="G9" s="984"/>
      <c r="H9" s="985"/>
      <c r="I9" s="985"/>
      <c r="J9" s="985"/>
      <c r="K9" s="985"/>
      <c r="L9" s="985"/>
      <c r="M9" s="985"/>
      <c r="N9" s="985"/>
      <c r="O9" s="985"/>
      <c r="P9" s="986"/>
      <c r="Q9" s="987"/>
      <c r="R9" s="987"/>
      <c r="S9" s="987"/>
      <c r="T9" s="987"/>
      <c r="U9" s="987"/>
      <c r="V9" s="987"/>
      <c r="W9" s="987"/>
      <c r="X9" s="987"/>
      <c r="Y9" s="987"/>
      <c r="Z9" s="987"/>
      <c r="AA9" s="987"/>
      <c r="AB9" s="987"/>
      <c r="AC9" s="987"/>
      <c r="AD9" s="987"/>
      <c r="AE9" s="987"/>
      <c r="AF9" s="987"/>
      <c r="AG9" s="987"/>
      <c r="AH9" s="987"/>
      <c r="AI9" s="987"/>
      <c r="AJ9" s="987"/>
      <c r="AK9" s="987"/>
      <c r="AL9" s="987"/>
      <c r="AM9" s="987"/>
      <c r="AN9" s="986"/>
      <c r="AO9" s="987"/>
      <c r="AP9" s="987"/>
      <c r="AQ9" s="987"/>
      <c r="AR9" s="987"/>
      <c r="AS9" s="987"/>
      <c r="AT9" s="987"/>
      <c r="AU9" s="987"/>
      <c r="AV9" s="987"/>
      <c r="AW9" s="987"/>
      <c r="AX9" s="987"/>
      <c r="AY9" s="987"/>
      <c r="AZ9" s="987"/>
      <c r="BA9" s="987"/>
      <c r="BB9" s="987"/>
      <c r="BC9" s="987"/>
      <c r="BD9" s="987"/>
      <c r="BE9" s="987"/>
      <c r="BF9" s="987"/>
      <c r="BG9" s="987"/>
      <c r="BH9" s="987"/>
      <c r="BI9" s="987"/>
      <c r="BJ9" s="987"/>
      <c r="BK9" s="1004"/>
    </row>
    <row r="10" spans="2:63" ht="29.25" customHeight="1" x14ac:dyDescent="0.15">
      <c r="B10" s="982"/>
      <c r="C10" s="983"/>
      <c r="D10" s="983"/>
      <c r="E10" s="983"/>
      <c r="F10" s="983"/>
      <c r="G10" s="984"/>
      <c r="H10" s="985"/>
      <c r="I10" s="985"/>
      <c r="J10" s="985"/>
      <c r="K10" s="985"/>
      <c r="L10" s="985"/>
      <c r="M10" s="985"/>
      <c r="N10" s="985"/>
      <c r="O10" s="985"/>
      <c r="P10" s="986"/>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6"/>
      <c r="AO10" s="987"/>
      <c r="AP10" s="987"/>
      <c r="AQ10" s="987"/>
      <c r="AR10" s="987"/>
      <c r="AS10" s="987"/>
      <c r="AT10" s="987"/>
      <c r="AU10" s="987"/>
      <c r="AV10" s="987"/>
      <c r="AW10" s="987"/>
      <c r="AX10" s="987"/>
      <c r="AY10" s="987"/>
      <c r="AZ10" s="987"/>
      <c r="BA10" s="987"/>
      <c r="BB10" s="987"/>
      <c r="BC10" s="987"/>
      <c r="BD10" s="987"/>
      <c r="BE10" s="987"/>
      <c r="BF10" s="987"/>
      <c r="BG10" s="987"/>
      <c r="BH10" s="987"/>
      <c r="BI10" s="987"/>
      <c r="BJ10" s="987"/>
      <c r="BK10" s="1004"/>
    </row>
    <row r="11" spans="2:63" ht="29.25" customHeight="1" x14ac:dyDescent="0.15">
      <c r="B11" s="982"/>
      <c r="C11" s="983"/>
      <c r="D11" s="983"/>
      <c r="E11" s="983"/>
      <c r="F11" s="983"/>
      <c r="G11" s="984"/>
      <c r="H11" s="985"/>
      <c r="I11" s="985"/>
      <c r="J11" s="985"/>
      <c r="K11" s="985"/>
      <c r="L11" s="985"/>
      <c r="M11" s="985"/>
      <c r="N11" s="985"/>
      <c r="O11" s="985"/>
      <c r="P11" s="986"/>
      <c r="Q11" s="987"/>
      <c r="R11" s="987"/>
      <c r="S11" s="987"/>
      <c r="T11" s="987"/>
      <c r="U11" s="987"/>
      <c r="V11" s="987"/>
      <c r="W11" s="987"/>
      <c r="X11" s="987"/>
      <c r="Y11" s="987"/>
      <c r="Z11" s="987"/>
      <c r="AA11" s="987"/>
      <c r="AB11" s="987"/>
      <c r="AC11" s="987"/>
      <c r="AD11" s="987"/>
      <c r="AE11" s="987"/>
      <c r="AF11" s="987"/>
      <c r="AG11" s="987"/>
      <c r="AH11" s="987"/>
      <c r="AI11" s="987"/>
      <c r="AJ11" s="987"/>
      <c r="AK11" s="987"/>
      <c r="AL11" s="987"/>
      <c r="AM11" s="987"/>
      <c r="AN11" s="986"/>
      <c r="AO11" s="987"/>
      <c r="AP11" s="987"/>
      <c r="AQ11" s="987"/>
      <c r="AR11" s="987"/>
      <c r="AS11" s="987"/>
      <c r="AT11" s="987"/>
      <c r="AU11" s="987"/>
      <c r="AV11" s="987"/>
      <c r="AW11" s="987"/>
      <c r="AX11" s="987"/>
      <c r="AY11" s="987"/>
      <c r="AZ11" s="987"/>
      <c r="BA11" s="987"/>
      <c r="BB11" s="987"/>
      <c r="BC11" s="987"/>
      <c r="BD11" s="987"/>
      <c r="BE11" s="987"/>
      <c r="BF11" s="987"/>
      <c r="BG11" s="987"/>
      <c r="BH11" s="987"/>
      <c r="BI11" s="987"/>
      <c r="BJ11" s="987"/>
      <c r="BK11" s="1004"/>
    </row>
    <row r="12" spans="2:63" ht="29.25" customHeight="1" x14ac:dyDescent="0.15">
      <c r="B12" s="982"/>
      <c r="C12" s="983"/>
      <c r="D12" s="983"/>
      <c r="E12" s="983"/>
      <c r="F12" s="983"/>
      <c r="G12" s="984"/>
      <c r="H12" s="985"/>
      <c r="I12" s="985"/>
      <c r="J12" s="985"/>
      <c r="K12" s="985"/>
      <c r="L12" s="985"/>
      <c r="M12" s="985"/>
      <c r="N12" s="985"/>
      <c r="O12" s="985"/>
      <c r="P12" s="986"/>
      <c r="Q12" s="987"/>
      <c r="R12" s="987"/>
      <c r="S12" s="987"/>
      <c r="T12" s="987"/>
      <c r="U12" s="987"/>
      <c r="V12" s="987"/>
      <c r="W12" s="987"/>
      <c r="X12" s="987"/>
      <c r="Y12" s="987"/>
      <c r="Z12" s="987"/>
      <c r="AA12" s="987"/>
      <c r="AB12" s="987"/>
      <c r="AC12" s="987"/>
      <c r="AD12" s="987"/>
      <c r="AE12" s="987"/>
      <c r="AF12" s="987"/>
      <c r="AG12" s="987"/>
      <c r="AH12" s="987"/>
      <c r="AI12" s="987"/>
      <c r="AJ12" s="987"/>
      <c r="AK12" s="987"/>
      <c r="AL12" s="987"/>
      <c r="AM12" s="987"/>
      <c r="AN12" s="986"/>
      <c r="AO12" s="987"/>
      <c r="AP12" s="987"/>
      <c r="AQ12" s="987"/>
      <c r="AR12" s="987"/>
      <c r="AS12" s="987"/>
      <c r="AT12" s="987"/>
      <c r="AU12" s="987"/>
      <c r="AV12" s="987"/>
      <c r="AW12" s="987"/>
      <c r="AX12" s="987"/>
      <c r="AY12" s="987"/>
      <c r="AZ12" s="987"/>
      <c r="BA12" s="987"/>
      <c r="BB12" s="987"/>
      <c r="BC12" s="987"/>
      <c r="BD12" s="987"/>
      <c r="BE12" s="987"/>
      <c r="BF12" s="987"/>
      <c r="BG12" s="987"/>
      <c r="BH12" s="987"/>
      <c r="BI12" s="987"/>
      <c r="BJ12" s="987"/>
      <c r="BK12" s="1004"/>
    </row>
    <row r="13" spans="2:63" ht="29.25" customHeight="1" x14ac:dyDescent="0.15">
      <c r="B13" s="982"/>
      <c r="C13" s="983"/>
      <c r="D13" s="983"/>
      <c r="E13" s="983"/>
      <c r="F13" s="983"/>
      <c r="G13" s="984"/>
      <c r="H13" s="985"/>
      <c r="I13" s="985"/>
      <c r="J13" s="985"/>
      <c r="K13" s="985"/>
      <c r="L13" s="985"/>
      <c r="M13" s="985"/>
      <c r="N13" s="985"/>
      <c r="O13" s="985"/>
      <c r="P13" s="986"/>
      <c r="Q13" s="987"/>
      <c r="R13" s="987"/>
      <c r="S13" s="987"/>
      <c r="T13" s="987"/>
      <c r="U13" s="987"/>
      <c r="V13" s="987"/>
      <c r="W13" s="987"/>
      <c r="X13" s="987"/>
      <c r="Y13" s="987"/>
      <c r="Z13" s="987"/>
      <c r="AA13" s="987"/>
      <c r="AB13" s="987"/>
      <c r="AC13" s="987"/>
      <c r="AD13" s="987"/>
      <c r="AE13" s="987"/>
      <c r="AF13" s="987"/>
      <c r="AG13" s="987"/>
      <c r="AH13" s="987"/>
      <c r="AI13" s="987"/>
      <c r="AJ13" s="987"/>
      <c r="AK13" s="987"/>
      <c r="AL13" s="987"/>
      <c r="AM13" s="987"/>
      <c r="AN13" s="986"/>
      <c r="AO13" s="987"/>
      <c r="AP13" s="987"/>
      <c r="AQ13" s="987"/>
      <c r="AR13" s="987"/>
      <c r="AS13" s="987"/>
      <c r="AT13" s="987"/>
      <c r="AU13" s="987"/>
      <c r="AV13" s="987"/>
      <c r="AW13" s="987"/>
      <c r="AX13" s="987"/>
      <c r="AY13" s="987"/>
      <c r="AZ13" s="987"/>
      <c r="BA13" s="987"/>
      <c r="BB13" s="987"/>
      <c r="BC13" s="987"/>
      <c r="BD13" s="987"/>
      <c r="BE13" s="987"/>
      <c r="BF13" s="987"/>
      <c r="BG13" s="987"/>
      <c r="BH13" s="987"/>
      <c r="BI13" s="987"/>
      <c r="BJ13" s="987"/>
      <c r="BK13" s="1004"/>
    </row>
    <row r="14" spans="2:63" ht="29.25" customHeight="1" x14ac:dyDescent="0.15">
      <c r="B14" s="982"/>
      <c r="C14" s="983"/>
      <c r="D14" s="983"/>
      <c r="E14" s="983"/>
      <c r="F14" s="983"/>
      <c r="G14" s="984"/>
      <c r="H14" s="985"/>
      <c r="I14" s="985"/>
      <c r="J14" s="985"/>
      <c r="K14" s="985"/>
      <c r="L14" s="985"/>
      <c r="M14" s="985"/>
      <c r="N14" s="985"/>
      <c r="O14" s="985"/>
      <c r="P14" s="986"/>
      <c r="Q14" s="987"/>
      <c r="R14" s="987"/>
      <c r="S14" s="987"/>
      <c r="T14" s="987"/>
      <c r="U14" s="987"/>
      <c r="V14" s="987"/>
      <c r="W14" s="987"/>
      <c r="X14" s="987"/>
      <c r="Y14" s="987"/>
      <c r="Z14" s="987"/>
      <c r="AA14" s="987"/>
      <c r="AB14" s="987"/>
      <c r="AC14" s="987"/>
      <c r="AD14" s="987"/>
      <c r="AE14" s="987"/>
      <c r="AF14" s="987"/>
      <c r="AG14" s="987"/>
      <c r="AH14" s="987"/>
      <c r="AI14" s="987"/>
      <c r="AJ14" s="987"/>
      <c r="AK14" s="987"/>
      <c r="AL14" s="987"/>
      <c r="AM14" s="987"/>
      <c r="AN14" s="986"/>
      <c r="AO14" s="987"/>
      <c r="AP14" s="987"/>
      <c r="AQ14" s="987"/>
      <c r="AR14" s="987"/>
      <c r="AS14" s="987"/>
      <c r="AT14" s="987"/>
      <c r="AU14" s="987"/>
      <c r="AV14" s="987"/>
      <c r="AW14" s="987"/>
      <c r="AX14" s="987"/>
      <c r="AY14" s="987"/>
      <c r="AZ14" s="987"/>
      <c r="BA14" s="987"/>
      <c r="BB14" s="987"/>
      <c r="BC14" s="987"/>
      <c r="BD14" s="987"/>
      <c r="BE14" s="987"/>
      <c r="BF14" s="987"/>
      <c r="BG14" s="987"/>
      <c r="BH14" s="987"/>
      <c r="BI14" s="987"/>
      <c r="BJ14" s="987"/>
      <c r="BK14" s="1004"/>
    </row>
    <row r="15" spans="2:63" ht="29.25" customHeight="1" x14ac:dyDescent="0.15">
      <c r="B15" s="982"/>
      <c r="C15" s="983"/>
      <c r="D15" s="983"/>
      <c r="E15" s="983"/>
      <c r="F15" s="983"/>
      <c r="G15" s="984"/>
      <c r="H15" s="985"/>
      <c r="I15" s="985"/>
      <c r="J15" s="985"/>
      <c r="K15" s="985"/>
      <c r="L15" s="985"/>
      <c r="M15" s="985"/>
      <c r="N15" s="985"/>
      <c r="O15" s="985"/>
      <c r="P15" s="986"/>
      <c r="Q15" s="987"/>
      <c r="R15" s="987"/>
      <c r="S15" s="987"/>
      <c r="T15" s="987"/>
      <c r="U15" s="987"/>
      <c r="V15" s="987"/>
      <c r="W15" s="987"/>
      <c r="X15" s="987"/>
      <c r="Y15" s="987"/>
      <c r="Z15" s="987"/>
      <c r="AA15" s="987"/>
      <c r="AB15" s="987"/>
      <c r="AC15" s="987"/>
      <c r="AD15" s="987"/>
      <c r="AE15" s="987"/>
      <c r="AF15" s="987"/>
      <c r="AG15" s="987"/>
      <c r="AH15" s="987"/>
      <c r="AI15" s="987"/>
      <c r="AJ15" s="987"/>
      <c r="AK15" s="987"/>
      <c r="AL15" s="987"/>
      <c r="AM15" s="987"/>
      <c r="AN15" s="986"/>
      <c r="AO15" s="987"/>
      <c r="AP15" s="987"/>
      <c r="AQ15" s="987"/>
      <c r="AR15" s="987"/>
      <c r="AS15" s="987"/>
      <c r="AT15" s="987"/>
      <c r="AU15" s="987"/>
      <c r="AV15" s="987"/>
      <c r="AW15" s="987"/>
      <c r="AX15" s="987"/>
      <c r="AY15" s="987"/>
      <c r="AZ15" s="987"/>
      <c r="BA15" s="987"/>
      <c r="BB15" s="987"/>
      <c r="BC15" s="987"/>
      <c r="BD15" s="987"/>
      <c r="BE15" s="987"/>
      <c r="BF15" s="987"/>
      <c r="BG15" s="987"/>
      <c r="BH15" s="987"/>
      <c r="BI15" s="987"/>
      <c r="BJ15" s="987"/>
      <c r="BK15" s="1004"/>
    </row>
    <row r="16" spans="2:63" ht="29.25" customHeight="1" x14ac:dyDescent="0.15">
      <c r="B16" s="982"/>
      <c r="C16" s="983"/>
      <c r="D16" s="983"/>
      <c r="E16" s="983"/>
      <c r="F16" s="983"/>
      <c r="G16" s="984"/>
      <c r="H16" s="985"/>
      <c r="I16" s="985"/>
      <c r="J16" s="985"/>
      <c r="K16" s="985"/>
      <c r="L16" s="985"/>
      <c r="M16" s="985"/>
      <c r="N16" s="985"/>
      <c r="O16" s="985"/>
      <c r="P16" s="986"/>
      <c r="Q16" s="987"/>
      <c r="R16" s="987"/>
      <c r="S16" s="987"/>
      <c r="T16" s="987"/>
      <c r="U16" s="987"/>
      <c r="V16" s="987"/>
      <c r="W16" s="987"/>
      <c r="X16" s="987"/>
      <c r="Y16" s="987"/>
      <c r="Z16" s="987"/>
      <c r="AA16" s="987"/>
      <c r="AB16" s="987"/>
      <c r="AC16" s="987"/>
      <c r="AD16" s="987"/>
      <c r="AE16" s="987"/>
      <c r="AF16" s="987"/>
      <c r="AG16" s="987"/>
      <c r="AH16" s="987"/>
      <c r="AI16" s="987"/>
      <c r="AJ16" s="987"/>
      <c r="AK16" s="987"/>
      <c r="AL16" s="987"/>
      <c r="AM16" s="987"/>
      <c r="AN16" s="986"/>
      <c r="AO16" s="987"/>
      <c r="AP16" s="987"/>
      <c r="AQ16" s="987"/>
      <c r="AR16" s="987"/>
      <c r="AS16" s="987"/>
      <c r="AT16" s="987"/>
      <c r="AU16" s="987"/>
      <c r="AV16" s="987"/>
      <c r="AW16" s="987"/>
      <c r="AX16" s="987"/>
      <c r="AY16" s="987"/>
      <c r="AZ16" s="987"/>
      <c r="BA16" s="987"/>
      <c r="BB16" s="987"/>
      <c r="BC16" s="987"/>
      <c r="BD16" s="987"/>
      <c r="BE16" s="987"/>
      <c r="BF16" s="987"/>
      <c r="BG16" s="987"/>
      <c r="BH16" s="987"/>
      <c r="BI16" s="987"/>
      <c r="BJ16" s="987"/>
      <c r="BK16" s="1004"/>
    </row>
    <row r="17" spans="2:63" ht="29.25" customHeight="1" x14ac:dyDescent="0.15">
      <c r="B17" s="982"/>
      <c r="C17" s="983"/>
      <c r="D17" s="983"/>
      <c r="E17" s="983"/>
      <c r="F17" s="983"/>
      <c r="G17" s="984"/>
      <c r="H17" s="985"/>
      <c r="I17" s="985"/>
      <c r="J17" s="985"/>
      <c r="K17" s="985"/>
      <c r="L17" s="985"/>
      <c r="M17" s="985"/>
      <c r="N17" s="985"/>
      <c r="O17" s="985"/>
      <c r="P17" s="986"/>
      <c r="Q17" s="987"/>
      <c r="R17" s="987"/>
      <c r="S17" s="987"/>
      <c r="T17" s="987"/>
      <c r="U17" s="987"/>
      <c r="V17" s="987"/>
      <c r="W17" s="987"/>
      <c r="X17" s="987"/>
      <c r="Y17" s="987"/>
      <c r="Z17" s="987"/>
      <c r="AA17" s="987"/>
      <c r="AB17" s="987"/>
      <c r="AC17" s="987"/>
      <c r="AD17" s="987"/>
      <c r="AE17" s="987"/>
      <c r="AF17" s="987"/>
      <c r="AG17" s="987"/>
      <c r="AH17" s="987"/>
      <c r="AI17" s="987"/>
      <c r="AJ17" s="987"/>
      <c r="AK17" s="987"/>
      <c r="AL17" s="987"/>
      <c r="AM17" s="987"/>
      <c r="AN17" s="986"/>
      <c r="AO17" s="987"/>
      <c r="AP17" s="987"/>
      <c r="AQ17" s="987"/>
      <c r="AR17" s="987"/>
      <c r="AS17" s="987"/>
      <c r="AT17" s="987"/>
      <c r="AU17" s="987"/>
      <c r="AV17" s="987"/>
      <c r="AW17" s="987"/>
      <c r="AX17" s="987"/>
      <c r="AY17" s="987"/>
      <c r="AZ17" s="987"/>
      <c r="BA17" s="987"/>
      <c r="BB17" s="987"/>
      <c r="BC17" s="987"/>
      <c r="BD17" s="987"/>
      <c r="BE17" s="987"/>
      <c r="BF17" s="987"/>
      <c r="BG17" s="987"/>
      <c r="BH17" s="987"/>
      <c r="BI17" s="987"/>
      <c r="BJ17" s="987"/>
      <c r="BK17" s="1004"/>
    </row>
    <row r="18" spans="2:63" ht="29.25" customHeight="1" x14ac:dyDescent="0.15">
      <c r="B18" s="982"/>
      <c r="C18" s="983"/>
      <c r="D18" s="983"/>
      <c r="E18" s="983"/>
      <c r="F18" s="983"/>
      <c r="G18" s="984"/>
      <c r="H18" s="985"/>
      <c r="I18" s="985"/>
      <c r="J18" s="985"/>
      <c r="K18" s="985"/>
      <c r="L18" s="985"/>
      <c r="M18" s="985"/>
      <c r="N18" s="985"/>
      <c r="O18" s="985"/>
      <c r="P18" s="986"/>
      <c r="Q18" s="987"/>
      <c r="R18" s="987"/>
      <c r="S18" s="987"/>
      <c r="T18" s="987"/>
      <c r="U18" s="987"/>
      <c r="V18" s="987"/>
      <c r="W18" s="987"/>
      <c r="X18" s="987"/>
      <c r="Y18" s="987"/>
      <c r="Z18" s="987"/>
      <c r="AA18" s="987"/>
      <c r="AB18" s="987"/>
      <c r="AC18" s="987"/>
      <c r="AD18" s="987"/>
      <c r="AE18" s="987"/>
      <c r="AF18" s="987"/>
      <c r="AG18" s="987"/>
      <c r="AH18" s="987"/>
      <c r="AI18" s="987"/>
      <c r="AJ18" s="987"/>
      <c r="AK18" s="987"/>
      <c r="AL18" s="987"/>
      <c r="AM18" s="987"/>
      <c r="AN18" s="986"/>
      <c r="AO18" s="987"/>
      <c r="AP18" s="987"/>
      <c r="AQ18" s="987"/>
      <c r="AR18" s="987"/>
      <c r="AS18" s="987"/>
      <c r="AT18" s="987"/>
      <c r="AU18" s="987"/>
      <c r="AV18" s="987"/>
      <c r="AW18" s="987"/>
      <c r="AX18" s="987"/>
      <c r="AY18" s="987"/>
      <c r="AZ18" s="987"/>
      <c r="BA18" s="987"/>
      <c r="BB18" s="987"/>
      <c r="BC18" s="987"/>
      <c r="BD18" s="987"/>
      <c r="BE18" s="987"/>
      <c r="BF18" s="987"/>
      <c r="BG18" s="987"/>
      <c r="BH18" s="987"/>
      <c r="BI18" s="987"/>
      <c r="BJ18" s="987"/>
      <c r="BK18" s="1004"/>
    </row>
    <row r="19" spans="2:63" ht="29.25" customHeight="1" x14ac:dyDescent="0.15">
      <c r="B19" s="982"/>
      <c r="C19" s="983"/>
      <c r="D19" s="983"/>
      <c r="E19" s="983"/>
      <c r="F19" s="983"/>
      <c r="G19" s="984"/>
      <c r="H19" s="985"/>
      <c r="I19" s="985"/>
      <c r="J19" s="985"/>
      <c r="K19" s="985"/>
      <c r="L19" s="985"/>
      <c r="M19" s="985"/>
      <c r="N19" s="985"/>
      <c r="O19" s="985"/>
      <c r="P19" s="986"/>
      <c r="Q19" s="987"/>
      <c r="R19" s="987"/>
      <c r="S19" s="987"/>
      <c r="T19" s="987"/>
      <c r="U19" s="987"/>
      <c r="V19" s="987"/>
      <c r="W19" s="987"/>
      <c r="X19" s="987"/>
      <c r="Y19" s="987"/>
      <c r="Z19" s="987"/>
      <c r="AA19" s="987"/>
      <c r="AB19" s="987"/>
      <c r="AC19" s="987"/>
      <c r="AD19" s="987"/>
      <c r="AE19" s="987"/>
      <c r="AF19" s="987"/>
      <c r="AG19" s="987"/>
      <c r="AH19" s="987"/>
      <c r="AI19" s="987"/>
      <c r="AJ19" s="987"/>
      <c r="AK19" s="987"/>
      <c r="AL19" s="987"/>
      <c r="AM19" s="987"/>
      <c r="AN19" s="986"/>
      <c r="AO19" s="987"/>
      <c r="AP19" s="987"/>
      <c r="AQ19" s="987"/>
      <c r="AR19" s="987"/>
      <c r="AS19" s="987"/>
      <c r="AT19" s="987"/>
      <c r="AU19" s="987"/>
      <c r="AV19" s="987"/>
      <c r="AW19" s="987"/>
      <c r="AX19" s="987"/>
      <c r="AY19" s="987"/>
      <c r="AZ19" s="987"/>
      <c r="BA19" s="987"/>
      <c r="BB19" s="987"/>
      <c r="BC19" s="987"/>
      <c r="BD19" s="987"/>
      <c r="BE19" s="987"/>
      <c r="BF19" s="987"/>
      <c r="BG19" s="987"/>
      <c r="BH19" s="987"/>
      <c r="BI19" s="987"/>
      <c r="BJ19" s="987"/>
      <c r="BK19" s="1004"/>
    </row>
    <row r="20" spans="2:63" x14ac:dyDescent="0.15">
      <c r="B20" s="115"/>
      <c r="C20" s="115"/>
      <c r="D20" s="38" t="s">
        <v>448</v>
      </c>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row>
    <row r="21" spans="2:63" x14ac:dyDescent="0.15">
      <c r="D21" s="4" t="s">
        <v>369</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50"/>
  <sheetViews>
    <sheetView showGridLines="0" view="pageBreakPreview" topLeftCell="A9" zoomScale="115" zoomScaleNormal="85" zoomScaleSheetLayoutView="115" workbookViewId="0">
      <selection activeCell="AG35" sqref="AG35"/>
    </sheetView>
  </sheetViews>
  <sheetFormatPr defaultColWidth="9" defaultRowHeight="12" x14ac:dyDescent="0.15"/>
  <cols>
    <col min="1" max="1" width="2.75" style="116" customWidth="1"/>
    <col min="2" max="3" width="5.75" style="118" customWidth="1"/>
    <col min="4" max="4" width="5.625" style="118" customWidth="1"/>
    <col min="5" max="16" width="4.75" style="116" customWidth="1"/>
    <col min="17" max="28" width="6.5" style="116" customWidth="1"/>
    <col min="29" max="29" width="4" style="116" customWidth="1"/>
    <col min="30" max="16384" width="9" style="116"/>
  </cols>
  <sheetData>
    <row r="1" spans="1:36" ht="20.25" customHeight="1" x14ac:dyDescent="0.15">
      <c r="B1" s="117" t="s">
        <v>451</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15">
      <c r="B2" s="1064" t="s">
        <v>51</v>
      </c>
      <c r="C2" s="1064"/>
      <c r="D2" s="1064"/>
      <c r="E2" s="1064"/>
      <c r="F2" s="1083" t="s">
        <v>709</v>
      </c>
      <c r="G2" s="1083"/>
      <c r="H2" s="1083"/>
      <c r="I2" s="1083"/>
      <c r="J2" s="1083"/>
      <c r="K2" s="1083"/>
      <c r="L2" s="1070" t="s">
        <v>50</v>
      </c>
      <c r="M2" s="1070"/>
      <c r="N2" s="1070"/>
      <c r="O2" s="1083" t="s">
        <v>567</v>
      </c>
      <c r="P2" s="1083"/>
      <c r="Q2" s="1083"/>
      <c r="R2" s="1083"/>
      <c r="S2" s="1083"/>
      <c r="T2" s="1079" t="s">
        <v>446</v>
      </c>
      <c r="U2" s="1080"/>
      <c r="V2" s="1073" t="s">
        <v>529</v>
      </c>
      <c r="W2" s="1074"/>
      <c r="X2" s="1075"/>
      <c r="Y2" s="1041" t="s">
        <v>402</v>
      </c>
      <c r="Z2" s="1043">
        <v>45587</v>
      </c>
      <c r="AA2" s="1044"/>
      <c r="AB2" s="1045"/>
    </row>
    <row r="3" spans="1:36" ht="12" customHeight="1" x14ac:dyDescent="0.15">
      <c r="A3" s="116" t="s">
        <v>49</v>
      </c>
      <c r="B3" s="1052" t="s">
        <v>48</v>
      </c>
      <c r="C3" s="1052"/>
      <c r="D3" s="1052"/>
      <c r="E3" s="1052"/>
      <c r="F3" s="1063" t="s">
        <v>710</v>
      </c>
      <c r="G3" s="1063"/>
      <c r="H3" s="1063"/>
      <c r="I3" s="1063"/>
      <c r="J3" s="1063"/>
      <c r="K3" s="1063"/>
      <c r="L3" s="1070" t="s">
        <v>47</v>
      </c>
      <c r="M3" s="1070"/>
      <c r="N3" s="1070"/>
      <c r="O3" s="1040" t="s">
        <v>897</v>
      </c>
      <c r="P3" s="1040"/>
      <c r="Q3" s="1040"/>
      <c r="R3" s="1040"/>
      <c r="S3" s="1040"/>
      <c r="T3" s="1081"/>
      <c r="U3" s="1082"/>
      <c r="V3" s="1076" t="s">
        <v>530</v>
      </c>
      <c r="W3" s="1077"/>
      <c r="X3" s="1078"/>
      <c r="Y3" s="1042"/>
      <c r="Z3" s="1046"/>
      <c r="AA3" s="1047"/>
      <c r="AB3" s="1048"/>
    </row>
    <row r="4" spans="1:36" ht="12" customHeight="1" x14ac:dyDescent="0.15">
      <c r="B4" s="1065"/>
      <c r="C4" s="1066"/>
      <c r="D4" s="1066"/>
      <c r="E4" s="1066"/>
      <c r="F4" s="1066"/>
      <c r="G4" s="1066"/>
      <c r="H4" s="1066"/>
      <c r="I4" s="1066"/>
      <c r="J4" s="1066"/>
      <c r="K4" s="1066"/>
      <c r="L4" s="1066"/>
      <c r="M4" s="1066"/>
      <c r="N4" s="1066"/>
      <c r="O4" s="1066"/>
      <c r="P4" s="1066"/>
      <c r="Q4" s="1066"/>
      <c r="R4" s="1066"/>
      <c r="S4" s="1066"/>
      <c r="T4" s="1066"/>
      <c r="U4" s="1066"/>
      <c r="V4" s="1066"/>
      <c r="W4" s="1066"/>
      <c r="X4" s="1066"/>
      <c r="Y4" s="1066"/>
      <c r="Z4" s="122"/>
      <c r="AA4" s="67"/>
      <c r="AB4" s="123"/>
      <c r="AC4" s="68"/>
      <c r="AD4" s="3"/>
      <c r="AE4" s="3"/>
      <c r="AF4" s="3"/>
      <c r="AG4" s="3"/>
      <c r="AH4" s="3"/>
      <c r="AI4" s="3"/>
      <c r="AJ4" s="3"/>
    </row>
    <row r="5" spans="1:36" ht="12.75" customHeight="1" thickBot="1" x14ac:dyDescent="0.2">
      <c r="B5" s="1067" t="s">
        <v>408</v>
      </c>
      <c r="C5" s="1068"/>
      <c r="D5" s="1068"/>
      <c r="E5" s="1068"/>
      <c r="F5" s="1068"/>
      <c r="G5" s="1068"/>
      <c r="H5" s="1068"/>
      <c r="I5" s="1068"/>
      <c r="J5" s="1068"/>
      <c r="K5" s="1068"/>
      <c r="L5" s="1068"/>
      <c r="M5" s="1068"/>
      <c r="N5" s="1068"/>
      <c r="O5" s="1068"/>
      <c r="P5" s="1068"/>
      <c r="Q5" s="1068"/>
      <c r="R5" s="1068"/>
      <c r="S5" s="1068"/>
      <c r="T5" s="1068"/>
      <c r="U5" s="1068"/>
      <c r="V5" s="1068"/>
      <c r="W5" s="1068"/>
      <c r="X5" s="1068"/>
      <c r="Y5" s="1068"/>
      <c r="Z5" s="1068"/>
      <c r="AA5" s="1068"/>
      <c r="AB5" s="1069"/>
      <c r="AC5" s="40"/>
      <c r="AD5" s="3"/>
      <c r="AE5" s="3"/>
      <c r="AF5" s="3"/>
      <c r="AG5" s="3"/>
      <c r="AH5" s="3"/>
      <c r="AI5" s="3"/>
      <c r="AJ5" s="3"/>
    </row>
    <row r="6" spans="1:36" ht="13.5" customHeight="1" x14ac:dyDescent="0.15">
      <c r="B6" s="1058" t="s">
        <v>401</v>
      </c>
      <c r="C6" s="1059"/>
      <c r="D6" s="1060"/>
      <c r="E6" s="1049" t="s">
        <v>46</v>
      </c>
      <c r="F6" s="1050"/>
      <c r="G6" s="1050"/>
      <c r="H6" s="1050"/>
      <c r="I6" s="1050"/>
      <c r="J6" s="1050"/>
      <c r="K6" s="1050"/>
      <c r="L6" s="1050"/>
      <c r="M6" s="1050"/>
      <c r="N6" s="1050"/>
      <c r="O6" s="1050"/>
      <c r="P6" s="1050"/>
      <c r="Q6" s="1049" t="s">
        <v>45</v>
      </c>
      <c r="R6" s="1050"/>
      <c r="S6" s="1050"/>
      <c r="T6" s="1050"/>
      <c r="U6" s="1050"/>
      <c r="V6" s="1050"/>
      <c r="W6" s="1050"/>
      <c r="X6" s="1050"/>
      <c r="Y6" s="1050"/>
      <c r="Z6" s="1050"/>
      <c r="AA6" s="1050"/>
      <c r="AB6" s="1051"/>
      <c r="AC6" s="65"/>
      <c r="AD6" s="65"/>
    </row>
    <row r="7" spans="1:36" ht="13.5" x14ac:dyDescent="0.15">
      <c r="B7" s="1071" t="s">
        <v>400</v>
      </c>
      <c r="C7" s="1053" t="s">
        <v>399</v>
      </c>
      <c r="D7" s="1056" t="s">
        <v>447</v>
      </c>
      <c r="E7" s="1061" t="s">
        <v>511</v>
      </c>
      <c r="F7" s="1038"/>
      <c r="G7" s="1038"/>
      <c r="H7" s="1038"/>
      <c r="I7" s="1038"/>
      <c r="J7" s="1038"/>
      <c r="K7" s="1038"/>
      <c r="L7" s="1038"/>
      <c r="M7" s="1038"/>
      <c r="N7" s="1038"/>
      <c r="O7" s="1038"/>
      <c r="P7" s="1062"/>
      <c r="Q7" s="1061" t="s">
        <v>44</v>
      </c>
      <c r="R7" s="1038"/>
      <c r="S7" s="1038"/>
      <c r="T7" s="1038"/>
      <c r="U7" s="1037" t="s">
        <v>43</v>
      </c>
      <c r="V7" s="1038"/>
      <c r="W7" s="1038"/>
      <c r="X7" s="1038"/>
      <c r="Y7" s="1038"/>
      <c r="Z7" s="1038"/>
      <c r="AA7" s="1038"/>
      <c r="AB7" s="1039"/>
      <c r="AC7" s="65"/>
      <c r="AD7" s="65"/>
    </row>
    <row r="8" spans="1:36" ht="13.5" x14ac:dyDescent="0.15">
      <c r="B8" s="1071"/>
      <c r="C8" s="1054"/>
      <c r="D8" s="1056"/>
      <c r="E8" s="1061" t="s">
        <v>42</v>
      </c>
      <c r="F8" s="1038"/>
      <c r="G8" s="1038"/>
      <c r="H8" s="1062"/>
      <c r="I8" s="1038" t="s">
        <v>41</v>
      </c>
      <c r="J8" s="1038"/>
      <c r="K8" s="1038"/>
      <c r="L8" s="1062"/>
      <c r="M8" s="1038" t="s">
        <v>40</v>
      </c>
      <c r="N8" s="1038"/>
      <c r="O8" s="1038"/>
      <c r="P8" s="1062"/>
      <c r="Q8" s="1061" t="s">
        <v>235</v>
      </c>
      <c r="R8" s="1038"/>
      <c r="S8" s="1038"/>
      <c r="T8" s="1038"/>
      <c r="U8" s="1037" t="s">
        <v>41</v>
      </c>
      <c r="V8" s="1038"/>
      <c r="W8" s="1038"/>
      <c r="X8" s="1038"/>
      <c r="Y8" s="1037" t="s">
        <v>40</v>
      </c>
      <c r="Z8" s="1038"/>
      <c r="AA8" s="1038"/>
      <c r="AB8" s="1039"/>
      <c r="AC8" s="64"/>
      <c r="AD8" s="64"/>
      <c r="AE8" s="64"/>
      <c r="AF8" s="64"/>
      <c r="AG8" s="64"/>
      <c r="AH8" s="64"/>
      <c r="AI8" s="64"/>
      <c r="AJ8" s="64"/>
    </row>
    <row r="9" spans="1:36" s="118" customFormat="1" x14ac:dyDescent="0.15">
      <c r="B9" s="1072"/>
      <c r="C9" s="1055"/>
      <c r="D9" s="1057"/>
      <c r="E9" s="69" t="s">
        <v>37</v>
      </c>
      <c r="F9" s="71" t="s">
        <v>36</v>
      </c>
      <c r="G9" s="71" t="s">
        <v>39</v>
      </c>
      <c r="H9" s="103" t="s">
        <v>38</v>
      </c>
      <c r="I9" s="73" t="s">
        <v>37</v>
      </c>
      <c r="J9" s="71" t="s">
        <v>36</v>
      </c>
      <c r="K9" s="71" t="s">
        <v>39</v>
      </c>
      <c r="L9" s="103" t="s">
        <v>38</v>
      </c>
      <c r="M9" s="73" t="s">
        <v>37</v>
      </c>
      <c r="N9" s="71" t="s">
        <v>36</v>
      </c>
      <c r="O9" s="71" t="s">
        <v>39</v>
      </c>
      <c r="P9" s="103" t="s">
        <v>38</v>
      </c>
      <c r="Q9" s="100" t="s">
        <v>37</v>
      </c>
      <c r="R9" s="82" t="s">
        <v>36</v>
      </c>
      <c r="S9" s="71" t="s">
        <v>39</v>
      </c>
      <c r="T9" s="101" t="s">
        <v>38</v>
      </c>
      <c r="U9" s="102" t="s">
        <v>37</v>
      </c>
      <c r="V9" s="82" t="s">
        <v>36</v>
      </c>
      <c r="W9" s="71" t="s">
        <v>39</v>
      </c>
      <c r="X9" s="101" t="s">
        <v>38</v>
      </c>
      <c r="Y9" s="102" t="s">
        <v>37</v>
      </c>
      <c r="Z9" s="82" t="s">
        <v>36</v>
      </c>
      <c r="AA9" s="71" t="s">
        <v>39</v>
      </c>
      <c r="AB9" s="96" t="s">
        <v>38</v>
      </c>
      <c r="AC9" s="64"/>
      <c r="AD9" s="64"/>
      <c r="AE9" s="64"/>
      <c r="AF9" s="64"/>
      <c r="AG9" s="64"/>
      <c r="AH9" s="64"/>
      <c r="AI9" s="64"/>
      <c r="AJ9" s="64"/>
    </row>
    <row r="10" spans="1:36" x14ac:dyDescent="0.15">
      <c r="B10" s="119" t="s">
        <v>541</v>
      </c>
      <c r="C10" s="253">
        <v>2.2000000000000002</v>
      </c>
      <c r="D10" s="245" t="s">
        <v>543</v>
      </c>
      <c r="E10" s="70">
        <v>0</v>
      </c>
      <c r="F10" s="72">
        <v>0</v>
      </c>
      <c r="G10" s="72">
        <v>0</v>
      </c>
      <c r="H10" s="243">
        <v>0</v>
      </c>
      <c r="I10" s="244">
        <v>0</v>
      </c>
      <c r="J10" s="72">
        <v>0</v>
      </c>
      <c r="K10" s="72">
        <v>2</v>
      </c>
      <c r="L10" s="243">
        <v>3</v>
      </c>
      <c r="M10" s="244">
        <v>0</v>
      </c>
      <c r="N10" s="72">
        <v>0</v>
      </c>
      <c r="O10" s="72">
        <v>0</v>
      </c>
      <c r="P10" s="243">
        <v>0</v>
      </c>
      <c r="Q10" s="255">
        <v>0</v>
      </c>
      <c r="R10" s="256">
        <v>0</v>
      </c>
      <c r="S10" s="257">
        <v>0</v>
      </c>
      <c r="T10" s="258">
        <v>0</v>
      </c>
      <c r="U10" s="259">
        <v>0</v>
      </c>
      <c r="V10" s="260">
        <v>0</v>
      </c>
      <c r="W10" s="260">
        <v>0.30000000000000004</v>
      </c>
      <c r="X10" s="261">
        <v>1.1386999999999998</v>
      </c>
      <c r="Y10" s="262">
        <v>0</v>
      </c>
      <c r="Z10" s="260">
        <v>0</v>
      </c>
      <c r="AA10" s="260">
        <v>0</v>
      </c>
      <c r="AB10" s="263">
        <v>0</v>
      </c>
      <c r="AC10" s="64"/>
      <c r="AD10" s="64"/>
      <c r="AE10" s="64"/>
      <c r="AF10" s="64"/>
      <c r="AG10" s="64"/>
      <c r="AH10" s="64"/>
      <c r="AI10" s="64"/>
      <c r="AJ10" s="64"/>
    </row>
    <row r="11" spans="1:36" x14ac:dyDescent="0.15">
      <c r="B11" s="252">
        <v>1</v>
      </c>
      <c r="C11" s="254">
        <v>6</v>
      </c>
      <c r="D11" s="245" t="s">
        <v>543</v>
      </c>
      <c r="E11" s="70">
        <v>0</v>
      </c>
      <c r="F11" s="72">
        <v>0</v>
      </c>
      <c r="G11" s="72">
        <v>0</v>
      </c>
      <c r="H11" s="243">
        <v>0</v>
      </c>
      <c r="I11" s="244">
        <v>0</v>
      </c>
      <c r="J11" s="72">
        <v>0</v>
      </c>
      <c r="K11" s="72">
        <v>0</v>
      </c>
      <c r="L11" s="243">
        <v>7</v>
      </c>
      <c r="M11" s="244">
        <v>0</v>
      </c>
      <c r="N11" s="72">
        <v>0</v>
      </c>
      <c r="O11" s="72">
        <v>0</v>
      </c>
      <c r="P11" s="243">
        <v>2</v>
      </c>
      <c r="Q11" s="255">
        <v>0</v>
      </c>
      <c r="R11" s="256">
        <v>0</v>
      </c>
      <c r="S11" s="257">
        <v>0</v>
      </c>
      <c r="T11" s="258">
        <v>0</v>
      </c>
      <c r="U11" s="259">
        <v>0</v>
      </c>
      <c r="V11" s="260">
        <v>0</v>
      </c>
      <c r="W11" s="260">
        <v>0</v>
      </c>
      <c r="X11" s="261">
        <v>0.9539200000000001</v>
      </c>
      <c r="Y11" s="262">
        <v>0</v>
      </c>
      <c r="Z11" s="260">
        <v>0</v>
      </c>
      <c r="AA11" s="260">
        <v>0</v>
      </c>
      <c r="AB11" s="263">
        <v>18.75</v>
      </c>
      <c r="AC11" s="64"/>
      <c r="AD11" s="64"/>
      <c r="AE11" s="64"/>
      <c r="AF11" s="64"/>
      <c r="AG11" s="64"/>
      <c r="AH11" s="64"/>
      <c r="AI11" s="64"/>
      <c r="AJ11" s="64"/>
    </row>
    <row r="12" spans="1:36" x14ac:dyDescent="0.15">
      <c r="B12" s="252">
        <v>2</v>
      </c>
      <c r="C12" s="254">
        <v>10.4</v>
      </c>
      <c r="D12" s="245" t="s">
        <v>543</v>
      </c>
      <c r="E12" s="70">
        <v>0</v>
      </c>
      <c r="F12" s="72">
        <v>0</v>
      </c>
      <c r="G12" s="72">
        <v>0</v>
      </c>
      <c r="H12" s="243">
        <v>0</v>
      </c>
      <c r="I12" s="244">
        <v>0</v>
      </c>
      <c r="J12" s="72">
        <v>0</v>
      </c>
      <c r="K12" s="72">
        <v>0</v>
      </c>
      <c r="L12" s="243">
        <v>5</v>
      </c>
      <c r="M12" s="244">
        <v>0</v>
      </c>
      <c r="N12" s="72">
        <v>0</v>
      </c>
      <c r="O12" s="72">
        <v>0</v>
      </c>
      <c r="P12" s="243">
        <v>4</v>
      </c>
      <c r="Q12" s="255">
        <v>0</v>
      </c>
      <c r="R12" s="256">
        <v>0</v>
      </c>
      <c r="S12" s="257">
        <v>0</v>
      </c>
      <c r="T12" s="258">
        <v>0</v>
      </c>
      <c r="U12" s="259">
        <v>0</v>
      </c>
      <c r="V12" s="260">
        <v>0</v>
      </c>
      <c r="W12" s="260">
        <v>0</v>
      </c>
      <c r="X12" s="261">
        <v>0.745</v>
      </c>
      <c r="Y12" s="262">
        <v>0</v>
      </c>
      <c r="Z12" s="260">
        <v>0</v>
      </c>
      <c r="AA12" s="260">
        <v>0</v>
      </c>
      <c r="AB12" s="263">
        <v>34.659999999999997</v>
      </c>
      <c r="AC12" s="64"/>
      <c r="AD12" s="64"/>
      <c r="AE12" s="64"/>
      <c r="AF12" s="64"/>
      <c r="AG12" s="64"/>
      <c r="AH12" s="64"/>
      <c r="AI12" s="64"/>
      <c r="AJ12" s="64"/>
    </row>
    <row r="13" spans="1:36" x14ac:dyDescent="0.15">
      <c r="B13" s="252">
        <v>3</v>
      </c>
      <c r="C13" s="254">
        <v>9</v>
      </c>
      <c r="D13" s="245" t="s">
        <v>543</v>
      </c>
      <c r="E13" s="70">
        <v>0</v>
      </c>
      <c r="F13" s="72">
        <v>0</v>
      </c>
      <c r="G13" s="72">
        <v>0</v>
      </c>
      <c r="H13" s="243">
        <v>0</v>
      </c>
      <c r="I13" s="244">
        <v>0</v>
      </c>
      <c r="J13" s="72">
        <v>0</v>
      </c>
      <c r="K13" s="72">
        <v>0</v>
      </c>
      <c r="L13" s="243">
        <v>4</v>
      </c>
      <c r="M13" s="244">
        <v>0</v>
      </c>
      <c r="N13" s="72">
        <v>0</v>
      </c>
      <c r="O13" s="72">
        <v>0</v>
      </c>
      <c r="P13" s="243">
        <v>4</v>
      </c>
      <c r="Q13" s="255">
        <v>0</v>
      </c>
      <c r="R13" s="256">
        <v>0</v>
      </c>
      <c r="S13" s="257">
        <v>0</v>
      </c>
      <c r="T13" s="258">
        <v>0</v>
      </c>
      <c r="U13" s="259">
        <v>0</v>
      </c>
      <c r="V13" s="260">
        <v>0</v>
      </c>
      <c r="W13" s="260">
        <v>0</v>
      </c>
      <c r="X13" s="261">
        <v>0.28690000000000004</v>
      </c>
      <c r="Y13" s="262">
        <v>0</v>
      </c>
      <c r="Z13" s="260">
        <v>0</v>
      </c>
      <c r="AA13" s="260">
        <v>0</v>
      </c>
      <c r="AB13" s="263">
        <v>17.73</v>
      </c>
      <c r="AC13" s="64"/>
      <c r="AD13" s="64"/>
      <c r="AE13" s="64"/>
      <c r="AF13" s="64"/>
      <c r="AG13" s="64"/>
      <c r="AH13" s="64"/>
      <c r="AI13" s="64"/>
      <c r="AJ13" s="64"/>
    </row>
    <row r="14" spans="1:36" x14ac:dyDescent="0.15">
      <c r="B14" s="252">
        <v>4</v>
      </c>
      <c r="C14" s="254">
        <v>9</v>
      </c>
      <c r="D14" s="245" t="s">
        <v>543</v>
      </c>
      <c r="E14" s="70">
        <v>0</v>
      </c>
      <c r="F14" s="72">
        <v>0</v>
      </c>
      <c r="G14" s="72">
        <v>0</v>
      </c>
      <c r="H14" s="243">
        <v>0</v>
      </c>
      <c r="I14" s="244">
        <v>0</v>
      </c>
      <c r="J14" s="72">
        <v>0</v>
      </c>
      <c r="K14" s="72">
        <v>2</v>
      </c>
      <c r="L14" s="243">
        <v>3</v>
      </c>
      <c r="M14" s="244">
        <v>0</v>
      </c>
      <c r="N14" s="72">
        <v>0</v>
      </c>
      <c r="O14" s="72">
        <v>2</v>
      </c>
      <c r="P14" s="243">
        <v>2</v>
      </c>
      <c r="Q14" s="255">
        <v>0</v>
      </c>
      <c r="R14" s="256">
        <v>0</v>
      </c>
      <c r="S14" s="257">
        <v>0</v>
      </c>
      <c r="T14" s="258">
        <v>0</v>
      </c>
      <c r="U14" s="259">
        <v>0</v>
      </c>
      <c r="V14" s="260">
        <v>0</v>
      </c>
      <c r="W14" s="260">
        <v>0.13</v>
      </c>
      <c r="X14" s="261">
        <v>0.89090000000000003</v>
      </c>
      <c r="Y14" s="262">
        <v>0</v>
      </c>
      <c r="Z14" s="260">
        <v>0</v>
      </c>
      <c r="AA14" s="260">
        <v>94.88</v>
      </c>
      <c r="AB14" s="263">
        <v>10.95</v>
      </c>
      <c r="AC14" s="64"/>
      <c r="AD14" s="64"/>
      <c r="AE14" s="64"/>
      <c r="AF14" s="64"/>
      <c r="AG14" s="64"/>
      <c r="AH14" s="64"/>
      <c r="AI14" s="64"/>
      <c r="AJ14" s="64"/>
    </row>
    <row r="15" spans="1:36" x14ac:dyDescent="0.15">
      <c r="B15" s="252">
        <v>5</v>
      </c>
      <c r="C15" s="254">
        <v>10.5</v>
      </c>
      <c r="D15" s="245" t="s">
        <v>569</v>
      </c>
      <c r="E15" s="70">
        <v>0</v>
      </c>
      <c r="F15" s="72">
        <v>0</v>
      </c>
      <c r="G15" s="72">
        <v>0</v>
      </c>
      <c r="H15" s="41">
        <v>0</v>
      </c>
      <c r="I15" s="74">
        <v>0</v>
      </c>
      <c r="J15" s="72">
        <v>1</v>
      </c>
      <c r="K15" s="72">
        <v>4</v>
      </c>
      <c r="L15" s="41">
        <v>5</v>
      </c>
      <c r="M15" s="74">
        <v>0</v>
      </c>
      <c r="N15" s="72">
        <v>0</v>
      </c>
      <c r="O15" s="72">
        <v>0</v>
      </c>
      <c r="P15" s="41">
        <v>9</v>
      </c>
      <c r="Q15" s="255">
        <v>0</v>
      </c>
      <c r="R15" s="256">
        <v>0</v>
      </c>
      <c r="S15" s="257">
        <v>0</v>
      </c>
      <c r="T15" s="258">
        <v>0</v>
      </c>
      <c r="U15" s="264">
        <v>0</v>
      </c>
      <c r="V15" s="265">
        <v>0.27999999999999997</v>
      </c>
      <c r="W15" s="260">
        <v>0.45</v>
      </c>
      <c r="X15" s="266">
        <v>5.45</v>
      </c>
      <c r="Y15" s="264">
        <v>0</v>
      </c>
      <c r="Z15" s="265">
        <v>0</v>
      </c>
      <c r="AA15" s="260">
        <v>0</v>
      </c>
      <c r="AB15" s="263">
        <v>72.95</v>
      </c>
      <c r="AC15" s="64"/>
      <c r="AD15" s="64"/>
      <c r="AE15" s="64"/>
      <c r="AF15" s="64"/>
      <c r="AG15" s="64"/>
      <c r="AH15" s="64"/>
      <c r="AI15" s="64"/>
      <c r="AJ15" s="64"/>
    </row>
    <row r="16" spans="1:36" x14ac:dyDescent="0.15">
      <c r="B16" s="252">
        <v>6</v>
      </c>
      <c r="C16" s="254">
        <v>6</v>
      </c>
      <c r="D16" s="245" t="s">
        <v>543</v>
      </c>
      <c r="E16" s="70">
        <v>0</v>
      </c>
      <c r="F16" s="72">
        <v>0</v>
      </c>
      <c r="G16" s="72">
        <v>0</v>
      </c>
      <c r="H16" s="41">
        <v>0</v>
      </c>
      <c r="I16" s="74">
        <v>0</v>
      </c>
      <c r="J16" s="72">
        <v>0</v>
      </c>
      <c r="K16" s="72">
        <v>0</v>
      </c>
      <c r="L16" s="41">
        <v>1</v>
      </c>
      <c r="M16" s="74">
        <v>0</v>
      </c>
      <c r="N16" s="72">
        <v>0</v>
      </c>
      <c r="O16" s="72">
        <v>0</v>
      </c>
      <c r="P16" s="41">
        <v>2</v>
      </c>
      <c r="Q16" s="255">
        <v>0</v>
      </c>
      <c r="R16" s="256">
        <v>0</v>
      </c>
      <c r="S16" s="257">
        <v>0</v>
      </c>
      <c r="T16" s="258">
        <v>0</v>
      </c>
      <c r="U16" s="264">
        <v>0</v>
      </c>
      <c r="V16" s="265">
        <v>0</v>
      </c>
      <c r="W16" s="260">
        <v>0</v>
      </c>
      <c r="X16" s="266">
        <v>2.0000000000000004E-2</v>
      </c>
      <c r="Y16" s="264">
        <v>0</v>
      </c>
      <c r="Z16" s="265">
        <v>0</v>
      </c>
      <c r="AA16" s="260">
        <v>0</v>
      </c>
      <c r="AB16" s="263">
        <v>10.66</v>
      </c>
      <c r="AC16" s="64"/>
      <c r="AD16" s="64"/>
      <c r="AE16" s="64"/>
      <c r="AF16" s="64"/>
      <c r="AG16" s="64"/>
      <c r="AH16" s="64"/>
      <c r="AI16" s="64"/>
      <c r="AJ16" s="64"/>
    </row>
    <row r="17" spans="2:36" x14ac:dyDescent="0.15">
      <c r="B17" s="252">
        <v>7</v>
      </c>
      <c r="C17" s="254">
        <v>9</v>
      </c>
      <c r="D17" s="245" t="s">
        <v>543</v>
      </c>
      <c r="E17" s="70">
        <v>0</v>
      </c>
      <c r="F17" s="72">
        <v>0</v>
      </c>
      <c r="G17" s="72">
        <v>0</v>
      </c>
      <c r="H17" s="41">
        <v>0</v>
      </c>
      <c r="I17" s="74">
        <v>0</v>
      </c>
      <c r="J17" s="72">
        <v>0</v>
      </c>
      <c r="K17" s="72">
        <v>0</v>
      </c>
      <c r="L17" s="41">
        <v>2</v>
      </c>
      <c r="M17" s="74">
        <v>0</v>
      </c>
      <c r="N17" s="72">
        <v>0</v>
      </c>
      <c r="O17" s="72">
        <v>0</v>
      </c>
      <c r="P17" s="41">
        <v>5</v>
      </c>
      <c r="Q17" s="255">
        <v>0</v>
      </c>
      <c r="R17" s="256">
        <v>0</v>
      </c>
      <c r="S17" s="257">
        <v>0</v>
      </c>
      <c r="T17" s="258">
        <v>0</v>
      </c>
      <c r="U17" s="264">
        <v>0</v>
      </c>
      <c r="V17" s="265">
        <v>0</v>
      </c>
      <c r="W17" s="260">
        <v>0</v>
      </c>
      <c r="X17" s="266">
        <v>0.45056000000000002</v>
      </c>
      <c r="Y17" s="264">
        <v>0</v>
      </c>
      <c r="Z17" s="265">
        <v>0</v>
      </c>
      <c r="AA17" s="260">
        <v>0</v>
      </c>
      <c r="AB17" s="263">
        <v>33.33</v>
      </c>
      <c r="AC17" s="64"/>
      <c r="AD17" s="64"/>
      <c r="AE17" s="64"/>
      <c r="AF17" s="64"/>
      <c r="AG17" s="64"/>
      <c r="AH17" s="64"/>
      <c r="AI17" s="64"/>
      <c r="AJ17" s="64"/>
    </row>
    <row r="18" spans="2:36" x14ac:dyDescent="0.15">
      <c r="B18" s="252">
        <v>8</v>
      </c>
      <c r="C18" s="254">
        <v>8.9</v>
      </c>
      <c r="D18" s="245" t="s">
        <v>543</v>
      </c>
      <c r="E18" s="70">
        <v>0</v>
      </c>
      <c r="F18" s="72">
        <v>0</v>
      </c>
      <c r="G18" s="72">
        <v>0</v>
      </c>
      <c r="H18" s="41">
        <v>0</v>
      </c>
      <c r="I18" s="74">
        <v>0</v>
      </c>
      <c r="J18" s="72">
        <v>0</v>
      </c>
      <c r="K18" s="72">
        <v>2</v>
      </c>
      <c r="L18" s="41">
        <v>5</v>
      </c>
      <c r="M18" s="74">
        <v>0</v>
      </c>
      <c r="N18" s="72">
        <v>0</v>
      </c>
      <c r="O18" s="72">
        <v>0</v>
      </c>
      <c r="P18" s="41">
        <v>2</v>
      </c>
      <c r="Q18" s="255">
        <v>0</v>
      </c>
      <c r="R18" s="256">
        <v>0</v>
      </c>
      <c r="S18" s="257">
        <v>0</v>
      </c>
      <c r="T18" s="258">
        <v>0</v>
      </c>
      <c r="U18" s="264">
        <v>0</v>
      </c>
      <c r="V18" s="265">
        <v>0</v>
      </c>
      <c r="W18" s="260">
        <v>0.12</v>
      </c>
      <c r="X18" s="266">
        <v>0.21161999999999997</v>
      </c>
      <c r="Y18" s="264">
        <v>0</v>
      </c>
      <c r="Z18" s="265">
        <v>0</v>
      </c>
      <c r="AA18" s="260">
        <v>0</v>
      </c>
      <c r="AB18" s="263">
        <v>4.4700000000000006</v>
      </c>
      <c r="AC18" s="64"/>
      <c r="AD18" s="64"/>
      <c r="AE18" s="64"/>
      <c r="AF18" s="64"/>
      <c r="AG18" s="64"/>
      <c r="AH18" s="64"/>
      <c r="AI18" s="64"/>
      <c r="AJ18" s="64"/>
    </row>
    <row r="19" spans="2:36" x14ac:dyDescent="0.15">
      <c r="B19" s="252">
        <v>9</v>
      </c>
      <c r="C19" s="254">
        <v>3.95</v>
      </c>
      <c r="D19" s="245" t="s">
        <v>543</v>
      </c>
      <c r="E19" s="70">
        <v>0</v>
      </c>
      <c r="F19" s="72">
        <v>0</v>
      </c>
      <c r="G19" s="72">
        <v>0</v>
      </c>
      <c r="H19" s="41">
        <v>0</v>
      </c>
      <c r="I19" s="74">
        <v>0</v>
      </c>
      <c r="J19" s="72">
        <v>0</v>
      </c>
      <c r="K19" s="72">
        <v>0</v>
      </c>
      <c r="L19" s="41">
        <v>1</v>
      </c>
      <c r="M19" s="74">
        <v>0</v>
      </c>
      <c r="N19" s="72">
        <v>0</v>
      </c>
      <c r="O19" s="72">
        <v>0</v>
      </c>
      <c r="P19" s="41">
        <v>2</v>
      </c>
      <c r="Q19" s="255">
        <v>0</v>
      </c>
      <c r="R19" s="256">
        <v>0</v>
      </c>
      <c r="S19" s="257">
        <v>0</v>
      </c>
      <c r="T19" s="258">
        <v>0</v>
      </c>
      <c r="U19" s="264">
        <v>0</v>
      </c>
      <c r="V19" s="265">
        <v>0</v>
      </c>
      <c r="W19" s="260">
        <v>0</v>
      </c>
      <c r="X19" s="266">
        <v>3.6000000000000002E-4</v>
      </c>
      <c r="Y19" s="264">
        <v>0</v>
      </c>
      <c r="Z19" s="265">
        <v>0</v>
      </c>
      <c r="AA19" s="260">
        <v>0</v>
      </c>
      <c r="AB19" s="263">
        <v>5.34</v>
      </c>
      <c r="AC19" s="64"/>
      <c r="AD19" s="64"/>
      <c r="AE19" s="64"/>
      <c r="AF19" s="64"/>
      <c r="AG19" s="64"/>
      <c r="AH19" s="64"/>
      <c r="AI19" s="64"/>
      <c r="AJ19" s="64"/>
    </row>
    <row r="20" spans="2:36" x14ac:dyDescent="0.15">
      <c r="B20" s="252" t="s">
        <v>539</v>
      </c>
      <c r="C20" s="254">
        <v>1</v>
      </c>
      <c r="D20" s="245" t="s">
        <v>543</v>
      </c>
      <c r="E20" s="70">
        <v>0</v>
      </c>
      <c r="F20" s="72">
        <v>0</v>
      </c>
      <c r="G20" s="72">
        <v>0</v>
      </c>
      <c r="H20" s="41">
        <v>0</v>
      </c>
      <c r="I20" s="74">
        <v>0</v>
      </c>
      <c r="J20" s="72">
        <v>0</v>
      </c>
      <c r="K20" s="72">
        <v>1</v>
      </c>
      <c r="L20" s="41">
        <v>2</v>
      </c>
      <c r="M20" s="74">
        <v>0</v>
      </c>
      <c r="N20" s="72">
        <v>0</v>
      </c>
      <c r="O20" s="72">
        <v>0</v>
      </c>
      <c r="P20" s="41">
        <v>0</v>
      </c>
      <c r="Q20" s="255">
        <v>0</v>
      </c>
      <c r="R20" s="256">
        <v>0</v>
      </c>
      <c r="S20" s="257">
        <v>0</v>
      </c>
      <c r="T20" s="258">
        <v>0</v>
      </c>
      <c r="U20" s="264">
        <v>0</v>
      </c>
      <c r="V20" s="265">
        <v>0</v>
      </c>
      <c r="W20" s="260">
        <v>0.13500000000000001</v>
      </c>
      <c r="X20" s="266">
        <v>0.12079999999999999</v>
      </c>
      <c r="Y20" s="264">
        <v>0</v>
      </c>
      <c r="Z20" s="265">
        <v>0</v>
      </c>
      <c r="AA20" s="260">
        <v>0</v>
      </c>
      <c r="AB20" s="263">
        <v>0</v>
      </c>
      <c r="AC20" s="64"/>
      <c r="AD20" s="64"/>
      <c r="AE20" s="64"/>
      <c r="AF20" s="64"/>
      <c r="AG20" s="64"/>
      <c r="AH20" s="64"/>
      <c r="AI20" s="64"/>
      <c r="AJ20" s="64"/>
    </row>
    <row r="21" spans="2:36" x14ac:dyDescent="0.15">
      <c r="B21" s="252"/>
      <c r="C21" s="254"/>
      <c r="D21" s="245"/>
      <c r="E21" s="70"/>
      <c r="F21" s="72"/>
      <c r="G21" s="72"/>
      <c r="H21" s="41"/>
      <c r="I21" s="74"/>
      <c r="J21" s="72"/>
      <c r="K21" s="72"/>
      <c r="L21" s="41"/>
      <c r="M21" s="74"/>
      <c r="N21" s="72"/>
      <c r="O21" s="72"/>
      <c r="P21" s="41"/>
      <c r="Q21" s="255"/>
      <c r="R21" s="256"/>
      <c r="S21" s="257"/>
      <c r="T21" s="258"/>
      <c r="U21" s="264"/>
      <c r="V21" s="265"/>
      <c r="W21" s="260"/>
      <c r="X21" s="266"/>
      <c r="Y21" s="264"/>
      <c r="Z21" s="265"/>
      <c r="AA21" s="260"/>
      <c r="AB21" s="263"/>
      <c r="AC21" s="64"/>
      <c r="AD21" s="64"/>
      <c r="AE21" s="64"/>
      <c r="AF21" s="64"/>
      <c r="AG21" s="64"/>
      <c r="AH21" s="64"/>
      <c r="AI21" s="64"/>
      <c r="AJ21" s="64"/>
    </row>
    <row r="22" spans="2:36" x14ac:dyDescent="0.15">
      <c r="B22" s="252"/>
      <c r="C22" s="254"/>
      <c r="D22" s="245"/>
      <c r="E22" s="70"/>
      <c r="F22" s="72"/>
      <c r="G22" s="72"/>
      <c r="H22" s="41"/>
      <c r="I22" s="74"/>
      <c r="J22" s="72"/>
      <c r="K22" s="72"/>
      <c r="L22" s="41"/>
      <c r="M22" s="74"/>
      <c r="N22" s="72"/>
      <c r="O22" s="72"/>
      <c r="P22" s="41"/>
      <c r="Q22" s="255"/>
      <c r="R22" s="256"/>
      <c r="S22" s="257"/>
      <c r="T22" s="258"/>
      <c r="U22" s="264"/>
      <c r="V22" s="265"/>
      <c r="W22" s="260"/>
      <c r="X22" s="266"/>
      <c r="Y22" s="264"/>
      <c r="Z22" s="265"/>
      <c r="AA22" s="260"/>
      <c r="AB22" s="263"/>
      <c r="AC22" s="64"/>
      <c r="AD22" s="64"/>
      <c r="AE22" s="64"/>
      <c r="AF22" s="64"/>
      <c r="AG22" s="64"/>
      <c r="AH22" s="64"/>
      <c r="AI22" s="64"/>
      <c r="AJ22" s="64"/>
    </row>
    <row r="23" spans="2:36" x14ac:dyDescent="0.15">
      <c r="B23" s="252"/>
      <c r="C23" s="254"/>
      <c r="D23" s="245"/>
      <c r="E23" s="70"/>
      <c r="F23" s="72"/>
      <c r="G23" s="72"/>
      <c r="H23" s="41"/>
      <c r="I23" s="74"/>
      <c r="J23" s="72"/>
      <c r="K23" s="72"/>
      <c r="L23" s="41"/>
      <c r="M23" s="74"/>
      <c r="N23" s="72"/>
      <c r="O23" s="72"/>
      <c r="P23" s="41"/>
      <c r="Q23" s="255"/>
      <c r="R23" s="256"/>
      <c r="S23" s="257"/>
      <c r="T23" s="258"/>
      <c r="U23" s="264"/>
      <c r="V23" s="265"/>
      <c r="W23" s="260"/>
      <c r="X23" s="266"/>
      <c r="Y23" s="264"/>
      <c r="Z23" s="265"/>
      <c r="AA23" s="260"/>
      <c r="AB23" s="263"/>
      <c r="AC23" s="64"/>
      <c r="AD23" s="64"/>
      <c r="AE23" s="64"/>
      <c r="AF23" s="64"/>
      <c r="AG23" s="64"/>
      <c r="AH23" s="64"/>
      <c r="AI23" s="64"/>
      <c r="AJ23" s="64"/>
    </row>
    <row r="24" spans="2:36" x14ac:dyDescent="0.15">
      <c r="B24" s="252"/>
      <c r="C24" s="254"/>
      <c r="D24" s="245"/>
      <c r="E24" s="70"/>
      <c r="F24" s="72"/>
      <c r="G24" s="72"/>
      <c r="H24" s="41"/>
      <c r="I24" s="74"/>
      <c r="J24" s="72"/>
      <c r="K24" s="72"/>
      <c r="L24" s="41"/>
      <c r="M24" s="74"/>
      <c r="N24" s="72"/>
      <c r="O24" s="72"/>
      <c r="P24" s="41"/>
      <c r="Q24" s="255"/>
      <c r="R24" s="256"/>
      <c r="S24" s="257"/>
      <c r="T24" s="258"/>
      <c r="U24" s="264"/>
      <c r="V24" s="265"/>
      <c r="W24" s="260"/>
      <c r="X24" s="266"/>
      <c r="Y24" s="264"/>
      <c r="Z24" s="265"/>
      <c r="AA24" s="260"/>
      <c r="AB24" s="263"/>
      <c r="AC24" s="64"/>
      <c r="AD24" s="64"/>
      <c r="AE24" s="64"/>
      <c r="AF24" s="64"/>
      <c r="AG24" s="64"/>
      <c r="AH24" s="64"/>
      <c r="AI24" s="64"/>
      <c r="AJ24" s="64"/>
    </row>
    <row r="25" spans="2:36" x14ac:dyDescent="0.15">
      <c r="B25" s="252"/>
      <c r="C25" s="254"/>
      <c r="D25" s="245"/>
      <c r="E25" s="70"/>
      <c r="F25" s="72"/>
      <c r="G25" s="72"/>
      <c r="H25" s="41"/>
      <c r="I25" s="74"/>
      <c r="J25" s="72"/>
      <c r="K25" s="72"/>
      <c r="L25" s="41"/>
      <c r="M25" s="74"/>
      <c r="N25" s="72"/>
      <c r="O25" s="72"/>
      <c r="P25" s="41"/>
      <c r="Q25" s="255"/>
      <c r="R25" s="256"/>
      <c r="S25" s="257"/>
      <c r="T25" s="258"/>
      <c r="U25" s="264"/>
      <c r="V25" s="265"/>
      <c r="W25" s="260"/>
      <c r="X25" s="266"/>
      <c r="Y25" s="264"/>
      <c r="Z25" s="265"/>
      <c r="AA25" s="260"/>
      <c r="AB25" s="263"/>
      <c r="AC25" s="64"/>
      <c r="AD25" s="64"/>
      <c r="AE25" s="64"/>
      <c r="AF25" s="64"/>
      <c r="AG25" s="64"/>
      <c r="AH25" s="64"/>
      <c r="AI25" s="64"/>
      <c r="AJ25" s="64"/>
    </row>
    <row r="26" spans="2:36" x14ac:dyDescent="0.15">
      <c r="B26" s="252"/>
      <c r="C26" s="254"/>
      <c r="D26" s="245"/>
      <c r="E26" s="70"/>
      <c r="F26" s="72"/>
      <c r="G26" s="72"/>
      <c r="H26" s="41"/>
      <c r="I26" s="74"/>
      <c r="J26" s="72"/>
      <c r="K26" s="72"/>
      <c r="L26" s="41"/>
      <c r="M26" s="74"/>
      <c r="N26" s="72"/>
      <c r="O26" s="72"/>
      <c r="P26" s="41"/>
      <c r="Q26" s="255"/>
      <c r="R26" s="256"/>
      <c r="S26" s="257"/>
      <c r="T26" s="258"/>
      <c r="U26" s="264"/>
      <c r="V26" s="265"/>
      <c r="W26" s="260"/>
      <c r="X26" s="266"/>
      <c r="Y26" s="264"/>
      <c r="Z26" s="265"/>
      <c r="AA26" s="260"/>
      <c r="AB26" s="263"/>
      <c r="AC26" s="64"/>
      <c r="AD26" s="64"/>
      <c r="AE26" s="64"/>
      <c r="AF26" s="64"/>
      <c r="AG26" s="64"/>
      <c r="AH26" s="64"/>
      <c r="AI26" s="64"/>
      <c r="AJ26" s="64"/>
    </row>
    <row r="27" spans="2:36" x14ac:dyDescent="0.15">
      <c r="B27" s="252"/>
      <c r="C27" s="254"/>
      <c r="D27" s="245"/>
      <c r="E27" s="70"/>
      <c r="F27" s="72"/>
      <c r="G27" s="72"/>
      <c r="H27" s="41"/>
      <c r="I27" s="74"/>
      <c r="J27" s="72"/>
      <c r="K27" s="72"/>
      <c r="L27" s="41"/>
      <c r="M27" s="74"/>
      <c r="N27" s="72"/>
      <c r="O27" s="72"/>
      <c r="P27" s="41"/>
      <c r="Q27" s="255"/>
      <c r="R27" s="256"/>
      <c r="S27" s="257"/>
      <c r="T27" s="258"/>
      <c r="U27" s="264"/>
      <c r="V27" s="265"/>
      <c r="W27" s="260"/>
      <c r="X27" s="266"/>
      <c r="Y27" s="264"/>
      <c r="Z27" s="265"/>
      <c r="AA27" s="260"/>
      <c r="AB27" s="263"/>
      <c r="AC27" s="64"/>
      <c r="AD27" s="64"/>
      <c r="AE27" s="64"/>
      <c r="AF27" s="64"/>
      <c r="AG27" s="64"/>
      <c r="AH27" s="64"/>
      <c r="AI27" s="64"/>
      <c r="AJ27" s="64"/>
    </row>
    <row r="28" spans="2:36" x14ac:dyDescent="0.15">
      <c r="B28" s="252"/>
      <c r="C28" s="254"/>
      <c r="D28" s="245"/>
      <c r="E28" s="70"/>
      <c r="F28" s="72"/>
      <c r="G28" s="72"/>
      <c r="H28" s="41"/>
      <c r="I28" s="74"/>
      <c r="J28" s="72"/>
      <c r="K28" s="72"/>
      <c r="L28" s="41"/>
      <c r="M28" s="74"/>
      <c r="N28" s="72"/>
      <c r="O28" s="72"/>
      <c r="P28" s="41"/>
      <c r="Q28" s="255"/>
      <c r="R28" s="256"/>
      <c r="S28" s="257"/>
      <c r="T28" s="258"/>
      <c r="U28" s="264"/>
      <c r="V28" s="265"/>
      <c r="W28" s="260"/>
      <c r="X28" s="266"/>
      <c r="Y28" s="264"/>
      <c r="Z28" s="265"/>
      <c r="AA28" s="260"/>
      <c r="AB28" s="263"/>
      <c r="AC28" s="64"/>
      <c r="AD28" s="64"/>
      <c r="AE28" s="64"/>
      <c r="AF28" s="64"/>
      <c r="AG28" s="64"/>
      <c r="AH28" s="64"/>
      <c r="AI28" s="64"/>
      <c r="AJ28" s="64"/>
    </row>
    <row r="29" spans="2:36" x14ac:dyDescent="0.15">
      <c r="B29" s="252"/>
      <c r="C29" s="254"/>
      <c r="D29" s="245"/>
      <c r="E29" s="70"/>
      <c r="F29" s="72"/>
      <c r="G29" s="72"/>
      <c r="H29" s="41"/>
      <c r="I29" s="74"/>
      <c r="J29" s="72"/>
      <c r="K29" s="72"/>
      <c r="L29" s="41"/>
      <c r="M29" s="74"/>
      <c r="N29" s="72"/>
      <c r="O29" s="72"/>
      <c r="P29" s="41"/>
      <c r="Q29" s="255"/>
      <c r="R29" s="256"/>
      <c r="S29" s="257"/>
      <c r="T29" s="258"/>
      <c r="U29" s="264"/>
      <c r="V29" s="265"/>
      <c r="W29" s="260"/>
      <c r="X29" s="266"/>
      <c r="Y29" s="264"/>
      <c r="Z29" s="265"/>
      <c r="AA29" s="260"/>
      <c r="AB29" s="263"/>
      <c r="AC29" s="64"/>
      <c r="AD29" s="64"/>
      <c r="AE29" s="64"/>
      <c r="AF29" s="64"/>
      <c r="AG29" s="64"/>
      <c r="AH29" s="64"/>
      <c r="AI29" s="64"/>
      <c r="AJ29" s="64"/>
    </row>
    <row r="30" spans="2:36" x14ac:dyDescent="0.15">
      <c r="B30" s="252"/>
      <c r="C30" s="254"/>
      <c r="D30" s="245"/>
      <c r="E30" s="70"/>
      <c r="F30" s="72"/>
      <c r="G30" s="72"/>
      <c r="H30" s="41"/>
      <c r="I30" s="74"/>
      <c r="J30" s="72"/>
      <c r="K30" s="72"/>
      <c r="L30" s="41"/>
      <c r="M30" s="74"/>
      <c r="N30" s="72"/>
      <c r="O30" s="72"/>
      <c r="P30" s="41"/>
      <c r="Q30" s="255"/>
      <c r="R30" s="256"/>
      <c r="S30" s="257"/>
      <c r="T30" s="258"/>
      <c r="U30" s="264"/>
      <c r="V30" s="265"/>
      <c r="W30" s="260"/>
      <c r="X30" s="266"/>
      <c r="Y30" s="264"/>
      <c r="Z30" s="265"/>
      <c r="AA30" s="260"/>
      <c r="AB30" s="263"/>
      <c r="AC30" s="64"/>
      <c r="AD30" s="64"/>
      <c r="AE30" s="64"/>
      <c r="AF30" s="64"/>
      <c r="AG30" s="64"/>
      <c r="AH30" s="64"/>
      <c r="AI30" s="64"/>
      <c r="AJ30" s="64"/>
    </row>
    <row r="31" spans="2:36" x14ac:dyDescent="0.15">
      <c r="B31" s="252"/>
      <c r="C31" s="254"/>
      <c r="D31" s="150"/>
      <c r="E31" s="70"/>
      <c r="F31" s="72"/>
      <c r="G31" s="72"/>
      <c r="H31" s="41"/>
      <c r="I31" s="74"/>
      <c r="J31" s="72"/>
      <c r="K31" s="72"/>
      <c r="L31" s="41"/>
      <c r="M31" s="74"/>
      <c r="N31" s="72"/>
      <c r="O31" s="72"/>
      <c r="P31" s="41"/>
      <c r="Q31" s="255"/>
      <c r="R31" s="256"/>
      <c r="S31" s="257"/>
      <c r="T31" s="258"/>
      <c r="U31" s="264"/>
      <c r="V31" s="265"/>
      <c r="W31" s="260"/>
      <c r="X31" s="266"/>
      <c r="Y31" s="264"/>
      <c r="Z31" s="265"/>
      <c r="AA31" s="260"/>
      <c r="AB31" s="263"/>
      <c r="AC31" s="64"/>
      <c r="AD31" s="64"/>
      <c r="AE31" s="64"/>
      <c r="AF31" s="64"/>
      <c r="AG31" s="64"/>
      <c r="AH31" s="64"/>
      <c r="AI31" s="64"/>
      <c r="AJ31" s="64"/>
    </row>
    <row r="32" spans="2:36" x14ac:dyDescent="0.15">
      <c r="B32" s="252"/>
      <c r="C32" s="254"/>
      <c r="D32" s="150"/>
      <c r="E32" s="70"/>
      <c r="F32" s="72"/>
      <c r="G32" s="72"/>
      <c r="H32" s="41"/>
      <c r="I32" s="74"/>
      <c r="J32" s="72"/>
      <c r="K32" s="72"/>
      <c r="L32" s="41"/>
      <c r="M32" s="74"/>
      <c r="N32" s="72"/>
      <c r="O32" s="72"/>
      <c r="P32" s="41"/>
      <c r="Q32" s="255"/>
      <c r="R32" s="256"/>
      <c r="S32" s="257"/>
      <c r="T32" s="258"/>
      <c r="U32" s="264"/>
      <c r="V32" s="265"/>
      <c r="W32" s="260"/>
      <c r="X32" s="266"/>
      <c r="Y32" s="264"/>
      <c r="Z32" s="265"/>
      <c r="AA32" s="260"/>
      <c r="AB32" s="263"/>
      <c r="AC32" s="64"/>
      <c r="AD32" s="64"/>
      <c r="AE32" s="64"/>
      <c r="AF32" s="64"/>
      <c r="AG32" s="64"/>
      <c r="AH32" s="64"/>
      <c r="AI32" s="64"/>
      <c r="AJ32" s="64"/>
    </row>
    <row r="33" spans="2:36" x14ac:dyDescent="0.15">
      <c r="B33" s="252"/>
      <c r="C33" s="254"/>
      <c r="D33" s="150"/>
      <c r="E33" s="70"/>
      <c r="F33" s="72"/>
      <c r="G33" s="72"/>
      <c r="H33" s="41"/>
      <c r="I33" s="74"/>
      <c r="J33" s="72"/>
      <c r="K33" s="72"/>
      <c r="L33" s="41"/>
      <c r="M33" s="74"/>
      <c r="N33" s="72"/>
      <c r="O33" s="72"/>
      <c r="P33" s="41"/>
      <c r="Q33" s="255"/>
      <c r="R33" s="256"/>
      <c r="S33" s="257"/>
      <c r="T33" s="258"/>
      <c r="U33" s="264"/>
      <c r="V33" s="265"/>
      <c r="W33" s="260"/>
      <c r="X33" s="266"/>
      <c r="Y33" s="264"/>
      <c r="Z33" s="265"/>
      <c r="AA33" s="260"/>
      <c r="AB33" s="263"/>
      <c r="AC33" s="64"/>
      <c r="AD33" s="64"/>
      <c r="AE33" s="64"/>
      <c r="AF33" s="64"/>
      <c r="AG33" s="64"/>
      <c r="AH33" s="64"/>
      <c r="AI33" s="64"/>
      <c r="AJ33" s="64"/>
    </row>
    <row r="34" spans="2:36" x14ac:dyDescent="0.15">
      <c r="B34" s="252"/>
      <c r="C34" s="254"/>
      <c r="D34" s="150"/>
      <c r="E34" s="70"/>
      <c r="F34" s="72"/>
      <c r="G34" s="72"/>
      <c r="H34" s="41"/>
      <c r="I34" s="74"/>
      <c r="J34" s="72"/>
      <c r="K34" s="72"/>
      <c r="L34" s="41"/>
      <c r="M34" s="74"/>
      <c r="N34" s="72"/>
      <c r="O34" s="72"/>
      <c r="P34" s="41"/>
      <c r="Q34" s="255"/>
      <c r="R34" s="256"/>
      <c r="S34" s="257"/>
      <c r="T34" s="258"/>
      <c r="U34" s="264"/>
      <c r="V34" s="265"/>
      <c r="W34" s="260"/>
      <c r="X34" s="266"/>
      <c r="Y34" s="264"/>
      <c r="Z34" s="265"/>
      <c r="AA34" s="260"/>
      <c r="AB34" s="263"/>
      <c r="AC34" s="64"/>
      <c r="AD34" s="64"/>
      <c r="AE34" s="64"/>
      <c r="AF34" s="64"/>
      <c r="AG34" s="64"/>
      <c r="AH34" s="64"/>
      <c r="AI34" s="64"/>
      <c r="AJ34" s="64"/>
    </row>
    <row r="35" spans="2:36" x14ac:dyDescent="0.15">
      <c r="B35" s="252"/>
      <c r="C35" s="254"/>
      <c r="D35" s="150"/>
      <c r="E35" s="70"/>
      <c r="F35" s="72"/>
      <c r="G35" s="72"/>
      <c r="H35" s="41"/>
      <c r="I35" s="74"/>
      <c r="J35" s="72"/>
      <c r="K35" s="72"/>
      <c r="L35" s="41"/>
      <c r="M35" s="74"/>
      <c r="N35" s="72"/>
      <c r="O35" s="72"/>
      <c r="P35" s="41"/>
      <c r="Q35" s="255"/>
      <c r="R35" s="256"/>
      <c r="S35" s="257"/>
      <c r="T35" s="258"/>
      <c r="U35" s="264"/>
      <c r="V35" s="265"/>
      <c r="W35" s="260"/>
      <c r="X35" s="266"/>
      <c r="Y35" s="264"/>
      <c r="Z35" s="265"/>
      <c r="AA35" s="260"/>
      <c r="AB35" s="263"/>
      <c r="AC35" s="64"/>
      <c r="AD35" s="64"/>
      <c r="AE35" s="64"/>
      <c r="AF35" s="64"/>
      <c r="AG35" s="64"/>
      <c r="AH35" s="64"/>
      <c r="AI35" s="64"/>
      <c r="AJ35" s="64"/>
    </row>
    <row r="36" spans="2:36" x14ac:dyDescent="0.15">
      <c r="B36" s="252"/>
      <c r="C36" s="254"/>
      <c r="D36" s="150"/>
      <c r="E36" s="70"/>
      <c r="F36" s="72"/>
      <c r="G36" s="72"/>
      <c r="H36" s="41"/>
      <c r="I36" s="74"/>
      <c r="J36" s="72"/>
      <c r="K36" s="72"/>
      <c r="L36" s="41"/>
      <c r="M36" s="74"/>
      <c r="N36" s="72"/>
      <c r="O36" s="72"/>
      <c r="P36" s="41"/>
      <c r="Q36" s="255"/>
      <c r="R36" s="256"/>
      <c r="S36" s="257"/>
      <c r="T36" s="258"/>
      <c r="U36" s="264"/>
      <c r="V36" s="265"/>
      <c r="W36" s="260"/>
      <c r="X36" s="266"/>
      <c r="Y36" s="264"/>
      <c r="Z36" s="265"/>
      <c r="AA36" s="260"/>
      <c r="AB36" s="263"/>
      <c r="AC36" s="64"/>
      <c r="AD36" s="64"/>
      <c r="AE36" s="64"/>
      <c r="AF36" s="64"/>
      <c r="AG36" s="64"/>
      <c r="AH36" s="64"/>
      <c r="AI36" s="64"/>
      <c r="AJ36" s="64"/>
    </row>
    <row r="37" spans="2:36" x14ac:dyDescent="0.15">
      <c r="B37" s="252"/>
      <c r="C37" s="254"/>
      <c r="D37" s="150"/>
      <c r="E37" s="70"/>
      <c r="F37" s="72"/>
      <c r="G37" s="72"/>
      <c r="H37" s="41"/>
      <c r="I37" s="74"/>
      <c r="J37" s="72"/>
      <c r="K37" s="72"/>
      <c r="L37" s="41"/>
      <c r="M37" s="74"/>
      <c r="N37" s="72"/>
      <c r="O37" s="72"/>
      <c r="P37" s="41"/>
      <c r="Q37" s="255"/>
      <c r="R37" s="256"/>
      <c r="S37" s="257"/>
      <c r="T37" s="258"/>
      <c r="U37" s="264"/>
      <c r="V37" s="265"/>
      <c r="W37" s="260"/>
      <c r="X37" s="266"/>
      <c r="Y37" s="264"/>
      <c r="Z37" s="265"/>
      <c r="AA37" s="260"/>
      <c r="AB37" s="263"/>
      <c r="AC37" s="64"/>
      <c r="AD37" s="64"/>
      <c r="AE37" s="64"/>
      <c r="AF37" s="64"/>
      <c r="AG37" s="64"/>
      <c r="AH37" s="64"/>
      <c r="AI37" s="64"/>
      <c r="AJ37" s="64"/>
    </row>
    <row r="38" spans="2:36" x14ac:dyDescent="0.15">
      <c r="B38" s="252"/>
      <c r="C38" s="254"/>
      <c r="D38" s="150"/>
      <c r="E38" s="70"/>
      <c r="F38" s="72"/>
      <c r="G38" s="72"/>
      <c r="H38" s="41"/>
      <c r="I38" s="74"/>
      <c r="J38" s="72"/>
      <c r="K38" s="72"/>
      <c r="L38" s="41"/>
      <c r="M38" s="74"/>
      <c r="N38" s="72"/>
      <c r="O38" s="72"/>
      <c r="P38" s="41"/>
      <c r="Q38" s="255"/>
      <c r="R38" s="256"/>
      <c r="S38" s="257"/>
      <c r="T38" s="258"/>
      <c r="U38" s="264"/>
      <c r="V38" s="265"/>
      <c r="W38" s="260"/>
      <c r="X38" s="266"/>
      <c r="Y38" s="264"/>
      <c r="Z38" s="265"/>
      <c r="AA38" s="260"/>
      <c r="AB38" s="263"/>
      <c r="AC38" s="64"/>
      <c r="AD38" s="64"/>
      <c r="AE38" s="64"/>
      <c r="AF38" s="64"/>
      <c r="AG38" s="64"/>
      <c r="AH38" s="64"/>
      <c r="AI38" s="64"/>
      <c r="AJ38" s="64"/>
    </row>
    <row r="39" spans="2:36" x14ac:dyDescent="0.15">
      <c r="B39" s="252"/>
      <c r="C39" s="254"/>
      <c r="D39" s="150"/>
      <c r="E39" s="70"/>
      <c r="F39" s="72"/>
      <c r="G39" s="72"/>
      <c r="H39" s="41"/>
      <c r="I39" s="74"/>
      <c r="J39" s="72"/>
      <c r="K39" s="72"/>
      <c r="L39" s="41"/>
      <c r="M39" s="74"/>
      <c r="N39" s="72"/>
      <c r="O39" s="72"/>
      <c r="P39" s="41"/>
      <c r="Q39" s="255"/>
      <c r="R39" s="256"/>
      <c r="S39" s="257"/>
      <c r="T39" s="258"/>
      <c r="U39" s="264"/>
      <c r="V39" s="265"/>
      <c r="W39" s="260"/>
      <c r="X39" s="266"/>
      <c r="Y39" s="264"/>
      <c r="Z39" s="265"/>
      <c r="AA39" s="260"/>
      <c r="AB39" s="263"/>
      <c r="AC39" s="64"/>
      <c r="AD39" s="64"/>
      <c r="AE39" s="64"/>
      <c r="AF39" s="64"/>
      <c r="AG39" s="64"/>
      <c r="AH39" s="64"/>
      <c r="AI39" s="64"/>
      <c r="AJ39" s="64"/>
    </row>
    <row r="40" spans="2:36" x14ac:dyDescent="0.15">
      <c r="B40" s="252"/>
      <c r="C40" s="254"/>
      <c r="D40" s="150"/>
      <c r="E40" s="70"/>
      <c r="F40" s="72"/>
      <c r="G40" s="72"/>
      <c r="H40" s="41"/>
      <c r="I40" s="74"/>
      <c r="J40" s="72"/>
      <c r="K40" s="72"/>
      <c r="L40" s="41"/>
      <c r="M40" s="74"/>
      <c r="N40" s="72"/>
      <c r="O40" s="72"/>
      <c r="P40" s="41"/>
      <c r="Q40" s="255"/>
      <c r="R40" s="256"/>
      <c r="S40" s="257"/>
      <c r="T40" s="258"/>
      <c r="U40" s="264"/>
      <c r="V40" s="265"/>
      <c r="W40" s="260"/>
      <c r="X40" s="266"/>
      <c r="Y40" s="264"/>
      <c r="Z40" s="265"/>
      <c r="AA40" s="260"/>
      <c r="AB40" s="263"/>
      <c r="AC40" s="64"/>
      <c r="AD40" s="64"/>
      <c r="AE40" s="64"/>
      <c r="AF40" s="64"/>
      <c r="AG40" s="64"/>
      <c r="AH40" s="64"/>
      <c r="AI40" s="64"/>
      <c r="AJ40" s="64"/>
    </row>
    <row r="41" spans="2:36" x14ac:dyDescent="0.15">
      <c r="B41" s="252"/>
      <c r="C41" s="254"/>
      <c r="D41" s="150"/>
      <c r="E41" s="70"/>
      <c r="F41" s="72"/>
      <c r="G41" s="72"/>
      <c r="H41" s="41"/>
      <c r="I41" s="74"/>
      <c r="J41" s="72"/>
      <c r="K41" s="72"/>
      <c r="L41" s="41"/>
      <c r="M41" s="74"/>
      <c r="N41" s="72"/>
      <c r="O41" s="72"/>
      <c r="P41" s="41"/>
      <c r="Q41" s="255"/>
      <c r="R41" s="256"/>
      <c r="S41" s="257"/>
      <c r="T41" s="258"/>
      <c r="U41" s="264"/>
      <c r="V41" s="265"/>
      <c r="W41" s="260"/>
      <c r="X41" s="266"/>
      <c r="Y41" s="264"/>
      <c r="Z41" s="265"/>
      <c r="AA41" s="260"/>
      <c r="AB41" s="263"/>
      <c r="AC41" s="64"/>
      <c r="AD41" s="64"/>
      <c r="AE41" s="64"/>
      <c r="AF41" s="64"/>
      <c r="AG41" s="64"/>
      <c r="AH41" s="64"/>
      <c r="AI41" s="64"/>
      <c r="AJ41" s="64"/>
    </row>
    <row r="42" spans="2:36" x14ac:dyDescent="0.15">
      <c r="B42" s="252"/>
      <c r="C42" s="254"/>
      <c r="D42" s="150"/>
      <c r="E42" s="70"/>
      <c r="F42" s="72"/>
      <c r="G42" s="72"/>
      <c r="H42" s="41"/>
      <c r="I42" s="74"/>
      <c r="J42" s="72"/>
      <c r="K42" s="72"/>
      <c r="L42" s="41"/>
      <c r="M42" s="74"/>
      <c r="N42" s="72"/>
      <c r="O42" s="72"/>
      <c r="P42" s="41"/>
      <c r="Q42" s="255"/>
      <c r="R42" s="256"/>
      <c r="S42" s="257"/>
      <c r="T42" s="258"/>
      <c r="U42" s="264"/>
      <c r="V42" s="265"/>
      <c r="W42" s="260"/>
      <c r="X42" s="266"/>
      <c r="Y42" s="264"/>
      <c r="Z42" s="265"/>
      <c r="AA42" s="260"/>
      <c r="AB42" s="263"/>
      <c r="AC42" s="64"/>
      <c r="AD42" s="64"/>
      <c r="AE42" s="64"/>
      <c r="AF42" s="64"/>
      <c r="AG42" s="64"/>
      <c r="AH42" s="64"/>
      <c r="AI42" s="64"/>
      <c r="AJ42" s="64"/>
    </row>
    <row r="43" spans="2:36" ht="12.75" thickBot="1" x14ac:dyDescent="0.2">
      <c r="B43" s="252"/>
      <c r="C43" s="253"/>
      <c r="D43" s="150"/>
      <c r="E43" s="70"/>
      <c r="F43" s="72"/>
      <c r="G43" s="72"/>
      <c r="H43" s="41"/>
      <c r="I43" s="74"/>
      <c r="J43" s="72"/>
      <c r="K43" s="72"/>
      <c r="L43" s="41"/>
      <c r="M43" s="74"/>
      <c r="N43" s="72"/>
      <c r="O43" s="72"/>
      <c r="P43" s="41"/>
      <c r="Q43" s="255"/>
      <c r="R43" s="256"/>
      <c r="S43" s="257"/>
      <c r="T43" s="258"/>
      <c r="U43" s="264"/>
      <c r="V43" s="265"/>
      <c r="W43" s="260"/>
      <c r="X43" s="266"/>
      <c r="Y43" s="264"/>
      <c r="Z43" s="265"/>
      <c r="AA43" s="260"/>
      <c r="AB43" s="263"/>
      <c r="AC43" s="64"/>
      <c r="AD43" s="64"/>
      <c r="AE43" s="64"/>
      <c r="AF43" s="64"/>
      <c r="AG43" s="64"/>
      <c r="AH43" s="64"/>
      <c r="AI43" s="64"/>
      <c r="AJ43" s="64"/>
    </row>
    <row r="44" spans="2:36" ht="15" customHeight="1" thickTop="1" x14ac:dyDescent="0.15">
      <c r="B44" s="1084" t="s">
        <v>35</v>
      </c>
      <c r="C44" s="1085"/>
      <c r="D44" s="1086"/>
      <c r="E44" s="1090">
        <f>SUM(E9:E43)</f>
        <v>0</v>
      </c>
      <c r="F44" s="1092">
        <f t="shared" ref="F44:X44" si="0">SUM(F9:F43)</f>
        <v>0</v>
      </c>
      <c r="G44" s="151">
        <f>SUM(G9:G43)</f>
        <v>0</v>
      </c>
      <c r="H44" s="152">
        <f t="shared" si="0"/>
        <v>0</v>
      </c>
      <c r="I44" s="1094">
        <f t="shared" si="0"/>
        <v>0</v>
      </c>
      <c r="J44" s="1092">
        <f>SUM(J9:J43)</f>
        <v>1</v>
      </c>
      <c r="K44" s="151">
        <f t="shared" si="0"/>
        <v>11</v>
      </c>
      <c r="L44" s="152">
        <f t="shared" si="0"/>
        <v>38</v>
      </c>
      <c r="M44" s="1094">
        <f>SUM(M9:M43)</f>
        <v>0</v>
      </c>
      <c r="N44" s="1092">
        <f t="shared" si="0"/>
        <v>0</v>
      </c>
      <c r="O44" s="153">
        <f t="shared" si="0"/>
        <v>2</v>
      </c>
      <c r="P44" s="154">
        <f t="shared" si="0"/>
        <v>32</v>
      </c>
      <c r="Q44" s="155">
        <f t="shared" si="0"/>
        <v>0</v>
      </c>
      <c r="R44" s="156">
        <f t="shared" si="0"/>
        <v>0</v>
      </c>
      <c r="S44" s="157">
        <f t="shared" si="0"/>
        <v>0</v>
      </c>
      <c r="T44" s="158">
        <f t="shared" si="0"/>
        <v>0</v>
      </c>
      <c r="U44" s="159">
        <f t="shared" si="0"/>
        <v>0</v>
      </c>
      <c r="V44" s="160">
        <f t="shared" si="0"/>
        <v>0.27999999999999997</v>
      </c>
      <c r="W44" s="161">
        <f t="shared" si="0"/>
        <v>1.135</v>
      </c>
      <c r="X44" s="287">
        <f t="shared" si="0"/>
        <v>10.26876</v>
      </c>
      <c r="Y44" s="159">
        <f>SUM(Y9:Y43)</f>
        <v>0</v>
      </c>
      <c r="Z44" s="160">
        <f>SUM(Z9:Z43)</f>
        <v>0</v>
      </c>
      <c r="AA44" s="161">
        <f>SUM(AA9:AA43)</f>
        <v>94.88</v>
      </c>
      <c r="AB44" s="162">
        <f>SUM(AB9:AB43)</f>
        <v>208.84000000000003</v>
      </c>
      <c r="AC44" s="66"/>
      <c r="AD44" s="66"/>
      <c r="AE44" s="66"/>
      <c r="AF44" s="66"/>
      <c r="AG44" s="66"/>
      <c r="AH44" s="66"/>
      <c r="AI44" s="66"/>
    </row>
    <row r="45" spans="2:36" ht="15" customHeight="1" thickBot="1" x14ac:dyDescent="0.2">
      <c r="B45" s="1087"/>
      <c r="C45" s="1088"/>
      <c r="D45" s="1089"/>
      <c r="E45" s="1091"/>
      <c r="F45" s="1093"/>
      <c r="G45" s="1099">
        <f>G44+H44</f>
        <v>0</v>
      </c>
      <c r="H45" s="1100"/>
      <c r="I45" s="1095"/>
      <c r="J45" s="1093"/>
      <c r="K45" s="1099">
        <f>K44+L44</f>
        <v>49</v>
      </c>
      <c r="L45" s="1100"/>
      <c r="M45" s="1095"/>
      <c r="N45" s="1093"/>
      <c r="O45" s="1101">
        <f>O44+P44</f>
        <v>34</v>
      </c>
      <c r="P45" s="1089"/>
      <c r="Q45" s="1096"/>
      <c r="R45" s="1097"/>
      <c r="S45" s="1097"/>
      <c r="T45" s="1097"/>
      <c r="U45" s="1097"/>
      <c r="V45" s="1097"/>
      <c r="W45" s="1097"/>
      <c r="X45" s="1097"/>
      <c r="Y45" s="1097"/>
      <c r="Z45" s="1097"/>
      <c r="AA45" s="1097"/>
      <c r="AB45" s="1098"/>
    </row>
    <row r="46" spans="2:36" x14ac:dyDescent="0.15">
      <c r="B46" s="120" t="s">
        <v>509</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20" t="s">
        <v>510</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20" t="s">
        <v>450</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20"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20" t="s">
        <v>449</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sheetData>
  <mergeCells count="41">
    <mergeCell ref="Q45:AB45"/>
    <mergeCell ref="M44:M45"/>
    <mergeCell ref="N44:N45"/>
    <mergeCell ref="G45:H45"/>
    <mergeCell ref="K45:L45"/>
    <mergeCell ref="O45:P45"/>
    <mergeCell ref="B44:D45"/>
    <mergeCell ref="E44:E45"/>
    <mergeCell ref="F44:F45"/>
    <mergeCell ref="I44:I45"/>
    <mergeCell ref="J44:J45"/>
    <mergeCell ref="B2:E2"/>
    <mergeCell ref="M8:P8"/>
    <mergeCell ref="Y8:AB8"/>
    <mergeCell ref="B4:Y4"/>
    <mergeCell ref="B5:AB5"/>
    <mergeCell ref="L3:N3"/>
    <mergeCell ref="Q8:T8"/>
    <mergeCell ref="B7:B9"/>
    <mergeCell ref="V2:X2"/>
    <mergeCell ref="V3:X3"/>
    <mergeCell ref="T2:U3"/>
    <mergeCell ref="O2:S2"/>
    <mergeCell ref="F2:K2"/>
    <mergeCell ref="L2:N2"/>
    <mergeCell ref="Q7:T7"/>
    <mergeCell ref="U8:X8"/>
    <mergeCell ref="B3:E3"/>
    <mergeCell ref="C7:C9"/>
    <mergeCell ref="D7:D9"/>
    <mergeCell ref="B6:D6"/>
    <mergeCell ref="E6:P6"/>
    <mergeCell ref="E7:P7"/>
    <mergeCell ref="E8:H8"/>
    <mergeCell ref="I8:L8"/>
    <mergeCell ref="F3:K3"/>
    <mergeCell ref="U7:AB7"/>
    <mergeCell ref="O3:S3"/>
    <mergeCell ref="Y2:Y3"/>
    <mergeCell ref="Z2:AB3"/>
    <mergeCell ref="Q6:AB6"/>
  </mergeCells>
  <phoneticPr fontId="9"/>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5"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B5" sqref="B5:Z5"/>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53"/>
    </row>
    <row r="2" spans="2:26" ht="25.15" customHeight="1" x14ac:dyDescent="0.15">
      <c r="B2" s="104" t="s">
        <v>507</v>
      </c>
      <c r="C2" s="3"/>
      <c r="D2" s="3"/>
      <c r="E2" s="3"/>
      <c r="F2" s="3"/>
      <c r="G2" s="3"/>
      <c r="H2" s="3"/>
      <c r="I2" s="3"/>
      <c r="J2" s="3"/>
      <c r="K2" s="3"/>
      <c r="L2" s="3"/>
      <c r="M2" s="3"/>
      <c r="N2" s="3"/>
      <c r="O2" s="75"/>
      <c r="P2" s="76"/>
      <c r="Q2" s="1102"/>
      <c r="R2" s="1103"/>
      <c r="S2" s="1103"/>
      <c r="T2" s="1103"/>
      <c r="U2" s="561" t="s">
        <v>411</v>
      </c>
      <c r="V2" s="1104"/>
      <c r="W2" s="562"/>
      <c r="X2" s="1105" t="s">
        <v>896</v>
      </c>
      <c r="Y2" s="1106"/>
      <c r="Z2" s="1107"/>
    </row>
    <row r="3" spans="2:26" s="1" customFormat="1" ht="25.15" customHeight="1" x14ac:dyDescent="0.15">
      <c r="B3" s="520" t="s">
        <v>17</v>
      </c>
      <c r="C3" s="521"/>
      <c r="D3" s="522"/>
      <c r="E3" s="602" t="s">
        <v>709</v>
      </c>
      <c r="F3" s="603"/>
      <c r="G3" s="603"/>
      <c r="H3" s="604"/>
      <c r="I3" s="605" t="s">
        <v>567</v>
      </c>
      <c r="J3" s="325"/>
      <c r="K3" s="606"/>
      <c r="L3" s="605" t="s">
        <v>567</v>
      </c>
      <c r="M3" s="325"/>
      <c r="N3" s="606"/>
      <c r="O3" s="501" t="s">
        <v>445</v>
      </c>
      <c r="P3" s="502"/>
      <c r="Q3" s="503"/>
      <c r="R3" s="338" t="s">
        <v>529</v>
      </c>
      <c r="S3" s="644"/>
      <c r="T3" s="663"/>
      <c r="U3" s="513" t="s">
        <v>185</v>
      </c>
      <c r="V3" s="514"/>
      <c r="W3" s="514"/>
      <c r="X3" s="1120">
        <v>45587</v>
      </c>
      <c r="Y3" s="1121"/>
      <c r="Z3" s="1122"/>
    </row>
    <row r="4" spans="2:26" s="1" customFormat="1" ht="25.15" customHeight="1" x14ac:dyDescent="0.15">
      <c r="B4" s="534" t="s">
        <v>0</v>
      </c>
      <c r="C4" s="535"/>
      <c r="D4" s="536"/>
      <c r="E4" s="613" t="s">
        <v>710</v>
      </c>
      <c r="F4" s="614"/>
      <c r="G4" s="614"/>
      <c r="H4" s="615"/>
      <c r="I4" s="688" t="s">
        <v>1</v>
      </c>
      <c r="J4" s="684"/>
      <c r="K4" s="700"/>
      <c r="L4" s="1105" t="s">
        <v>594</v>
      </c>
      <c r="M4" s="1106"/>
      <c r="N4" s="1107"/>
      <c r="O4" s="504"/>
      <c r="P4" s="505"/>
      <c r="Q4" s="506"/>
      <c r="R4" s="646" t="s">
        <v>530</v>
      </c>
      <c r="S4" s="647"/>
      <c r="T4" s="662"/>
      <c r="U4" s="516"/>
      <c r="V4" s="517"/>
      <c r="W4" s="517"/>
      <c r="X4" s="1123"/>
      <c r="Y4" s="1124"/>
      <c r="Z4" s="1125"/>
    </row>
    <row r="5" spans="2:26" ht="49.9" customHeight="1" x14ac:dyDescent="0.15">
      <c r="B5" s="1117" t="s">
        <v>433</v>
      </c>
      <c r="C5" s="1118"/>
      <c r="D5" s="1118"/>
      <c r="E5" s="1118"/>
      <c r="F5" s="1118"/>
      <c r="G5" s="1118"/>
      <c r="H5" s="1118"/>
      <c r="I5" s="1118"/>
      <c r="J5" s="1118"/>
      <c r="K5" s="1118"/>
      <c r="L5" s="1118"/>
      <c r="M5" s="1118"/>
      <c r="N5" s="1118"/>
      <c r="O5" s="1118"/>
      <c r="P5" s="1118"/>
      <c r="Q5" s="1118"/>
      <c r="R5" s="1118"/>
      <c r="S5" s="1118"/>
      <c r="T5" s="1118"/>
      <c r="U5" s="1118"/>
      <c r="V5" s="1118"/>
      <c r="W5" s="1118"/>
      <c r="X5" s="1118"/>
      <c r="Y5" s="1118"/>
      <c r="Z5" s="1119"/>
    </row>
    <row r="6" spans="2:26" ht="49.9" customHeight="1" x14ac:dyDescent="0.15">
      <c r="B6" s="1108" t="s">
        <v>894</v>
      </c>
      <c r="C6" s="1109"/>
      <c r="D6" s="1109"/>
      <c r="E6" s="1109"/>
      <c r="F6" s="1109"/>
      <c r="G6" s="1109"/>
      <c r="H6" s="1109"/>
      <c r="I6" s="1109"/>
      <c r="J6" s="1109"/>
      <c r="K6" s="1109"/>
      <c r="L6" s="1109"/>
      <c r="M6" s="1109"/>
      <c r="N6" s="1109"/>
      <c r="O6" s="1109"/>
      <c r="P6" s="1109"/>
      <c r="Q6" s="1109"/>
      <c r="R6" s="1109"/>
      <c r="S6" s="1109"/>
      <c r="T6" s="1109"/>
      <c r="U6" s="1109"/>
      <c r="V6" s="1109"/>
      <c r="W6" s="1109"/>
      <c r="X6" s="1109"/>
      <c r="Y6" s="1109"/>
      <c r="Z6" s="1110"/>
    </row>
    <row r="7" spans="2:26" ht="100.15" customHeight="1" x14ac:dyDescent="0.15">
      <c r="B7" s="1111"/>
      <c r="C7" s="1112"/>
      <c r="D7" s="1112"/>
      <c r="E7" s="1112"/>
      <c r="F7" s="1112"/>
      <c r="G7" s="1112"/>
      <c r="H7" s="1112"/>
      <c r="I7" s="1112"/>
      <c r="J7" s="1112"/>
      <c r="K7" s="1112"/>
      <c r="L7" s="1112"/>
      <c r="M7" s="1112"/>
      <c r="N7" s="1112"/>
      <c r="O7" s="1112"/>
      <c r="P7" s="1112"/>
      <c r="Q7" s="1112"/>
      <c r="R7" s="1112"/>
      <c r="S7" s="1112"/>
      <c r="T7" s="1112"/>
      <c r="U7" s="1112"/>
      <c r="V7" s="1112"/>
      <c r="W7" s="1112"/>
      <c r="X7" s="1112"/>
      <c r="Y7" s="1112"/>
      <c r="Z7" s="1113"/>
    </row>
    <row r="8" spans="2:26" ht="49.9" customHeight="1" x14ac:dyDescent="0.15">
      <c r="B8" s="1111"/>
      <c r="C8" s="1112"/>
      <c r="D8" s="1112"/>
      <c r="E8" s="1112"/>
      <c r="F8" s="1112"/>
      <c r="G8" s="1112"/>
      <c r="H8" s="1112"/>
      <c r="I8" s="1112"/>
      <c r="J8" s="1112"/>
      <c r="K8" s="1112"/>
      <c r="L8" s="1112"/>
      <c r="M8" s="1112"/>
      <c r="N8" s="1112"/>
      <c r="O8" s="1112"/>
      <c r="P8" s="1112"/>
      <c r="Q8" s="1112"/>
      <c r="R8" s="1112"/>
      <c r="S8" s="1112"/>
      <c r="T8" s="1112"/>
      <c r="U8" s="1112"/>
      <c r="V8" s="1112"/>
      <c r="W8" s="1112"/>
      <c r="X8" s="1112"/>
      <c r="Y8" s="1112"/>
      <c r="Z8" s="1113"/>
    </row>
    <row r="9" spans="2:26" ht="100.15" customHeight="1" x14ac:dyDescent="0.15">
      <c r="B9" s="1111"/>
      <c r="C9" s="1112"/>
      <c r="D9" s="1112"/>
      <c r="E9" s="1112"/>
      <c r="F9" s="1112"/>
      <c r="G9" s="1112"/>
      <c r="H9" s="1112"/>
      <c r="I9" s="1112"/>
      <c r="J9" s="1112"/>
      <c r="K9" s="1112"/>
      <c r="L9" s="1112"/>
      <c r="M9" s="1112"/>
      <c r="N9" s="1112"/>
      <c r="O9" s="1112"/>
      <c r="P9" s="1112"/>
      <c r="Q9" s="1112"/>
      <c r="R9" s="1112"/>
      <c r="S9" s="1112"/>
      <c r="T9" s="1112"/>
      <c r="U9" s="1112"/>
      <c r="V9" s="1112"/>
      <c r="W9" s="1112"/>
      <c r="X9" s="1112"/>
      <c r="Y9" s="1112"/>
      <c r="Z9" s="1113"/>
    </row>
    <row r="10" spans="2:26" ht="49.9" customHeight="1" x14ac:dyDescent="0.15">
      <c r="B10" s="1111"/>
      <c r="C10" s="1112"/>
      <c r="D10" s="1112"/>
      <c r="E10" s="1112"/>
      <c r="F10" s="1112"/>
      <c r="G10" s="1112"/>
      <c r="H10" s="1112"/>
      <c r="I10" s="1112"/>
      <c r="J10" s="1112"/>
      <c r="K10" s="1112"/>
      <c r="L10" s="1112"/>
      <c r="M10" s="1112"/>
      <c r="N10" s="1112"/>
      <c r="O10" s="1112"/>
      <c r="P10" s="1112"/>
      <c r="Q10" s="1112"/>
      <c r="R10" s="1112"/>
      <c r="S10" s="1112"/>
      <c r="T10" s="1112"/>
      <c r="U10" s="1112"/>
      <c r="V10" s="1112"/>
      <c r="W10" s="1112"/>
      <c r="X10" s="1112"/>
      <c r="Y10" s="1112"/>
      <c r="Z10" s="1113"/>
    </row>
    <row r="11" spans="2:26" ht="100.15" customHeight="1" x14ac:dyDescent="0.15">
      <c r="B11" s="1111"/>
      <c r="C11" s="1112"/>
      <c r="D11" s="1112"/>
      <c r="E11" s="1112"/>
      <c r="F11" s="1112"/>
      <c r="G11" s="1112"/>
      <c r="H11" s="1112"/>
      <c r="I11" s="1112"/>
      <c r="J11" s="1112"/>
      <c r="K11" s="1112"/>
      <c r="L11" s="1112"/>
      <c r="M11" s="1112"/>
      <c r="N11" s="1112"/>
      <c r="O11" s="1112"/>
      <c r="P11" s="1112"/>
      <c r="Q11" s="1112"/>
      <c r="R11" s="1112"/>
      <c r="S11" s="1112"/>
      <c r="T11" s="1112"/>
      <c r="U11" s="1112"/>
      <c r="V11" s="1112"/>
      <c r="W11" s="1112"/>
      <c r="X11" s="1112"/>
      <c r="Y11" s="1112"/>
      <c r="Z11" s="1113"/>
    </row>
    <row r="12" spans="2:26" ht="49.9" customHeight="1" x14ac:dyDescent="0.15">
      <c r="B12" s="1111"/>
      <c r="C12" s="1112"/>
      <c r="D12" s="1112"/>
      <c r="E12" s="1112"/>
      <c r="F12" s="1112"/>
      <c r="G12" s="1112"/>
      <c r="H12" s="1112"/>
      <c r="I12" s="1112"/>
      <c r="J12" s="1112"/>
      <c r="K12" s="1112"/>
      <c r="L12" s="1112"/>
      <c r="M12" s="1112"/>
      <c r="N12" s="1112"/>
      <c r="O12" s="1112"/>
      <c r="P12" s="1112"/>
      <c r="Q12" s="1112"/>
      <c r="R12" s="1112"/>
      <c r="S12" s="1112"/>
      <c r="T12" s="1112"/>
      <c r="U12" s="1112"/>
      <c r="V12" s="1112"/>
      <c r="W12" s="1112"/>
      <c r="X12" s="1112"/>
      <c r="Y12" s="1112"/>
      <c r="Z12" s="1113"/>
    </row>
    <row r="13" spans="2:26" ht="100.15" customHeight="1" x14ac:dyDescent="0.15">
      <c r="B13" s="1111"/>
      <c r="C13" s="1112"/>
      <c r="D13" s="1112"/>
      <c r="E13" s="1112"/>
      <c r="F13" s="1112"/>
      <c r="G13" s="1112"/>
      <c r="H13" s="1112"/>
      <c r="I13" s="1112"/>
      <c r="J13" s="1112"/>
      <c r="K13" s="1112"/>
      <c r="L13" s="1112"/>
      <c r="M13" s="1112"/>
      <c r="N13" s="1112"/>
      <c r="O13" s="1112"/>
      <c r="P13" s="1112"/>
      <c r="Q13" s="1112"/>
      <c r="R13" s="1112"/>
      <c r="S13" s="1112"/>
      <c r="T13" s="1112"/>
      <c r="U13" s="1112"/>
      <c r="V13" s="1112"/>
      <c r="W13" s="1112"/>
      <c r="X13" s="1112"/>
      <c r="Y13" s="1112"/>
      <c r="Z13" s="1113"/>
    </row>
    <row r="14" spans="2:26" ht="49.9" customHeight="1" x14ac:dyDescent="0.15">
      <c r="B14" s="1111"/>
      <c r="C14" s="1112"/>
      <c r="D14" s="1112"/>
      <c r="E14" s="1112"/>
      <c r="F14" s="1112"/>
      <c r="G14" s="1112"/>
      <c r="H14" s="1112"/>
      <c r="I14" s="1112"/>
      <c r="J14" s="1112"/>
      <c r="K14" s="1112"/>
      <c r="L14" s="1112"/>
      <c r="M14" s="1112"/>
      <c r="N14" s="1112"/>
      <c r="O14" s="1112"/>
      <c r="P14" s="1112"/>
      <c r="Q14" s="1112"/>
      <c r="R14" s="1112"/>
      <c r="S14" s="1112"/>
      <c r="T14" s="1112"/>
      <c r="U14" s="1112"/>
      <c r="V14" s="1112"/>
      <c r="W14" s="1112"/>
      <c r="X14" s="1112"/>
      <c r="Y14" s="1112"/>
      <c r="Z14" s="1113"/>
    </row>
    <row r="15" spans="2:26" ht="100.15" customHeight="1" x14ac:dyDescent="0.15">
      <c r="B15" s="1114"/>
      <c r="C15" s="1115"/>
      <c r="D15" s="1115"/>
      <c r="E15" s="1115"/>
      <c r="F15" s="1115"/>
      <c r="G15" s="1115"/>
      <c r="H15" s="1115"/>
      <c r="I15" s="1115"/>
      <c r="J15" s="1115"/>
      <c r="K15" s="1115"/>
      <c r="L15" s="1115"/>
      <c r="M15" s="1115"/>
      <c r="N15" s="1115"/>
      <c r="O15" s="1115"/>
      <c r="P15" s="1115"/>
      <c r="Q15" s="1115"/>
      <c r="R15" s="1115"/>
      <c r="S15" s="1115"/>
      <c r="T15" s="1115"/>
      <c r="U15" s="1115"/>
      <c r="V15" s="1115"/>
      <c r="W15" s="1115"/>
      <c r="X15" s="1115"/>
      <c r="Y15" s="1115"/>
      <c r="Z15" s="1116"/>
    </row>
    <row r="16" spans="2:26" ht="9.75" customHeight="1" x14ac:dyDescent="0.15">
      <c r="B16" s="77"/>
      <c r="C16" s="77"/>
      <c r="D16" s="78"/>
      <c r="E16" s="79"/>
      <c r="F16" s="79"/>
      <c r="G16" s="79"/>
      <c r="H16" s="79"/>
      <c r="I16" s="79"/>
      <c r="J16" s="79"/>
      <c r="K16" s="79"/>
      <c r="L16" s="79"/>
      <c r="M16" s="79"/>
      <c r="N16" s="79"/>
      <c r="O16" s="79"/>
      <c r="P16" s="79"/>
      <c r="Q16" s="79"/>
      <c r="R16" s="79"/>
      <c r="S16" s="79"/>
      <c r="T16" s="79"/>
      <c r="U16" s="79"/>
      <c r="V16" s="79"/>
      <c r="W16" s="79"/>
      <c r="X16" s="79"/>
      <c r="Y16" s="79"/>
      <c r="Z16" s="79"/>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9"/>
  <dataValidations count="1">
    <dataValidation allowBlank="1" showInputMessage="1" showErrorMessage="1" prompt="診断区分の所見を、１ページあたり5,000文字以内で入力する。_x000a_文字数が多い場合には、シートをコピーし複数ページで入力する。" sqref="B6:Z15" xr:uid="{4686C985-6D05-4899-BF1B-8E8C61B53522}"/>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6" t="s">
        <v>361</v>
      </c>
      <c r="C4" s="1127"/>
      <c r="D4" s="1127"/>
      <c r="E4" s="1127"/>
      <c r="F4" s="1128"/>
    </row>
    <row r="5" spans="2:10" ht="14.25" thickBot="1" x14ac:dyDescent="0.2">
      <c r="B5" s="127" t="s">
        <v>348</v>
      </c>
      <c r="C5" s="128" t="s">
        <v>489</v>
      </c>
      <c r="D5" s="128" t="s">
        <v>490</v>
      </c>
      <c r="E5" s="128" t="s">
        <v>491</v>
      </c>
      <c r="F5" s="129" t="s">
        <v>492</v>
      </c>
    </row>
    <row r="6" spans="2:10" ht="14.25" thickTop="1" x14ac:dyDescent="0.15">
      <c r="B6" s="137" t="s">
        <v>349</v>
      </c>
      <c r="C6" s="138" t="s">
        <v>356</v>
      </c>
      <c r="D6" s="138" t="s">
        <v>459</v>
      </c>
      <c r="E6" s="138" t="s">
        <v>454</v>
      </c>
      <c r="F6" s="139" t="s">
        <v>252</v>
      </c>
    </row>
    <row r="7" spans="2:10" x14ac:dyDescent="0.15">
      <c r="B7" s="137" t="s">
        <v>350</v>
      </c>
      <c r="C7" s="138" t="s">
        <v>357</v>
      </c>
      <c r="D7" s="138" t="s">
        <v>460</v>
      </c>
      <c r="E7" s="138" t="s">
        <v>455</v>
      </c>
      <c r="F7" s="139" t="s">
        <v>360</v>
      </c>
    </row>
    <row r="8" spans="2:10" x14ac:dyDescent="0.15">
      <c r="B8" s="137" t="s">
        <v>351</v>
      </c>
      <c r="C8" s="138" t="s">
        <v>358</v>
      </c>
      <c r="D8" s="138"/>
      <c r="E8" s="138" t="s">
        <v>456</v>
      </c>
      <c r="F8" s="139"/>
    </row>
    <row r="9" spans="2:10" x14ac:dyDescent="0.15">
      <c r="B9" s="137" t="s">
        <v>352</v>
      </c>
      <c r="C9" s="138" t="s">
        <v>359</v>
      </c>
      <c r="D9" s="138"/>
      <c r="E9" s="138" t="s">
        <v>457</v>
      </c>
      <c r="F9" s="139"/>
    </row>
    <row r="10" spans="2:10" x14ac:dyDescent="0.15">
      <c r="B10" s="137" t="s">
        <v>354</v>
      </c>
      <c r="C10" s="138" t="s">
        <v>253</v>
      </c>
      <c r="D10" s="138"/>
      <c r="E10" s="138" t="s">
        <v>458</v>
      </c>
      <c r="F10" s="139"/>
    </row>
    <row r="11" spans="2:10" x14ac:dyDescent="0.15">
      <c r="B11" s="137" t="s">
        <v>353</v>
      </c>
      <c r="C11" s="138" t="s">
        <v>453</v>
      </c>
      <c r="D11" s="138"/>
      <c r="E11" s="138"/>
      <c r="F11" s="139"/>
    </row>
    <row r="12" spans="2:10" ht="14.25" thickBot="1" x14ac:dyDescent="0.2">
      <c r="B12" s="140" t="s">
        <v>355</v>
      </c>
      <c r="C12" s="141"/>
      <c r="D12" s="141"/>
      <c r="E12" s="141"/>
      <c r="F12" s="142"/>
    </row>
    <row r="13" spans="2:10" ht="14.25" thickBot="1" x14ac:dyDescent="0.2"/>
    <row r="14" spans="2:10" x14ac:dyDescent="0.15">
      <c r="B14" s="1126" t="s">
        <v>364</v>
      </c>
      <c r="C14" s="1127"/>
      <c r="D14" s="1127"/>
      <c r="E14" s="1127"/>
      <c r="F14" s="1127"/>
      <c r="G14" s="1127"/>
      <c r="H14" s="1127"/>
      <c r="I14" s="1127"/>
      <c r="J14" s="1128"/>
    </row>
    <row r="15" spans="2:10" ht="14.25" thickBot="1" x14ac:dyDescent="0.2">
      <c r="B15" s="127" t="s">
        <v>246</v>
      </c>
      <c r="C15" s="128" t="s">
        <v>306</v>
      </c>
      <c r="D15" s="128" t="s">
        <v>307</v>
      </c>
      <c r="E15" s="128" t="s">
        <v>308</v>
      </c>
      <c r="F15" s="128" t="s">
        <v>309</v>
      </c>
      <c r="G15" s="128" t="s">
        <v>310</v>
      </c>
      <c r="H15" s="128" t="s">
        <v>311</v>
      </c>
      <c r="I15" s="128" t="s">
        <v>312</v>
      </c>
      <c r="J15" s="129" t="s">
        <v>313</v>
      </c>
    </row>
    <row r="16" spans="2:10" ht="14.25" thickTop="1" x14ac:dyDescent="0.15">
      <c r="B16" s="130" t="s">
        <v>462</v>
      </c>
      <c r="C16" s="131" t="s">
        <v>337</v>
      </c>
      <c r="D16" s="131" t="s">
        <v>254</v>
      </c>
      <c r="E16" s="131" t="s">
        <v>463</v>
      </c>
      <c r="F16" s="131" t="s">
        <v>255</v>
      </c>
      <c r="G16" s="131" t="s">
        <v>255</v>
      </c>
      <c r="H16" s="131" t="s">
        <v>268</v>
      </c>
      <c r="I16" s="131" t="s">
        <v>273</v>
      </c>
      <c r="J16" s="132" t="s">
        <v>271</v>
      </c>
    </row>
    <row r="17" spans="2:10" x14ac:dyDescent="0.15">
      <c r="B17" s="130" t="s">
        <v>461</v>
      </c>
      <c r="C17" s="131" t="s">
        <v>338</v>
      </c>
      <c r="D17" s="131" t="s">
        <v>250</v>
      </c>
      <c r="E17" s="131" t="s">
        <v>464</v>
      </c>
      <c r="F17" s="131" t="s">
        <v>256</v>
      </c>
      <c r="G17" s="131" t="s">
        <v>260</v>
      </c>
      <c r="H17" s="131" t="s">
        <v>269</v>
      </c>
      <c r="I17" s="131" t="s">
        <v>274</v>
      </c>
      <c r="J17" s="132" t="s">
        <v>270</v>
      </c>
    </row>
    <row r="18" spans="2:10" x14ac:dyDescent="0.15">
      <c r="B18" s="130" t="s">
        <v>247</v>
      </c>
      <c r="C18" s="131" t="s">
        <v>339</v>
      </c>
      <c r="D18" s="131" t="s">
        <v>251</v>
      </c>
      <c r="E18" s="131" t="s">
        <v>465</v>
      </c>
      <c r="F18" s="131" t="s">
        <v>257</v>
      </c>
      <c r="G18" s="131" t="s">
        <v>258</v>
      </c>
      <c r="H18" s="131"/>
      <c r="I18" s="131" t="s">
        <v>269</v>
      </c>
      <c r="J18" s="132" t="s">
        <v>272</v>
      </c>
    </row>
    <row r="19" spans="2:10" x14ac:dyDescent="0.15">
      <c r="B19" s="130" t="s">
        <v>248</v>
      </c>
      <c r="C19" s="131" t="s">
        <v>340</v>
      </c>
      <c r="D19" s="131"/>
      <c r="E19" s="131" t="s">
        <v>466</v>
      </c>
      <c r="F19" s="131" t="s">
        <v>258</v>
      </c>
      <c r="G19" s="131" t="s">
        <v>259</v>
      </c>
      <c r="H19" s="131"/>
      <c r="I19" s="131"/>
      <c r="J19" s="132"/>
    </row>
    <row r="20" spans="2:10" x14ac:dyDescent="0.15">
      <c r="B20" s="130" t="s">
        <v>249</v>
      </c>
      <c r="C20" s="131" t="s">
        <v>335</v>
      </c>
      <c r="D20" s="131"/>
      <c r="E20" s="131" t="s">
        <v>467</v>
      </c>
      <c r="F20" s="131" t="s">
        <v>259</v>
      </c>
      <c r="G20" s="131" t="s">
        <v>362</v>
      </c>
      <c r="H20" s="131"/>
      <c r="I20" s="131"/>
      <c r="J20" s="132"/>
    </row>
    <row r="21" spans="2:10" x14ac:dyDescent="0.15">
      <c r="B21" s="130" t="s">
        <v>253</v>
      </c>
      <c r="C21" s="131" t="s">
        <v>336</v>
      </c>
      <c r="D21" s="131"/>
      <c r="E21" s="131" t="s">
        <v>468</v>
      </c>
      <c r="F21" s="131" t="s">
        <v>362</v>
      </c>
      <c r="G21" s="131"/>
      <c r="H21" s="131"/>
      <c r="I21" s="131"/>
      <c r="J21" s="132"/>
    </row>
    <row r="22" spans="2:10" x14ac:dyDescent="0.15">
      <c r="B22" s="130"/>
      <c r="C22" s="131" t="s">
        <v>341</v>
      </c>
      <c r="D22" s="131"/>
      <c r="E22" s="131" t="s">
        <v>469</v>
      </c>
      <c r="F22" s="131"/>
      <c r="G22" s="131"/>
      <c r="H22" s="131"/>
      <c r="I22" s="131"/>
      <c r="J22" s="132"/>
    </row>
    <row r="23" spans="2:10" x14ac:dyDescent="0.15">
      <c r="B23" s="130"/>
      <c r="C23" s="131" t="s">
        <v>342</v>
      </c>
      <c r="D23" s="131"/>
      <c r="E23" s="131" t="s">
        <v>470</v>
      </c>
      <c r="F23" s="131"/>
      <c r="G23" s="131"/>
      <c r="H23" s="131"/>
      <c r="I23" s="131"/>
      <c r="J23" s="132"/>
    </row>
    <row r="24" spans="2:10" x14ac:dyDescent="0.15">
      <c r="B24" s="130"/>
      <c r="C24" s="131" t="s">
        <v>343</v>
      </c>
      <c r="D24" s="131"/>
      <c r="E24" s="131" t="s">
        <v>471</v>
      </c>
      <c r="F24" s="131"/>
      <c r="G24" s="131"/>
      <c r="H24" s="131"/>
      <c r="I24" s="131"/>
      <c r="J24" s="132"/>
    </row>
    <row r="25" spans="2:10" x14ac:dyDescent="0.15">
      <c r="B25" s="130"/>
      <c r="C25" s="131" t="s">
        <v>344</v>
      </c>
      <c r="D25" s="131"/>
      <c r="E25" s="131" t="s">
        <v>472</v>
      </c>
      <c r="F25" s="131"/>
      <c r="G25" s="131"/>
      <c r="H25" s="131"/>
      <c r="I25" s="131"/>
      <c r="J25" s="132"/>
    </row>
    <row r="26" spans="2:10" x14ac:dyDescent="0.15">
      <c r="B26" s="130"/>
      <c r="C26" s="131" t="s">
        <v>345</v>
      </c>
      <c r="D26" s="131"/>
      <c r="E26" s="133" t="s">
        <v>473</v>
      </c>
      <c r="F26" s="131"/>
      <c r="G26" s="131"/>
      <c r="H26" s="131"/>
      <c r="I26" s="131"/>
      <c r="J26" s="132"/>
    </row>
    <row r="27" spans="2:10" x14ac:dyDescent="0.15">
      <c r="B27" s="130"/>
      <c r="C27" s="131" t="s">
        <v>346</v>
      </c>
      <c r="D27" s="131"/>
      <c r="E27" s="131" t="s">
        <v>474</v>
      </c>
      <c r="F27" s="131"/>
      <c r="G27" s="131"/>
      <c r="H27" s="131"/>
      <c r="I27" s="131"/>
      <c r="J27" s="132"/>
    </row>
    <row r="28" spans="2:10" x14ac:dyDescent="0.15">
      <c r="B28" s="130"/>
      <c r="C28" s="131" t="s">
        <v>347</v>
      </c>
      <c r="D28" s="131"/>
      <c r="E28" s="133"/>
      <c r="F28" s="131"/>
      <c r="G28" s="131"/>
      <c r="H28" s="131"/>
      <c r="I28" s="131"/>
      <c r="J28" s="132"/>
    </row>
    <row r="29" spans="2:10" x14ac:dyDescent="0.15">
      <c r="B29" s="130"/>
      <c r="C29" s="131" t="s">
        <v>253</v>
      </c>
      <c r="D29" s="131"/>
      <c r="E29" s="131"/>
      <c r="F29" s="131"/>
      <c r="G29" s="131"/>
      <c r="H29" s="131"/>
      <c r="I29" s="131"/>
      <c r="J29" s="132"/>
    </row>
    <row r="30" spans="2:10" x14ac:dyDescent="0.15">
      <c r="B30" s="130"/>
      <c r="C30" s="131"/>
      <c r="D30" s="131"/>
      <c r="E30" s="131"/>
      <c r="F30" s="131"/>
      <c r="G30" s="131"/>
      <c r="H30" s="131"/>
      <c r="I30" s="131"/>
      <c r="J30" s="132"/>
    </row>
    <row r="31" spans="2:10" x14ac:dyDescent="0.15">
      <c r="B31" s="130"/>
      <c r="C31" s="131" t="s">
        <v>347</v>
      </c>
      <c r="D31" s="131"/>
      <c r="E31" s="131"/>
      <c r="F31" s="131"/>
      <c r="G31" s="131"/>
      <c r="H31" s="131"/>
      <c r="I31" s="131"/>
      <c r="J31" s="132"/>
    </row>
    <row r="32" spans="2:10" x14ac:dyDescent="0.15">
      <c r="B32" s="130"/>
      <c r="C32" s="131" t="s">
        <v>253</v>
      </c>
      <c r="D32" s="131"/>
      <c r="E32" s="131"/>
      <c r="F32" s="131"/>
      <c r="G32" s="131"/>
      <c r="H32" s="131"/>
      <c r="I32" s="131"/>
      <c r="J32" s="132"/>
    </row>
    <row r="33" spans="2:10" x14ac:dyDescent="0.15">
      <c r="B33" s="130"/>
      <c r="C33" s="131"/>
      <c r="D33" s="131"/>
      <c r="E33" s="131"/>
      <c r="F33" s="131"/>
      <c r="G33" s="131"/>
      <c r="H33" s="131"/>
      <c r="I33" s="131"/>
      <c r="J33" s="132"/>
    </row>
    <row r="34" spans="2:10" x14ac:dyDescent="0.15">
      <c r="B34" s="130"/>
      <c r="C34" s="131" t="s">
        <v>261</v>
      </c>
      <c r="D34" s="131"/>
      <c r="E34" s="131"/>
      <c r="F34" s="131"/>
      <c r="G34" s="131"/>
      <c r="H34" s="131"/>
      <c r="I34" s="131"/>
      <c r="J34" s="132"/>
    </row>
    <row r="35" spans="2:10" x14ac:dyDescent="0.15">
      <c r="B35" s="130"/>
      <c r="C35" s="131" t="s">
        <v>253</v>
      </c>
      <c r="D35" s="131"/>
      <c r="E35" s="131"/>
      <c r="F35" s="131"/>
      <c r="G35" s="131"/>
      <c r="H35" s="131"/>
      <c r="I35" s="131"/>
      <c r="J35" s="132"/>
    </row>
    <row r="36" spans="2:10" x14ac:dyDescent="0.15">
      <c r="B36" s="130"/>
      <c r="C36" s="131"/>
      <c r="D36" s="131"/>
      <c r="E36" s="131"/>
      <c r="F36" s="131"/>
      <c r="G36" s="131"/>
      <c r="H36" s="131"/>
      <c r="I36" s="131"/>
      <c r="J36" s="132"/>
    </row>
    <row r="37" spans="2:10" x14ac:dyDescent="0.15">
      <c r="B37" s="130"/>
      <c r="C37" s="131" t="s">
        <v>262</v>
      </c>
      <c r="D37" s="131"/>
      <c r="E37" s="131"/>
      <c r="F37" s="131"/>
      <c r="G37" s="131"/>
      <c r="H37" s="131"/>
      <c r="I37" s="131"/>
      <c r="J37" s="132"/>
    </row>
    <row r="38" spans="2:10" x14ac:dyDescent="0.15">
      <c r="B38" s="130"/>
      <c r="C38" s="131" t="s">
        <v>263</v>
      </c>
      <c r="D38" s="131"/>
      <c r="E38" s="131"/>
      <c r="F38" s="131"/>
      <c r="G38" s="131"/>
      <c r="H38" s="131"/>
      <c r="I38" s="131"/>
      <c r="J38" s="132"/>
    </row>
    <row r="39" spans="2:10" x14ac:dyDescent="0.15">
      <c r="B39" s="130"/>
      <c r="C39" s="131" t="s">
        <v>253</v>
      </c>
      <c r="D39" s="131"/>
      <c r="E39" s="131"/>
      <c r="F39" s="131"/>
      <c r="G39" s="131"/>
      <c r="H39" s="131"/>
      <c r="I39" s="131"/>
      <c r="J39" s="132"/>
    </row>
    <row r="40" spans="2:10" x14ac:dyDescent="0.15">
      <c r="B40" s="130"/>
      <c r="C40" s="131"/>
      <c r="D40" s="131"/>
      <c r="E40" s="131"/>
      <c r="F40" s="131"/>
      <c r="G40" s="131"/>
      <c r="H40" s="131"/>
      <c r="I40" s="131"/>
      <c r="J40" s="132"/>
    </row>
    <row r="41" spans="2:10" x14ac:dyDescent="0.15">
      <c r="B41" s="130"/>
      <c r="C41" s="131" t="s">
        <v>264</v>
      </c>
      <c r="D41" s="131"/>
      <c r="E41" s="131"/>
      <c r="F41" s="131"/>
      <c r="G41" s="131"/>
      <c r="H41" s="131"/>
      <c r="I41" s="131"/>
      <c r="J41" s="132"/>
    </row>
    <row r="42" spans="2:10" x14ac:dyDescent="0.15">
      <c r="B42" s="130"/>
      <c r="C42" s="131" t="s">
        <v>265</v>
      </c>
      <c r="D42" s="131"/>
      <c r="E42" s="131"/>
      <c r="F42" s="131"/>
      <c r="G42" s="131"/>
      <c r="H42" s="131"/>
      <c r="I42" s="131"/>
      <c r="J42" s="132"/>
    </row>
    <row r="43" spans="2:10" x14ac:dyDescent="0.15">
      <c r="B43" s="130"/>
      <c r="C43" s="131" t="s">
        <v>266</v>
      </c>
      <c r="D43" s="131"/>
      <c r="E43" s="131"/>
      <c r="F43" s="131"/>
      <c r="G43" s="131"/>
      <c r="H43" s="131"/>
      <c r="I43" s="131"/>
      <c r="J43" s="132"/>
    </row>
    <row r="44" spans="2:10" x14ac:dyDescent="0.15">
      <c r="B44" s="130"/>
      <c r="C44" s="131" t="s">
        <v>267</v>
      </c>
      <c r="D44" s="131"/>
      <c r="E44" s="131"/>
      <c r="F44" s="131"/>
      <c r="G44" s="131"/>
      <c r="H44" s="131"/>
      <c r="I44" s="131"/>
      <c r="J44" s="132"/>
    </row>
    <row r="45" spans="2:10" x14ac:dyDescent="0.15">
      <c r="B45" s="130"/>
      <c r="C45" s="131" t="s">
        <v>253</v>
      </c>
      <c r="D45" s="131"/>
      <c r="E45" s="131"/>
      <c r="F45" s="131"/>
      <c r="G45" s="131"/>
      <c r="H45" s="131"/>
      <c r="I45" s="131"/>
      <c r="J45" s="132"/>
    </row>
    <row r="46" spans="2:10" x14ac:dyDescent="0.15">
      <c r="B46" s="130"/>
      <c r="C46" s="131"/>
      <c r="D46" s="131"/>
      <c r="E46" s="131"/>
      <c r="F46" s="131"/>
      <c r="G46" s="131"/>
      <c r="H46" s="131"/>
      <c r="I46" s="131"/>
      <c r="J46" s="132"/>
    </row>
    <row r="47" spans="2:10" ht="14.25" thickBot="1" x14ac:dyDescent="0.2">
      <c r="B47" s="134"/>
      <c r="C47" s="135" t="s">
        <v>253</v>
      </c>
      <c r="D47" s="135"/>
      <c r="E47" s="135"/>
      <c r="F47" s="135"/>
      <c r="G47" s="135"/>
      <c r="H47" s="135"/>
      <c r="I47" s="135"/>
      <c r="J47" s="136"/>
    </row>
    <row r="49" spans="2:7" ht="14.25" thickBot="1" x14ac:dyDescent="0.2">
      <c r="C49" s="52"/>
      <c r="D49" s="52"/>
      <c r="E49" s="52"/>
      <c r="F49" s="52"/>
      <c r="G49" s="52"/>
    </row>
    <row r="50" spans="2:7" x14ac:dyDescent="0.15">
      <c r="B50" s="1129" t="s">
        <v>366</v>
      </c>
      <c r="C50" s="1130"/>
      <c r="D50" s="1130"/>
      <c r="E50" s="1130"/>
      <c r="F50" s="1130"/>
      <c r="G50" s="1131"/>
    </row>
    <row r="51" spans="2:7" ht="14.25" thickBot="1" x14ac:dyDescent="0.2">
      <c r="B51" s="125" t="s">
        <v>275</v>
      </c>
      <c r="C51" s="45" t="s">
        <v>246</v>
      </c>
      <c r="D51" s="45" t="s">
        <v>276</v>
      </c>
      <c r="E51" s="45" t="s">
        <v>277</v>
      </c>
      <c r="F51" s="46" t="s">
        <v>286</v>
      </c>
      <c r="G51" s="126" t="s">
        <v>289</v>
      </c>
    </row>
    <row r="52" spans="2:7" ht="14.25" thickTop="1" x14ac:dyDescent="0.15">
      <c r="B52" s="143" t="s">
        <v>278</v>
      </c>
      <c r="C52" s="131" t="s">
        <v>280</v>
      </c>
      <c r="D52" s="131" t="s">
        <v>285</v>
      </c>
      <c r="E52" s="131" t="s">
        <v>481</v>
      </c>
      <c r="F52" s="131" t="s">
        <v>287</v>
      </c>
      <c r="G52" s="132" t="s">
        <v>290</v>
      </c>
    </row>
    <row r="53" spans="2:7" x14ac:dyDescent="0.15">
      <c r="B53" s="143" t="s">
        <v>279</v>
      </c>
      <c r="C53" s="131" t="s">
        <v>497</v>
      </c>
      <c r="D53" s="131" t="s">
        <v>334</v>
      </c>
      <c r="E53" s="131" t="s">
        <v>482</v>
      </c>
      <c r="F53" s="131" t="s">
        <v>288</v>
      </c>
      <c r="G53" s="132" t="s">
        <v>291</v>
      </c>
    </row>
    <row r="54" spans="2:7" x14ac:dyDescent="0.15">
      <c r="B54" s="143" t="s">
        <v>333</v>
      </c>
      <c r="C54" s="131" t="s">
        <v>498</v>
      </c>
      <c r="D54" s="131" t="s">
        <v>487</v>
      </c>
      <c r="E54" s="131" t="s">
        <v>483</v>
      </c>
      <c r="F54" s="131"/>
      <c r="G54" s="132" t="s">
        <v>292</v>
      </c>
    </row>
    <row r="55" spans="2:7" x14ac:dyDescent="0.15">
      <c r="B55" s="143" t="s">
        <v>363</v>
      </c>
      <c r="C55" s="131"/>
      <c r="D55" s="131"/>
      <c r="E55" s="131" t="s">
        <v>484</v>
      </c>
      <c r="F55" s="131"/>
      <c r="G55" s="132"/>
    </row>
    <row r="56" spans="2:7" x14ac:dyDescent="0.15">
      <c r="B56" s="143"/>
      <c r="C56" s="131" t="s">
        <v>281</v>
      </c>
      <c r="D56" s="131"/>
      <c r="E56" s="131" t="s">
        <v>485</v>
      </c>
      <c r="F56" s="131"/>
      <c r="G56" s="132"/>
    </row>
    <row r="57" spans="2:7" x14ac:dyDescent="0.15">
      <c r="B57" s="143"/>
      <c r="C57" s="131" t="s">
        <v>282</v>
      </c>
      <c r="D57" s="131"/>
      <c r="E57" s="131" t="s">
        <v>486</v>
      </c>
      <c r="F57" s="131"/>
      <c r="G57" s="132"/>
    </row>
    <row r="58" spans="2:7" x14ac:dyDescent="0.15">
      <c r="B58" s="143"/>
      <c r="C58" s="131" t="s">
        <v>283</v>
      </c>
      <c r="D58" s="131"/>
      <c r="E58" s="131" t="s">
        <v>474</v>
      </c>
      <c r="F58" s="131"/>
      <c r="G58" s="132"/>
    </row>
    <row r="59" spans="2:7" x14ac:dyDescent="0.15">
      <c r="B59" s="143"/>
      <c r="C59" s="131" t="s">
        <v>284</v>
      </c>
      <c r="D59" s="131"/>
      <c r="E59" s="131"/>
      <c r="F59" s="131"/>
      <c r="G59" s="132"/>
    </row>
    <row r="60" spans="2:7" x14ac:dyDescent="0.15">
      <c r="B60" s="143"/>
      <c r="C60" s="131" t="s">
        <v>253</v>
      </c>
      <c r="D60" s="131"/>
      <c r="E60" s="131"/>
      <c r="F60" s="131"/>
      <c r="G60" s="132"/>
    </row>
    <row r="61" spans="2:7" x14ac:dyDescent="0.15">
      <c r="B61" s="143"/>
      <c r="C61" s="131"/>
      <c r="D61" s="131"/>
      <c r="E61" s="131"/>
      <c r="F61" s="131"/>
      <c r="G61" s="132"/>
    </row>
    <row r="62" spans="2:7" x14ac:dyDescent="0.15">
      <c r="B62" s="143"/>
      <c r="C62" s="131" t="s">
        <v>377</v>
      </c>
      <c r="D62" s="131"/>
      <c r="E62" s="131"/>
      <c r="F62" s="131"/>
      <c r="G62" s="132"/>
    </row>
    <row r="63" spans="2:7" x14ac:dyDescent="0.15">
      <c r="B63" s="143"/>
      <c r="C63" s="131" t="s">
        <v>378</v>
      </c>
      <c r="D63" s="131"/>
      <c r="E63" s="131"/>
      <c r="F63" s="131"/>
      <c r="G63" s="132"/>
    </row>
    <row r="64" spans="2:7" x14ac:dyDescent="0.15">
      <c r="B64" s="143"/>
      <c r="C64" s="131" t="s">
        <v>379</v>
      </c>
      <c r="D64" s="131"/>
      <c r="E64" s="131"/>
      <c r="F64" s="131"/>
      <c r="G64" s="132"/>
    </row>
    <row r="65" spans="2:7" x14ac:dyDescent="0.15">
      <c r="B65" s="143"/>
      <c r="C65" s="131" t="s">
        <v>380</v>
      </c>
      <c r="D65" s="131"/>
      <c r="E65" s="131"/>
      <c r="F65" s="131"/>
      <c r="G65" s="132"/>
    </row>
    <row r="66" spans="2:7" x14ac:dyDescent="0.15">
      <c r="B66" s="143"/>
      <c r="C66" s="131" t="s">
        <v>488</v>
      </c>
      <c r="D66" s="131"/>
      <c r="E66" s="131"/>
      <c r="F66" s="131"/>
      <c r="G66" s="132"/>
    </row>
    <row r="67" spans="2:7" x14ac:dyDescent="0.15">
      <c r="B67" s="143"/>
      <c r="C67" s="131" t="s">
        <v>475</v>
      </c>
      <c r="D67" s="131"/>
      <c r="E67" s="131"/>
      <c r="F67" s="131"/>
      <c r="G67" s="132"/>
    </row>
    <row r="68" spans="2:7" x14ac:dyDescent="0.15">
      <c r="B68" s="143"/>
      <c r="C68" s="131" t="s">
        <v>381</v>
      </c>
      <c r="D68" s="131"/>
      <c r="E68" s="131"/>
      <c r="F68" s="131"/>
      <c r="G68" s="132"/>
    </row>
    <row r="69" spans="2:7" x14ac:dyDescent="0.15">
      <c r="B69" s="143"/>
      <c r="C69" s="131" t="s">
        <v>382</v>
      </c>
      <c r="D69" s="131"/>
      <c r="E69" s="131"/>
      <c r="F69" s="131"/>
      <c r="G69" s="132"/>
    </row>
    <row r="70" spans="2:7" x14ac:dyDescent="0.15">
      <c r="B70" s="143"/>
      <c r="C70" s="131" t="s">
        <v>476</v>
      </c>
      <c r="D70" s="131"/>
      <c r="E70" s="131"/>
      <c r="F70" s="131"/>
      <c r="G70" s="132"/>
    </row>
    <row r="71" spans="2:7" x14ac:dyDescent="0.15">
      <c r="B71" s="143"/>
      <c r="C71" s="131" t="s">
        <v>384</v>
      </c>
      <c r="D71" s="131"/>
      <c r="E71" s="131"/>
      <c r="F71" s="131"/>
      <c r="G71" s="132"/>
    </row>
    <row r="72" spans="2:7" x14ac:dyDescent="0.15">
      <c r="B72" s="143"/>
      <c r="C72" s="131" t="s">
        <v>386</v>
      </c>
      <c r="D72" s="131"/>
      <c r="E72" s="131"/>
      <c r="F72" s="131"/>
      <c r="G72" s="132"/>
    </row>
    <row r="73" spans="2:7" x14ac:dyDescent="0.15">
      <c r="B73" s="143"/>
      <c r="C73" s="131" t="s">
        <v>387</v>
      </c>
      <c r="D73" s="131"/>
      <c r="E73" s="131"/>
      <c r="F73" s="131"/>
      <c r="G73" s="132"/>
    </row>
    <row r="74" spans="2:7" x14ac:dyDescent="0.15">
      <c r="B74" s="143"/>
      <c r="C74" s="131" t="s">
        <v>388</v>
      </c>
      <c r="D74" s="131"/>
      <c r="E74" s="131"/>
      <c r="F74" s="131"/>
      <c r="G74" s="132"/>
    </row>
    <row r="75" spans="2:7" x14ac:dyDescent="0.15">
      <c r="B75" s="143"/>
      <c r="C75" s="131" t="s">
        <v>389</v>
      </c>
      <c r="D75" s="131"/>
      <c r="E75" s="131"/>
      <c r="F75" s="131"/>
      <c r="G75" s="132"/>
    </row>
    <row r="76" spans="2:7" x14ac:dyDescent="0.15">
      <c r="B76" s="143"/>
      <c r="C76" s="131" t="s">
        <v>390</v>
      </c>
      <c r="D76" s="131"/>
      <c r="E76" s="131"/>
      <c r="F76" s="131"/>
      <c r="G76" s="132"/>
    </row>
    <row r="77" spans="2:7" x14ac:dyDescent="0.15">
      <c r="B77" s="143"/>
      <c r="C77" s="131" t="s">
        <v>474</v>
      </c>
      <c r="D77" s="131"/>
      <c r="E77" s="131"/>
      <c r="F77" s="131"/>
      <c r="G77" s="132"/>
    </row>
    <row r="78" spans="2:7" x14ac:dyDescent="0.15">
      <c r="B78" s="143"/>
      <c r="C78" s="131"/>
      <c r="D78" s="131"/>
      <c r="E78" s="131"/>
      <c r="F78" s="131"/>
      <c r="G78" s="132"/>
    </row>
    <row r="79" spans="2:7" x14ac:dyDescent="0.15">
      <c r="B79" s="143"/>
      <c r="C79" s="131" t="s">
        <v>477</v>
      </c>
      <c r="D79" s="131"/>
      <c r="E79" s="131"/>
      <c r="F79" s="131"/>
      <c r="G79" s="132"/>
    </row>
    <row r="80" spans="2:7" x14ac:dyDescent="0.15">
      <c r="B80" s="143"/>
      <c r="C80" s="131" t="s">
        <v>478</v>
      </c>
      <c r="D80" s="131"/>
      <c r="E80" s="131"/>
      <c r="F80" s="131"/>
      <c r="G80" s="132"/>
    </row>
    <row r="81" spans="2:7" x14ac:dyDescent="0.15">
      <c r="B81" s="143"/>
      <c r="C81" s="131" t="s">
        <v>479</v>
      </c>
      <c r="D81" s="131"/>
      <c r="E81" s="131"/>
      <c r="F81" s="131"/>
      <c r="G81" s="132"/>
    </row>
    <row r="82" spans="2:7" x14ac:dyDescent="0.15">
      <c r="B82" s="143"/>
      <c r="C82" s="131" t="s">
        <v>480</v>
      </c>
      <c r="D82" s="131"/>
      <c r="E82" s="131"/>
      <c r="F82" s="131"/>
      <c r="G82" s="132"/>
    </row>
    <row r="83" spans="2:7" ht="14.25" thickBot="1" x14ac:dyDescent="0.2">
      <c r="B83" s="144"/>
      <c r="C83" s="135" t="s">
        <v>474</v>
      </c>
      <c r="D83" s="135"/>
      <c r="E83" s="135"/>
      <c r="F83" s="135"/>
      <c r="G83" s="136"/>
    </row>
  </sheetData>
  <mergeCells count="3">
    <mergeCell ref="B14:J14"/>
    <mergeCell ref="B50:G50"/>
    <mergeCell ref="B4:F4"/>
  </mergeCells>
  <phoneticPr fontId="9"/>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54</vt:i4>
      </vt:variant>
      <vt:variant>
        <vt:lpstr>名前付き一覧</vt:lpstr>
      </vt:variant>
      <vt:variant>
        <vt:i4>107</vt:i4>
      </vt:variant>
    </vt:vector>
  </HeadingPairs>
  <TitlesOfParts>
    <vt:vector size="161" baseType="lpstr">
      <vt:lpstr>点検様式作成フロー</vt:lpstr>
      <vt:lpstr>変状面積算出方法</vt:lpstr>
      <vt:lpstr>様式A-1</vt:lpstr>
      <vt:lpstr>様式A-2</vt:lpstr>
      <vt:lpstr>様式A-3</vt:lpstr>
      <vt:lpstr>様式B_001</vt:lpstr>
      <vt:lpstr>様式B_002</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様式D-1-1_011</vt:lpstr>
      <vt:lpstr>様式D-1-1_012</vt:lpstr>
      <vt:lpstr>様式D-1-1_013</vt:lpstr>
      <vt:lpstr>様式D-1-1_014</vt:lpstr>
      <vt:lpstr>様式D-1-1_015</vt:lpstr>
      <vt:lpstr>様式D-1-1_016</vt:lpstr>
      <vt:lpstr>様式D-1-1_017</vt:lpstr>
      <vt:lpstr>様式D-1-1_018</vt:lpstr>
      <vt:lpstr>様式D-1-1_019</vt:lpstr>
      <vt:lpstr>様式D-1-1_020</vt:lpstr>
      <vt:lpstr>様式D-1-1_021</vt:lpstr>
      <vt:lpstr>様式D-1-1_022</vt:lpstr>
      <vt:lpstr>様式D-1-1_023</vt:lpstr>
      <vt:lpstr>様式D-1-1_024</vt:lpstr>
      <vt:lpstr>様式D-1-1_025</vt:lpstr>
      <vt:lpstr>様式D-1-2</vt:lpstr>
      <vt:lpstr>様式D-2-1_001</vt:lpstr>
      <vt:lpstr>様式D-2-1_002</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'様式D-1-1_011'!Print_Area</vt:lpstr>
      <vt:lpstr>'様式D-1-1_012'!Print_Area</vt:lpstr>
      <vt:lpstr>'様式D-1-1_013'!Print_Area</vt:lpstr>
      <vt:lpstr>'様式D-1-1_014'!Print_Area</vt:lpstr>
      <vt:lpstr>'様式D-1-1_015'!Print_Area</vt:lpstr>
      <vt:lpstr>'様式D-1-1_016'!Print_Area</vt:lpstr>
      <vt:lpstr>'様式D-1-1_017'!Print_Area</vt:lpstr>
      <vt:lpstr>'様式D-1-1_018'!Print_Area</vt:lpstr>
      <vt:lpstr>'様式D-1-1_019'!Print_Area</vt:lpstr>
      <vt:lpstr>'様式D-1-1_020'!Print_Area</vt:lpstr>
      <vt:lpstr>'様式D-1-1_021'!Print_Area</vt:lpstr>
      <vt:lpstr>'様式D-1-1_022'!Print_Area</vt:lpstr>
      <vt:lpstr>'様式D-1-1_023'!Print_Area</vt:lpstr>
      <vt:lpstr>'様式D-1-1_024'!Print_Area</vt:lpstr>
      <vt:lpstr>'様式D-1-1_025'!Print_Area</vt:lpstr>
      <vt:lpstr>'様式D-1-2'!Print_Area</vt:lpstr>
      <vt:lpstr>'様式D-2-1_001'!Print_Area</vt:lpstr>
      <vt:lpstr>'様式D-2-1_002'!Print_Area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'様式D-1-1_011'!Print_Titles</vt:lpstr>
      <vt:lpstr>'様式D-1-1_012'!Print_Titles</vt:lpstr>
      <vt:lpstr>'様式D-1-1_013'!Print_Titles</vt:lpstr>
      <vt:lpstr>'様式D-1-1_014'!Print_Titles</vt:lpstr>
      <vt:lpstr>'様式D-1-1_015'!Print_Titles</vt:lpstr>
      <vt:lpstr>'様式D-1-1_016'!Print_Titles</vt:lpstr>
      <vt:lpstr>'様式D-1-1_017'!Print_Titles</vt:lpstr>
      <vt:lpstr>'様式D-1-1_018'!Print_Titles</vt:lpstr>
      <vt:lpstr>'様式D-1-1_019'!Print_Titles</vt:lpstr>
      <vt:lpstr>'様式D-1-1_020'!Print_Titles</vt:lpstr>
      <vt:lpstr>'様式D-1-1_021'!Print_Titles</vt:lpstr>
      <vt:lpstr>'様式D-1-1_022'!Print_Titles</vt:lpstr>
      <vt:lpstr>'様式D-1-1_023'!Print_Titles</vt:lpstr>
      <vt:lpstr>'様式D-1-1_024'!Print_Titles</vt:lpstr>
      <vt:lpstr>'様式D-1-1_025'!Print_Titles</vt:lpstr>
      <vt:lpstr>'様式D-1-2'!Print_Titles</vt:lpstr>
      <vt:lpstr>'様式D-2-1_001'!Print_Titles</vt:lpstr>
      <vt:lpstr>'様式D-2-1_002'!Print_Titles</vt:lpstr>
      <vt:lpstr>'様式D-2-1´'!Print_Titles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2025-03-31T07:40:34Z</cp:lastPrinted>
  <dcterms:created xsi:type="dcterms:W3CDTF">2012-04-09T00:49:26Z</dcterms:created>
  <dcterms:modified xsi:type="dcterms:W3CDTF">2025-05-07T07:25:28Z</dcterms:modified>
</cp:coreProperties>
</file>